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ac/UCSDSAN201904DATA2/02-Homework/01-Excel/Instructions/"/>
    </mc:Choice>
  </mc:AlternateContent>
  <xr:revisionPtr revIDLastSave="0" documentId="13_ncr:1_{71AD3E3F-C5D7-5341-A8C0-E7366F355006}" xr6:coauthVersionLast="43" xr6:coauthVersionMax="43" xr10:uidLastSave="{00000000-0000-0000-0000-000000000000}"/>
  <bookViews>
    <workbookView xWindow="1200" yWindow="460" windowWidth="28700" windowHeight="17260" activeTab="4" xr2:uid="{00000000-000D-0000-FFFF-FFFF00000000}"/>
  </bookViews>
  <sheets>
    <sheet name="Sheet1" sheetId="1" r:id="rId1"/>
    <sheet name="Sheet2" sheetId="3" r:id="rId2"/>
    <sheet name="Sheet3" sheetId="4" r:id="rId3"/>
    <sheet name="Sheet4" sheetId="5" r:id="rId4"/>
    <sheet name="Sheet5" sheetId="6" r:id="rId5"/>
  </sheets>
  <definedNames>
    <definedName name="_xlnm._FilterDatabase" localSheetId="0" hidden="1">Sheet1!$A$1:$T$1</definedName>
    <definedName name="_xlchart.v1.0" hidden="1">Sheet5!$A$2:$A$13</definedName>
    <definedName name="_xlchart.v1.1" hidden="1">Sheet5!$F$1</definedName>
    <definedName name="_xlchart.v1.2" hidden="1">Sheet5!$F$2:$F$13</definedName>
    <definedName name="_xlchart.v1.3" hidden="1">Sheet5!$G$1</definedName>
    <definedName name="_xlchart.v1.4" hidden="1">Sheet5!$G$2:$G$13</definedName>
    <definedName name="_xlchart.v1.5" hidden="1">Sheet5!$H$1</definedName>
    <definedName name="_xlchart.v1.6" hidden="1">Sheet5!$H$2:$H$13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13" i="6"/>
  <c r="G12" i="6"/>
  <c r="G11" i="6"/>
  <c r="G10" i="6"/>
  <c r="G9" i="6"/>
  <c r="G8" i="6"/>
  <c r="G7" i="6"/>
  <c r="G6" i="6"/>
  <c r="G5" i="6"/>
  <c r="G4" i="6"/>
  <c r="G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1" i="6"/>
  <c r="D12" i="6"/>
  <c r="D10" i="6"/>
  <c r="D8" i="6"/>
  <c r="D9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4" i="6"/>
  <c r="C5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K2" i="1" l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sharedStrings.xml><?xml version="1.0" encoding="utf-8"?>
<sst xmlns="http://schemas.openxmlformats.org/spreadsheetml/2006/main" count="33036" uniqueCount="8383">
  <si>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</si>
  <si>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</si>
  <si>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</si>
  <si>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</si>
  <si>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</si>
  <si>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</si>
  <si>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</si>
  <si>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</si>
  <si>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</si>
  <si>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</si>
  <si>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</si>
  <si>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</si>
  <si>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</si>
  <si>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</si>
  <si>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</si>
  <si>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</si>
  <si>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</si>
  <si>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</si>
  <si>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</si>
  <si>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</si>
  <si>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</si>
  <si>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</si>
  <si>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</si>
  <si>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</si>
  <si>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</si>
  <si>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</si>
  <si>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</si>
  <si>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</si>
  <si>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</si>
  <si>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</si>
  <si>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</si>
  <si>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</si>
  <si>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</si>
  <si>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</si>
  <si>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</si>
  <si>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</si>
  <si>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</si>
  <si>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</si>
  <si>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</si>
  <si>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</si>
  <si>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</si>
  <si>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</si>
  <si>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</si>
  <si>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</si>
  <si>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</si>
  <si>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</si>
  <si>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</si>
  <si>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</si>
  <si>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</si>
  <si>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</si>
  <si>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</si>
  <si>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</si>
  <si>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</si>
  <si>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</si>
  <si>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</si>
  <si>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</si>
  <si>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</si>
  <si>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</si>
  <si>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</si>
  <si>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</si>
  <si>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</si>
  <si>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</si>
  <si>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</si>
  <si>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</si>
  <si>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</si>
  <si>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</si>
  <si>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</si>
  <si>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</si>
  <si>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</si>
  <si>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</si>
  <si>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</si>
  <si>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</si>
  <si>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</si>
  <si>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</si>
  <si>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</si>
  <si>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</si>
  <si>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</si>
  <si>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</si>
  <si>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</si>
  <si>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</si>
  <si>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</si>
  <si>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</si>
  <si>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</si>
  <si>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</si>
  <si>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</si>
  <si>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</si>
  <si>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</si>
  <si>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</si>
  <si>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</si>
  <si>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</si>
  <si>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</si>
  <si>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</si>
  <si>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</si>
  <si>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</si>
  <si>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</si>
  <si>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</si>
  <si>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</si>
  <si>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</si>
  <si>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</si>
  <si>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</si>
  <si>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</si>
  <si>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</si>
  <si>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</si>
  <si>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</si>
  <si>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</si>
  <si>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</si>
  <si>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</si>
  <si>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</si>
  <si>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</si>
  <si>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</si>
  <si>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</si>
  <si>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</si>
  <si>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</si>
  <si>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</si>
  <si>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</si>
  <si>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</si>
  <si>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</si>
  <si>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</si>
  <si>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</si>
  <si>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</si>
  <si>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</si>
  <si>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</si>
  <si>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</si>
  <si>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</si>
  <si>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</si>
  <si>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</si>
  <si>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</si>
  <si>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</si>
  <si>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</si>
  <si>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</si>
  <si>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</si>
  <si>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</si>
  <si>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</si>
  <si>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</si>
  <si>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</si>
  <si>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</si>
  <si>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</si>
  <si>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</si>
  <si>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</si>
  <si>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</si>
  <si>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</si>
  <si>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</si>
  <si>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</si>
  <si>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</si>
  <si>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</si>
  <si>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</si>
  <si>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</si>
  <si>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</si>
  <si>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</si>
  <si>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</si>
  <si>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</si>
  <si>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</si>
  <si>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</si>
  <si>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</si>
  <si>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</si>
  <si>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</si>
  <si>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</si>
  <si>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</si>
  <si>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</si>
  <si>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</si>
  <si>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</si>
  <si>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</si>
  <si>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</si>
  <si>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</si>
  <si>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</si>
  <si>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</si>
  <si>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</si>
  <si>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</si>
  <si>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</si>
  <si>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</si>
  <si>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</si>
  <si>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</si>
  <si>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</si>
  <si>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</si>
  <si>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</si>
  <si>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</si>
  <si>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</si>
  <si>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</si>
  <si>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</si>
  <si>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</si>
  <si>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</si>
  <si>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</si>
  <si>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</si>
  <si>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</si>
  <si>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</si>
  <si>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</si>
  <si>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</si>
  <si>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</si>
  <si>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</si>
  <si>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</si>
  <si>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</si>
  <si>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</si>
  <si>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</si>
  <si>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</si>
  <si>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</si>
  <si>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</si>
  <si>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</si>
  <si>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</si>
  <si>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</si>
  <si>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</si>
  <si>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</si>
  <si>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</si>
  <si>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</si>
  <si>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</si>
  <si>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</si>
  <si>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</si>
  <si>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</si>
  <si>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</si>
  <si>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</si>
  <si>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</si>
  <si>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</si>
  <si>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</si>
  <si>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</si>
  <si>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</si>
  <si>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</si>
  <si>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</si>
  <si>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</si>
  <si>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</si>
  <si>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</si>
  <si>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</si>
  <si>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</si>
  <si>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</si>
  <si>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</si>
  <si>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</si>
  <si>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</si>
  <si>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</si>
  <si>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</si>
  <si>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</si>
  <si>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</si>
  <si>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</si>
  <si>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</si>
  <si>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</si>
  <si>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</si>
  <si>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</si>
  <si>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</si>
  <si>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</si>
  <si>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</si>
  <si>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</si>
  <si>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</si>
  <si>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</si>
  <si>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</si>
  <si>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</si>
  <si>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</si>
  <si>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</si>
  <si>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</si>
  <si>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</si>
  <si>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</si>
  <si>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</si>
  <si>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</si>
  <si>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</si>
  <si>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</si>
  <si>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</si>
  <si>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</si>
  <si>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</si>
  <si>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</si>
  <si>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</si>
  <si>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</si>
  <si>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</si>
  <si>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</si>
  <si>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</si>
  <si>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</si>
  <si>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</si>
  <si>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</si>
  <si>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</si>
  <si>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</si>
  <si>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</si>
  <si>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</si>
  <si>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</si>
  <si>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</si>
  <si>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</si>
  <si>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</si>
  <si>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</si>
  <si>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</si>
  <si>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</si>
  <si>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</si>
  <si>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</si>
  <si>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</si>
  <si>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</si>
  <si>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</si>
  <si>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</si>
  <si>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</si>
  <si>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</si>
  <si>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</si>
  <si>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</si>
  <si>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</si>
  <si>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</si>
  <si>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</si>
  <si>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</si>
  <si>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</si>
  <si>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</si>
  <si>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</si>
  <si>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</si>
  <si>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</si>
  <si>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</si>
  <si>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</si>
  <si>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</si>
  <si>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</si>
  <si>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</si>
  <si>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</si>
  <si>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</si>
  <si>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</si>
  <si>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</si>
  <si>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</si>
  <si>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</si>
  <si>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</si>
  <si>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</si>
  <si>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</si>
  <si>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</si>
  <si>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</si>
  <si>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</si>
  <si>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</si>
  <si>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</si>
  <si>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</si>
  <si>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</si>
  <si>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</si>
  <si>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</si>
  <si>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</si>
  <si>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</si>
  <si>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</si>
  <si>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</si>
  <si>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</si>
  <si>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</si>
  <si>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</si>
  <si>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</si>
  <si>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</si>
  <si>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</si>
  <si>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</si>
  <si>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</si>
  <si>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</si>
  <si>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</si>
  <si>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</si>
  <si>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</si>
  <si>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</si>
  <si>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</si>
  <si>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</si>
  <si>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</si>
  <si>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</si>
  <si>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</si>
  <si>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</si>
  <si>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</si>
  <si>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</si>
  <si>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</si>
  <si>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</si>
  <si>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</si>
  <si>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</si>
  <si>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</si>
  <si>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</si>
  <si>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</si>
  <si>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</si>
  <si>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</si>
  <si>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</si>
  <si>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</si>
  <si>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</si>
  <si>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</si>
  <si>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</si>
  <si>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</si>
  <si>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</si>
  <si>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</si>
  <si>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</si>
  <si>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</si>
  <si>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</si>
  <si>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</si>
  <si>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</si>
  <si>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</si>
  <si>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</si>
  <si>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</si>
  <si>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</si>
  <si>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</si>
  <si>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</si>
  <si>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</si>
  <si>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</si>
  <si>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</si>
  <si>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</si>
  <si>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</si>
  <si>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</si>
  <si>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</si>
  <si>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</si>
  <si>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</si>
  <si>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</si>
  <si>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</si>
  <si>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</si>
  <si>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</si>
  <si>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</si>
  <si>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</si>
  <si>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</si>
  <si>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</si>
  <si>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</si>
  <si>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</si>
  <si>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</si>
  <si>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</si>
  <si>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</si>
  <si>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</si>
  <si>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</si>
  <si>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</si>
  <si>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</si>
  <si>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</si>
  <si>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</si>
  <si>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</si>
  <si>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</si>
  <si>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</si>
  <si>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</si>
  <si>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</si>
  <si>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</si>
  <si>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</si>
  <si>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</si>
  <si>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</si>
  <si>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</si>
  <si>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</si>
  <si>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</si>
  <si>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</si>
  <si>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</si>
  <si>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</si>
  <si>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</si>
  <si>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</si>
  <si>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</si>
  <si>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</si>
  <si>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</si>
  <si>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</si>
  <si>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</si>
  <si>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</si>
  <si>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</si>
  <si>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</si>
  <si>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</si>
  <si>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</si>
  <si>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</si>
  <si>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</si>
  <si>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</si>
  <si>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</si>
  <si>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</si>
  <si>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</si>
  <si>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</si>
  <si>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</si>
  <si>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</si>
  <si>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</si>
  <si>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</si>
  <si>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</si>
  <si>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</si>
  <si>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</si>
  <si>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</si>
  <si>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</si>
  <si>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</si>
  <si>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</si>
  <si>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</si>
  <si>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</si>
  <si>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</si>
  <si>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</si>
  <si>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</si>
  <si>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</si>
  <si>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</si>
  <si>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</si>
  <si>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</si>
  <si>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</si>
  <si>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</si>
  <si>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</si>
  <si>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</si>
  <si>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</si>
  <si>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</si>
  <si>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</si>
  <si>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</si>
  <si>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</si>
  <si>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</si>
  <si>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</si>
  <si>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</si>
  <si>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</si>
  <si>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</si>
  <si>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</si>
  <si>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</si>
  <si>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</si>
  <si>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</si>
  <si>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</si>
  <si>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</si>
  <si>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</si>
  <si>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</si>
  <si>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</si>
  <si>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</si>
  <si>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</si>
  <si>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</si>
  <si>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</si>
  <si>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</si>
  <si>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</si>
  <si>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</si>
  <si>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</si>
  <si>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</si>
  <si>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</si>
  <si>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</si>
  <si>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</si>
  <si>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</si>
  <si>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</si>
  <si>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</si>
  <si>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</si>
  <si>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</si>
  <si>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</si>
  <si>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</si>
  <si>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</si>
  <si>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</si>
  <si>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</si>
  <si>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</si>
  <si>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</si>
  <si>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</si>
  <si>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</si>
  <si>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</si>
  <si>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</si>
  <si>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</si>
  <si>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</si>
  <si>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</si>
  <si>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</si>
  <si>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</si>
  <si>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</si>
  <si>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</si>
  <si>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</si>
  <si>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</si>
  <si>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</si>
  <si>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</si>
  <si>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</si>
  <si>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</si>
  <si>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</si>
  <si>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</si>
  <si>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</si>
  <si>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</si>
  <si>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</si>
  <si>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</si>
  <si>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</si>
  <si>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</si>
  <si>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</si>
  <si>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</si>
  <si>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</si>
  <si>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</si>
  <si>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</si>
  <si>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</si>
  <si>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</si>
  <si>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</si>
  <si>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</si>
  <si>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</si>
  <si>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</si>
  <si>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</si>
  <si>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</si>
  <si>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</si>
  <si>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</si>
  <si>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</si>
  <si>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</si>
  <si>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</si>
  <si>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</si>
  <si>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</si>
  <si>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</si>
  <si>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</si>
  <si>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</si>
  <si>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</si>
  <si>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</si>
  <si>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</si>
  <si>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</si>
  <si>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</si>
  <si>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</si>
  <si>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</si>
  <si>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</si>
  <si>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</si>
  <si>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</si>
  <si>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</si>
  <si>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</si>
  <si>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</si>
  <si>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</si>
  <si>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</si>
  <si>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</si>
  <si>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</si>
  <si>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</si>
  <si>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</si>
  <si>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</si>
  <si>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</si>
  <si>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</si>
  <si>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</si>
  <si>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</si>
  <si>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</si>
  <si>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</si>
  <si>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</si>
  <si>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</si>
  <si>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</si>
  <si>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</si>
  <si>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</si>
  <si>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</si>
  <si>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</si>
  <si>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</si>
  <si>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</si>
  <si>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</si>
  <si>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</si>
  <si>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</si>
  <si>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</si>
  <si>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</si>
  <si>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</si>
  <si>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</si>
  <si>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</si>
  <si>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</si>
  <si>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</si>
  <si>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</si>
  <si>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</si>
  <si>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</si>
  <si>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</si>
  <si>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</si>
  <si>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</si>
  <si>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</si>
  <si>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</si>
  <si>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</si>
  <si>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</si>
  <si>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</si>
  <si>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</si>
  <si>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</si>
  <si>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</si>
  <si>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</si>
  <si>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</si>
  <si>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</si>
  <si>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</si>
  <si>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</si>
  <si>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</si>
  <si>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</si>
  <si>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</si>
  <si>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</si>
  <si>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</si>
  <si>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</si>
  <si>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</si>
  <si>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</si>
  <si>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</si>
  <si>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</si>
  <si>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</si>
  <si>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</si>
  <si>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</si>
  <si>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</si>
  <si>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</si>
  <si>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</si>
  <si>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</si>
  <si>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</si>
  <si>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</si>
  <si>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</si>
  <si>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</si>
  <si>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</si>
  <si>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</si>
  <si>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</si>
  <si>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</si>
  <si>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</si>
  <si>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</si>
  <si>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</si>
  <si>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</si>
  <si>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</si>
  <si>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</si>
  <si>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</si>
  <si>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</si>
  <si>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</si>
  <si>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</si>
  <si>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</si>
  <si>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</si>
  <si>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</si>
  <si>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</si>
  <si>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</si>
  <si>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</si>
  <si>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</si>
  <si>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</si>
  <si>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</si>
  <si>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</si>
  <si>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</si>
  <si>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</si>
  <si>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</si>
  <si>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</si>
  <si>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</si>
  <si>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</si>
  <si>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</si>
  <si>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</si>
  <si>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</si>
  <si>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</si>
  <si>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</si>
  <si>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</si>
  <si>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</si>
  <si>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</si>
  <si>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</si>
  <si>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</si>
  <si>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</si>
  <si>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</si>
  <si>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</si>
  <si>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</si>
  <si>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</si>
  <si>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</si>
  <si>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</si>
  <si>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</si>
  <si>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</si>
  <si>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</si>
  <si>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</si>
  <si>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</si>
  <si>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</si>
  <si>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</si>
  <si>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</si>
  <si>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</si>
  <si>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</si>
  <si>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</si>
  <si>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</si>
  <si>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</si>
  <si>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</si>
  <si>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</si>
  <si>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</si>
  <si>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</si>
  <si>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</si>
  <si>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</si>
  <si>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</si>
  <si>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</si>
  <si>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</si>
  <si>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</si>
  <si>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</si>
  <si>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</si>
  <si>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</si>
  <si>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</si>
  <si>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</si>
  <si>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</si>
  <si>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</si>
  <si>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</si>
  <si>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</si>
  <si>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</si>
  <si>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</si>
  <si>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</si>
  <si>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</si>
  <si>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</si>
  <si>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</si>
  <si>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</si>
  <si>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</si>
  <si>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</si>
  <si>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</si>
  <si>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</si>
  <si>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</si>
  <si>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</si>
  <si>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</si>
  <si>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</si>
  <si>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</si>
  <si>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</si>
  <si>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</si>
  <si>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</si>
  <si>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</si>
  <si>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</si>
  <si>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</si>
  <si>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</si>
  <si>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</si>
  <si>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</si>
  <si>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</si>
  <si>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</si>
  <si>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</si>
  <si>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</si>
  <si>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</si>
  <si>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</si>
  <si>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</si>
  <si>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</si>
  <si>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</si>
  <si>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</si>
  <si>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</si>
  <si>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</si>
  <si>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</si>
  <si>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</si>
  <si>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</si>
  <si>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</si>
  <si>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</si>
  <si>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</si>
  <si>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</si>
  <si>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</si>
  <si>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</si>
  <si>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</si>
  <si>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</si>
  <si>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</si>
  <si>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</si>
  <si>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</si>
  <si>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</si>
  <si>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</si>
  <si>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</si>
  <si>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</si>
  <si>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</si>
  <si>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</si>
  <si>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</si>
  <si>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</si>
  <si>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</si>
  <si>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</si>
  <si>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</si>
  <si>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</si>
  <si>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</si>
  <si>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</si>
  <si>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</si>
  <si>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</si>
  <si>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</si>
  <si>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</si>
  <si>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</si>
  <si>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</si>
  <si>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</si>
  <si>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</si>
  <si>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</si>
  <si>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</si>
  <si>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</si>
  <si>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</si>
  <si>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</si>
  <si>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</si>
  <si>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</si>
  <si>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</si>
  <si>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</si>
  <si>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</si>
  <si>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</si>
  <si>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</si>
  <si>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</si>
  <si>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</si>
  <si>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</si>
  <si>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</si>
  <si>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</si>
  <si>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</si>
  <si>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</si>
  <si>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</si>
  <si>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</si>
  <si>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</si>
  <si>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</si>
  <si>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</si>
  <si>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</si>
  <si>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</si>
  <si>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</si>
  <si>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</si>
  <si>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</si>
  <si>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</si>
  <si>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</si>
  <si>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</si>
  <si>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</si>
  <si>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</si>
  <si>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</si>
  <si>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</si>
  <si>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</si>
  <si>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</si>
  <si>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</si>
  <si>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</si>
  <si>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</si>
  <si>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</si>
  <si>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</si>
  <si>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</si>
  <si>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</si>
  <si>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</si>
  <si>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</si>
  <si>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</si>
  <si>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</si>
  <si>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</si>
  <si>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</si>
  <si>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</si>
  <si>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</si>
  <si>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</si>
  <si>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</si>
  <si>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</si>
  <si>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</si>
  <si>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</si>
  <si>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</si>
  <si>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</si>
  <si>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</si>
  <si>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</si>
  <si>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</si>
  <si>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</si>
  <si>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</si>
  <si>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</si>
  <si>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</si>
  <si>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</si>
  <si>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</si>
  <si>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</si>
  <si>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</si>
  <si>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</si>
  <si>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</si>
  <si>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</si>
  <si>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</si>
  <si>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</si>
  <si>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</si>
  <si>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</si>
  <si>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</si>
  <si>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</si>
  <si>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</si>
  <si>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</si>
  <si>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</si>
  <si>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</si>
  <si>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</si>
  <si>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</si>
  <si>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</si>
  <si>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</si>
  <si>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</si>
  <si>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</si>
  <si>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</si>
  <si>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</si>
  <si>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</si>
  <si>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</si>
  <si>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</si>
  <si>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</si>
  <si>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</si>
  <si>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</si>
  <si>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</si>
  <si>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</si>
  <si>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</si>
  <si>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</si>
  <si>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</si>
  <si>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</si>
  <si>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</si>
  <si>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</si>
  <si>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</si>
  <si>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</si>
  <si>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</si>
  <si>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</si>
  <si>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</si>
  <si>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</si>
  <si>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</si>
  <si>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</si>
  <si>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</si>
  <si>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</si>
  <si>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</si>
  <si>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</si>
  <si>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</si>
  <si>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</si>
  <si>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</si>
  <si>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</si>
  <si>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</si>
  <si>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</si>
  <si>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</si>
  <si>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</si>
  <si>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</si>
  <si>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</si>
  <si>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</si>
  <si>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</si>
  <si>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</si>
  <si>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</si>
  <si>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</si>
  <si>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</si>
  <si>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</si>
  <si>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</si>
  <si>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</si>
  <si>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</si>
  <si>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</si>
  <si>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</si>
  <si>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</si>
  <si>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</si>
  <si>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</si>
  <si>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</si>
  <si>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</si>
  <si>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</si>
  <si>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</si>
  <si>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</si>
  <si>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</si>
  <si>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</si>
  <si>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</si>
  <si>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</si>
  <si>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</si>
  <si>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</si>
  <si>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</si>
  <si>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</si>
  <si>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</si>
  <si>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</si>
  <si>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</si>
  <si>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</si>
  <si>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</si>
  <si>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</si>
  <si>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</si>
  <si>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</si>
  <si>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</si>
  <si>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</si>
  <si>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</si>
  <si>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</si>
  <si>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</si>
  <si>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</si>
  <si>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</si>
  <si>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</si>
  <si>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</si>
  <si>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</si>
  <si>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</si>
  <si>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</si>
  <si>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</si>
  <si>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</si>
  <si>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</si>
  <si>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</si>
  <si>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</si>
  <si>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</si>
  <si>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</si>
  <si>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</si>
  <si>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</si>
  <si>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</si>
  <si>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</si>
  <si>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</si>
  <si>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</si>
  <si>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</si>
  <si>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</si>
  <si>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</si>
  <si>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</si>
  <si>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</si>
  <si>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</si>
  <si>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</si>
  <si>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</si>
  <si>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</si>
  <si>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</si>
  <si>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</si>
  <si>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</si>
  <si>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</si>
  <si>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</si>
  <si>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</si>
  <si>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</si>
  <si>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</si>
  <si>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</si>
  <si>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</si>
  <si>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</si>
  <si>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</si>
  <si>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</si>
  <si>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</si>
  <si>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</si>
  <si>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</si>
  <si>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</si>
  <si>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</si>
  <si>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</si>
  <si>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</si>
  <si>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</si>
  <si>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</si>
  <si>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</si>
  <si>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</si>
  <si>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</si>
  <si>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</si>
  <si>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</si>
  <si>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</si>
  <si>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</si>
  <si>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</si>
  <si>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</si>
  <si>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</si>
  <si>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</si>
  <si>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</si>
  <si>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</si>
  <si>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</si>
  <si>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</si>
  <si>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</si>
  <si>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</si>
  <si>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</si>
  <si>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</si>
  <si>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</si>
  <si>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</si>
  <si>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</si>
  <si>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</si>
  <si>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</si>
  <si>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</si>
  <si>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</si>
  <si>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</si>
  <si>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</si>
  <si>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</si>
  <si>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</si>
  <si>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</si>
  <si>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</si>
  <si>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</si>
  <si>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</si>
  <si>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</si>
  <si>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</si>
  <si>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</si>
  <si>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</si>
  <si>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</si>
  <si>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</si>
  <si>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</si>
  <si>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</si>
  <si>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</si>
  <si>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</si>
  <si>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</si>
  <si>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</si>
  <si>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</si>
  <si>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</si>
  <si>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</si>
  <si>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</si>
  <si>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</si>
  <si>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</si>
  <si>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</si>
  <si>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</si>
  <si>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</si>
  <si>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</si>
  <si>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</si>
  <si>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</si>
  <si>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</si>
  <si>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</si>
  <si>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</si>
  <si>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</si>
  <si>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</si>
  <si>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</si>
  <si>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</si>
  <si>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</si>
  <si>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</si>
  <si>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</si>
  <si>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</si>
  <si>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</si>
  <si>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</si>
  <si>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</si>
  <si>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</si>
  <si>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</si>
  <si>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</si>
  <si>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</si>
  <si>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</si>
  <si>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</si>
  <si>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</si>
  <si>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</si>
  <si>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</si>
  <si>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</si>
  <si>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</si>
  <si>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</si>
  <si>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</si>
  <si>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</si>
  <si>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</si>
  <si>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</si>
  <si>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</si>
  <si>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</si>
  <si>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</si>
  <si>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</si>
  <si>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</si>
  <si>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</si>
  <si>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</si>
  <si>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</si>
  <si>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</si>
  <si>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</si>
  <si>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</si>
  <si>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</si>
  <si>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</si>
  <si>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</si>
  <si>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</si>
  <si>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</si>
  <si>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</si>
  <si>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</si>
  <si>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</si>
  <si>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</si>
  <si>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</si>
  <si>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</si>
  <si>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</si>
  <si>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</si>
  <si>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</si>
  <si>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</si>
  <si>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</si>
  <si>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</si>
  <si>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</si>
  <si>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</si>
  <si>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</si>
  <si>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</si>
  <si>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</si>
  <si>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</si>
  <si>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</si>
  <si>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</si>
  <si>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</si>
  <si>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</si>
  <si>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</si>
  <si>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</si>
  <si>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</si>
  <si>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</si>
  <si>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</si>
  <si>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</si>
  <si>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</si>
  <si>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</si>
  <si>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</si>
  <si>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</si>
  <si>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</si>
  <si>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</si>
  <si>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</si>
  <si>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</si>
  <si>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</si>
  <si>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</si>
  <si>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</si>
  <si>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</si>
  <si>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</si>
  <si>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</si>
  <si>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</si>
  <si>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</si>
  <si>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</si>
  <si>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</si>
  <si>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</si>
  <si>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</si>
  <si>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</si>
  <si>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</si>
  <si>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</si>
  <si>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</si>
  <si>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</si>
  <si>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</si>
  <si>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</si>
  <si>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</si>
  <si>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</si>
  <si>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</si>
  <si>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</si>
  <si>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</si>
  <si>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</si>
  <si>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</si>
  <si>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</si>
  <si>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</si>
  <si>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</si>
  <si>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</si>
  <si>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</si>
  <si>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</si>
  <si>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</si>
  <si>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</si>
  <si>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</si>
  <si>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</si>
  <si>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</si>
  <si>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</si>
  <si>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</si>
  <si>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</si>
  <si>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</si>
  <si>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</si>
  <si>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</si>
  <si>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</si>
  <si>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</si>
  <si>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</si>
  <si>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</si>
  <si>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</si>
  <si>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</si>
  <si>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</si>
  <si>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</si>
  <si>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</si>
  <si>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</si>
  <si>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</si>
  <si>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</si>
  <si>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</si>
  <si>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</si>
  <si>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</si>
  <si>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</si>
  <si>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</si>
  <si>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</si>
  <si>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</si>
  <si>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</si>
  <si>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</si>
  <si>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</si>
  <si>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</si>
  <si>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</si>
  <si>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</si>
  <si>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</si>
  <si>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</si>
  <si>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</si>
  <si>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</si>
  <si>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</si>
  <si>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</si>
  <si>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</si>
  <si>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</si>
  <si>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</si>
  <si>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</si>
  <si>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</si>
  <si>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</si>
  <si>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</si>
  <si>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</si>
  <si>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</si>
  <si>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</si>
  <si>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</si>
  <si>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</si>
  <si>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</si>
  <si>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</si>
  <si>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</si>
  <si>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</si>
  <si>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</si>
  <si>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</si>
  <si>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</si>
  <si>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</si>
  <si>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</si>
  <si>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</si>
  <si>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</si>
  <si>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</si>
  <si>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</si>
  <si>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</si>
  <si>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</si>
  <si>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</si>
  <si>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</si>
  <si>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</si>
  <si>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</si>
  <si>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</si>
  <si>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</si>
  <si>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</si>
  <si>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</si>
  <si>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</si>
  <si>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</si>
  <si>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</si>
  <si>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</si>
  <si>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</si>
  <si>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</si>
  <si>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</si>
  <si>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</si>
  <si>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</si>
  <si>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</si>
  <si>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</si>
  <si>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</si>
  <si>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</si>
  <si>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</si>
  <si>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</si>
  <si>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</si>
  <si>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</si>
  <si>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</si>
  <si>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</si>
  <si>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</si>
  <si>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</si>
  <si>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</si>
  <si>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</si>
  <si>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</si>
  <si>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</si>
  <si>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</si>
  <si>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</si>
  <si>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</si>
  <si>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</si>
  <si>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</si>
  <si>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</si>
  <si>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</si>
  <si>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</si>
  <si>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</si>
  <si>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</si>
  <si>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</si>
  <si>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</si>
  <si>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</si>
  <si>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</si>
  <si>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</si>
  <si>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</si>
  <si>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</si>
  <si>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</si>
  <si>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</si>
  <si>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</si>
  <si>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</si>
  <si>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</si>
  <si>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</si>
  <si>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</si>
  <si>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</si>
  <si>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</si>
  <si>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</si>
  <si>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</si>
  <si>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</si>
  <si>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</si>
  <si>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</si>
  <si>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</si>
  <si>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</si>
  <si>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</si>
  <si>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</si>
  <si>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</si>
  <si>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</si>
  <si>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</si>
  <si>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</si>
  <si>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</si>
  <si>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</si>
  <si>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</si>
  <si>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</si>
  <si>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</si>
  <si>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</si>
  <si>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</si>
  <si>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</si>
  <si>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</si>
  <si>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</si>
  <si>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</si>
  <si>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</si>
  <si>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</si>
  <si>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</si>
  <si>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</si>
  <si>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</si>
  <si>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</si>
  <si>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</si>
  <si>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</si>
  <si>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</si>
  <si>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</si>
  <si>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</si>
  <si>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</si>
  <si>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</si>
  <si>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</si>
  <si>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</si>
  <si>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</si>
  <si>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</si>
  <si>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</si>
  <si>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</si>
  <si>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</si>
  <si>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</si>
  <si>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</si>
  <si>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</si>
  <si>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</si>
  <si>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</si>
  <si>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</si>
  <si>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</si>
  <si>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</si>
  <si>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</si>
  <si>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</si>
  <si>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</si>
  <si>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</si>
  <si>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</si>
  <si>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</si>
  <si>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</si>
  <si>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</si>
  <si>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</si>
  <si>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</si>
  <si>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</si>
  <si>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</si>
  <si>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</si>
  <si>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</si>
  <si>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</si>
  <si>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</si>
  <si>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</si>
  <si>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</si>
  <si>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</si>
  <si>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</si>
  <si>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</si>
  <si>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</si>
  <si>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</si>
  <si>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</si>
  <si>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</si>
  <si>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</si>
  <si>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</si>
  <si>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</si>
  <si>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</si>
  <si>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</si>
  <si>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</si>
  <si>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</si>
  <si>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</si>
  <si>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</si>
  <si>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</si>
  <si>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</si>
  <si>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</si>
  <si>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</si>
  <si>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</si>
  <si>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</si>
  <si>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</si>
  <si>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</si>
  <si>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</si>
  <si>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</si>
  <si>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</si>
  <si>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</si>
  <si>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</si>
  <si>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</si>
  <si>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</si>
  <si>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</si>
  <si>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</si>
  <si>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</si>
  <si>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</si>
  <si>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</si>
  <si>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</si>
  <si>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</si>
  <si>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</si>
  <si>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</si>
  <si>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</si>
  <si>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</si>
  <si>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</si>
  <si>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</si>
  <si>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</si>
  <si>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</si>
  <si>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</si>
  <si>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</si>
  <si>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</si>
  <si>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</si>
  <si>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</si>
  <si>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</si>
  <si>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</si>
  <si>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</si>
  <si>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</si>
  <si>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</si>
  <si>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</si>
  <si>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</si>
  <si>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</si>
  <si>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</si>
  <si>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</si>
  <si>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</si>
  <si>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</si>
  <si>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</si>
  <si>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</si>
  <si>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</si>
  <si>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</si>
  <si>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</si>
  <si>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</si>
  <si>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</si>
  <si>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</si>
  <si>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</si>
  <si>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</si>
  <si>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</si>
  <si>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</si>
  <si>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</si>
  <si>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</si>
  <si>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</si>
  <si>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</si>
  <si>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</si>
  <si>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</si>
  <si>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</si>
  <si>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</si>
  <si>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</si>
  <si>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</si>
  <si>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</si>
  <si>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</si>
  <si>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</si>
  <si>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</si>
  <si>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</si>
  <si>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</si>
  <si>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</si>
  <si>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</si>
  <si>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</si>
  <si>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</si>
  <si>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</si>
  <si>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</si>
  <si>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</si>
  <si>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</si>
  <si>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</si>
  <si>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</si>
  <si>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</si>
  <si>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</si>
  <si>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</si>
  <si>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</si>
  <si>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</si>
  <si>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</si>
  <si>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</si>
  <si>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</si>
  <si>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</si>
  <si>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</si>
  <si>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</si>
  <si>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</si>
  <si>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</si>
  <si>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</si>
  <si>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</si>
  <si>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</si>
  <si>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</si>
  <si>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</si>
  <si>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</si>
  <si>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</si>
  <si>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</si>
  <si>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</si>
  <si>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</si>
  <si>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</si>
  <si>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</si>
  <si>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</si>
  <si>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</si>
  <si>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</si>
  <si>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</si>
  <si>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</si>
  <si>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</si>
  <si>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</si>
  <si>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</si>
  <si>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</si>
  <si>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</si>
  <si>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</si>
  <si>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</si>
  <si>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</si>
  <si>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</si>
  <si>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</si>
  <si>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</si>
  <si>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</si>
  <si>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</si>
  <si>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</si>
  <si>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</si>
  <si>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</si>
  <si>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</si>
  <si>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</si>
  <si>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</si>
  <si>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</si>
  <si>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</si>
  <si>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</si>
  <si>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</si>
  <si>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</si>
  <si>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</si>
  <si>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</si>
  <si>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</si>
  <si>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</si>
  <si>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</si>
  <si>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</si>
  <si>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</si>
  <si>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</si>
  <si>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</si>
  <si>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</si>
  <si>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</si>
  <si>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</si>
  <si>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</si>
  <si>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</si>
  <si>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</si>
  <si>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</si>
  <si>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</si>
  <si>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</si>
  <si>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</si>
  <si>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</si>
  <si>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</si>
  <si>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</si>
  <si>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</si>
  <si>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</si>
  <si>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</si>
  <si>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</si>
  <si>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</si>
  <si>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</si>
  <si>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</si>
  <si>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</si>
  <si>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</si>
  <si>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</si>
  <si>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</si>
  <si>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</si>
  <si>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</si>
  <si>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</si>
  <si>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</si>
  <si>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</si>
  <si>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</si>
  <si>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</si>
  <si>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</si>
  <si>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</si>
  <si>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</si>
  <si>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</si>
  <si>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</si>
  <si>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</si>
  <si>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</si>
  <si>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</si>
  <si>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</si>
  <si>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</si>
  <si>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</si>
  <si>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</si>
  <si>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</si>
  <si>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</si>
  <si>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</si>
  <si>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</si>
  <si>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</si>
  <si>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</si>
  <si>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</si>
  <si>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</si>
  <si>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</si>
  <si>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</si>
  <si>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</si>
  <si>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</si>
  <si>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</si>
  <si>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</si>
  <si>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</si>
  <si>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</si>
  <si>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</si>
  <si>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</si>
  <si>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</si>
  <si>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</si>
  <si>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</si>
  <si>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</si>
  <si>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</si>
  <si>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</si>
  <si>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</si>
  <si>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</si>
  <si>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</si>
  <si>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</si>
  <si>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</si>
  <si>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</si>
  <si>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</si>
  <si>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</si>
  <si>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</si>
  <si>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</si>
  <si>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</si>
  <si>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</si>
  <si>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</si>
  <si>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</si>
  <si>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</si>
  <si>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</si>
  <si>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</si>
  <si>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</si>
  <si>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</si>
  <si>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</si>
  <si>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</si>
  <si>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</si>
  <si>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</si>
  <si>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</si>
  <si>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</si>
  <si>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</si>
  <si>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</si>
  <si>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</si>
  <si>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</si>
  <si>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</si>
  <si>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</si>
  <si>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</si>
  <si>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</si>
  <si>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</si>
  <si>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</si>
  <si>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</si>
  <si>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</si>
  <si>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</si>
  <si>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</si>
  <si>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</si>
  <si>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</si>
  <si>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</si>
  <si>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</si>
  <si>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</si>
  <si>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</si>
  <si>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</si>
  <si>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</si>
  <si>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</si>
  <si>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</si>
  <si>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</si>
  <si>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</si>
  <si>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</si>
  <si>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</si>
  <si>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</si>
  <si>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</si>
  <si>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</si>
  <si>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</si>
  <si>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</si>
  <si>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</si>
  <si>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</si>
  <si>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</si>
  <si>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</si>
  <si>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</si>
  <si>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</si>
  <si>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</si>
  <si>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</si>
  <si>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</si>
  <si>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</si>
  <si>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</si>
  <si>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</si>
  <si>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</si>
  <si>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</si>
  <si>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</si>
  <si>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</si>
  <si>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</si>
  <si>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</si>
  <si>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</si>
  <si>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</si>
  <si>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</si>
  <si>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</si>
  <si>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</si>
  <si>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</si>
  <si>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</si>
  <si>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</si>
  <si>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</si>
  <si>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</si>
  <si>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</si>
  <si>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</si>
  <si>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</si>
  <si>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</si>
  <si>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</si>
  <si>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</si>
  <si>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</si>
  <si>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</si>
  <si>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</si>
  <si>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</si>
  <si>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</si>
  <si>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</si>
  <si>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</si>
  <si>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</si>
  <si>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</si>
  <si>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</si>
  <si>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</si>
  <si>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</si>
  <si>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</si>
  <si>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</si>
  <si>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</si>
  <si>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</si>
  <si>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</si>
  <si>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</si>
  <si>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</si>
  <si>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</si>
  <si>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</si>
  <si>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</si>
  <si>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</si>
  <si>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</si>
  <si>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</si>
  <si>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</si>
  <si>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</si>
  <si>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</si>
  <si>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</si>
  <si>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</si>
  <si>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</si>
  <si>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</si>
  <si>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</si>
  <si>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</si>
  <si>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</si>
  <si>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</si>
  <si>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</si>
  <si>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</si>
  <si>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</si>
  <si>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</si>
  <si>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</si>
  <si>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</si>
  <si>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</si>
  <si>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</si>
  <si>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</si>
  <si>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</si>
  <si>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</si>
  <si>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</si>
  <si>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</si>
  <si>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</si>
  <si>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</si>
  <si>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</si>
  <si>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</si>
  <si>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</si>
  <si>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</si>
  <si>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</si>
  <si>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</si>
  <si>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</si>
  <si>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</si>
  <si>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</si>
  <si>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</si>
  <si>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</si>
  <si>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</si>
  <si>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</si>
  <si>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</si>
  <si>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</si>
  <si>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</si>
  <si>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</si>
  <si>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</si>
  <si>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</si>
  <si>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</si>
  <si>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</si>
  <si>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</si>
  <si>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</si>
  <si>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</si>
  <si>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</si>
  <si>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</si>
  <si>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</si>
  <si>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</si>
  <si>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</si>
  <si>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</si>
  <si>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</si>
  <si>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</si>
  <si>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</si>
  <si>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</si>
  <si>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</si>
  <si>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</si>
  <si>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</si>
  <si>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</si>
  <si>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</si>
  <si>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</si>
  <si>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</si>
  <si>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</si>
  <si>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</si>
  <si>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</si>
  <si>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</si>
  <si>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</si>
  <si>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</si>
  <si>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</si>
  <si>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</si>
  <si>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</si>
  <si>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</si>
  <si>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</si>
  <si>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</si>
  <si>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</si>
  <si>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</si>
  <si>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</si>
  <si>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</si>
  <si>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</si>
  <si>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</si>
  <si>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</si>
  <si>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</si>
  <si>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</si>
  <si>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</si>
  <si>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</si>
  <si>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</si>
  <si>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</si>
  <si>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</si>
  <si>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</si>
  <si>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</si>
  <si>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</si>
  <si>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</si>
  <si>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</si>
  <si>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</si>
  <si>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</si>
  <si>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</si>
  <si>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</si>
  <si>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</si>
  <si>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</si>
  <si>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</si>
  <si>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</si>
  <si>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</si>
  <si>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</si>
  <si>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</si>
  <si>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</si>
  <si>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</si>
  <si>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</si>
  <si>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</si>
  <si>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</si>
  <si>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</si>
  <si>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</si>
  <si>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</si>
  <si>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</si>
  <si>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</si>
  <si>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</si>
  <si>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</si>
  <si>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</si>
  <si>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</si>
  <si>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</si>
  <si>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</si>
  <si>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</si>
  <si>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</si>
  <si>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</si>
  <si>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</si>
  <si>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</si>
  <si>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</si>
  <si>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</si>
  <si>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</si>
  <si>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</si>
  <si>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</si>
  <si>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</si>
  <si>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</si>
  <si>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</si>
  <si>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</si>
  <si>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</si>
  <si>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</si>
  <si>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</si>
  <si>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</si>
  <si>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</si>
  <si>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</si>
  <si>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</si>
  <si>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</si>
  <si>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</si>
  <si>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</si>
  <si>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</si>
  <si>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</si>
  <si>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</si>
  <si>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</si>
  <si>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</si>
  <si>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</si>
  <si>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</si>
  <si>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</si>
  <si>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</si>
  <si>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</si>
  <si>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</si>
  <si>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</si>
  <si>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</si>
  <si>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</si>
  <si>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</si>
  <si>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</si>
  <si>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</si>
  <si>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</si>
  <si>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</si>
  <si>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</si>
  <si>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</si>
  <si>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</si>
  <si>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</si>
  <si>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</si>
  <si>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</si>
  <si>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</si>
  <si>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</si>
  <si>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</si>
  <si>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</si>
  <si>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</si>
  <si>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</si>
  <si>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</si>
  <si>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</si>
  <si>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</si>
  <si>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</si>
  <si>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</si>
  <si>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</si>
  <si>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</si>
  <si>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</si>
  <si>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</si>
  <si>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</si>
  <si>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</si>
  <si>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</si>
  <si>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</si>
  <si>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</si>
  <si>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</si>
  <si>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</si>
  <si>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</si>
  <si>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</si>
  <si>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</si>
  <si>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</si>
  <si>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</si>
  <si>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</si>
  <si>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</si>
  <si>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</si>
  <si>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</si>
  <si>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</si>
  <si>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</si>
  <si>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</si>
  <si>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</si>
  <si>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</si>
  <si>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</si>
  <si>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</si>
  <si>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</si>
  <si>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</si>
  <si>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</si>
  <si>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</si>
  <si>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</si>
  <si>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</si>
  <si>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</si>
  <si>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</si>
  <si>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</si>
  <si>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</si>
  <si>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</si>
  <si>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</si>
  <si>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</si>
  <si>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</si>
  <si>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</si>
  <si>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</si>
  <si>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</si>
  <si>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</si>
  <si>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</si>
  <si>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</si>
  <si>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</si>
  <si>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</si>
  <si>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</si>
  <si>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</si>
  <si>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</si>
  <si>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</si>
  <si>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</si>
  <si>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</si>
  <si>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</si>
  <si>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</si>
  <si>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</si>
  <si>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</si>
  <si>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</si>
  <si>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</si>
  <si>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</si>
  <si>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</si>
  <si>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</si>
  <si>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</si>
  <si>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</si>
  <si>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</si>
  <si>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</si>
  <si>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</si>
  <si>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</si>
  <si>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</si>
  <si>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</si>
  <si>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</si>
  <si>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</si>
  <si>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</si>
  <si>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</si>
  <si>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</si>
  <si>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</si>
  <si>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</si>
  <si>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</si>
  <si>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</si>
  <si>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</si>
  <si>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</si>
  <si>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</si>
  <si>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</si>
  <si>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</si>
  <si>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</si>
  <si>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</si>
  <si>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</si>
  <si>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</si>
  <si>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</si>
  <si>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</si>
  <si>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</si>
  <si>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</si>
  <si>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</si>
  <si>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</si>
  <si>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</si>
  <si>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</si>
  <si>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</si>
  <si>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</si>
  <si>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</si>
  <si>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</si>
  <si>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</si>
  <si>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</si>
  <si>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</si>
  <si>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</si>
  <si>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</si>
  <si>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</si>
  <si>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</si>
  <si>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</si>
  <si>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</si>
  <si>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</si>
  <si>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</si>
  <si>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</si>
  <si>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</si>
  <si>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</si>
  <si>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</si>
  <si>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</si>
  <si>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</si>
  <si>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</si>
  <si>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</si>
  <si>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</si>
  <si>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</si>
  <si>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</si>
  <si>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</si>
  <si>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</si>
  <si>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</si>
  <si>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</si>
  <si>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</si>
  <si>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</si>
  <si>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</si>
  <si>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</si>
  <si>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</si>
  <si>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</si>
  <si>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</si>
  <si>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</si>
  <si>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</si>
  <si>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</si>
  <si>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</si>
  <si>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</si>
  <si>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</si>
  <si>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</si>
  <si>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</si>
  <si>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</si>
  <si>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</si>
  <si>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</si>
  <si>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</si>
  <si>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</si>
  <si>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</si>
  <si>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</si>
  <si>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</si>
  <si>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</si>
  <si>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</si>
  <si>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</si>
  <si>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</si>
  <si>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</si>
  <si>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</si>
  <si>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</si>
  <si>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</si>
  <si>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</si>
  <si>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</si>
  <si>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</si>
  <si>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</si>
  <si>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</si>
  <si>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</si>
  <si>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</si>
  <si>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</si>
  <si>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</si>
  <si>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</si>
  <si>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</si>
  <si>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</si>
  <si>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</si>
  <si>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</si>
  <si>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</si>
  <si>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</si>
  <si>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</si>
  <si>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</si>
  <si>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</si>
  <si>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</si>
  <si>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</si>
  <si>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</si>
  <si>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</si>
  <si>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</si>
  <si>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</si>
  <si>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</si>
  <si>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</si>
  <si>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</si>
  <si>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</si>
  <si>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</si>
  <si>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</si>
  <si>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</si>
  <si>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</si>
  <si>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</si>
  <si>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</si>
  <si>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</si>
  <si>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</si>
  <si>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</si>
  <si>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</si>
  <si>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</si>
  <si>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</si>
  <si>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</si>
  <si>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</si>
  <si>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</si>
  <si>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</si>
  <si>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</si>
  <si>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</si>
  <si>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</si>
  <si>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</si>
  <si>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</si>
  <si>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</si>
  <si>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</si>
  <si>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</si>
  <si>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</si>
  <si>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</si>
  <si>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</si>
  <si>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</si>
  <si>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</si>
  <si>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</si>
  <si>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</si>
  <si>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</si>
  <si>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</si>
  <si>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</si>
  <si>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</si>
  <si>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</si>
  <si>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</si>
  <si>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</si>
  <si>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</si>
  <si>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</si>
  <si>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</si>
  <si>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</si>
  <si>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</si>
  <si>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</si>
  <si>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</si>
  <si>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</si>
  <si>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</si>
  <si>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</si>
  <si>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</si>
  <si>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</si>
  <si>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</si>
  <si>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</si>
  <si>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</si>
  <si>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</si>
  <si>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</si>
  <si>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</si>
  <si>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</si>
  <si>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</si>
  <si>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</si>
  <si>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</si>
  <si>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</si>
  <si>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</si>
  <si>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</si>
  <si>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</si>
  <si>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</si>
  <si>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</si>
  <si>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</si>
  <si>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</si>
  <si>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</si>
  <si>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</si>
  <si>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</si>
  <si>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</si>
  <si>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</si>
  <si>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</si>
  <si>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</si>
  <si>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</si>
  <si>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</si>
  <si>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</si>
  <si>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</si>
  <si>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</si>
  <si>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</si>
  <si>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</si>
  <si>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</si>
  <si>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</si>
  <si>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</si>
  <si>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</si>
  <si>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</si>
  <si>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</si>
  <si>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</si>
  <si>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</si>
  <si>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</si>
  <si>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</si>
  <si>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</si>
  <si>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</si>
  <si>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</si>
  <si>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</si>
  <si>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</si>
  <si>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</si>
  <si>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</si>
  <si>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</si>
  <si>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</si>
  <si>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</si>
  <si>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</si>
  <si>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</si>
  <si>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</si>
  <si>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</si>
  <si>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</si>
  <si>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</si>
  <si>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</si>
  <si>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</si>
  <si>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</si>
  <si>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</si>
  <si>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</si>
  <si>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</si>
  <si>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</si>
  <si>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</si>
  <si>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</si>
  <si>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</si>
  <si>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</si>
  <si>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</si>
  <si>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</si>
  <si>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</si>
  <si>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</si>
  <si>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</si>
  <si>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</si>
  <si>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</si>
  <si>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</si>
  <si>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</si>
  <si>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</si>
  <si>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</si>
  <si>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</si>
  <si>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</si>
  <si>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</si>
  <si>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</si>
  <si>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</si>
  <si>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</si>
  <si>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</si>
  <si>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</si>
  <si>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</si>
  <si>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</si>
  <si>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</si>
  <si>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</si>
  <si>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</si>
  <si>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</si>
  <si>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</si>
  <si>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</si>
  <si>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</si>
  <si>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</si>
  <si>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</si>
  <si>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</si>
  <si>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</si>
  <si>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</si>
  <si>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</si>
  <si>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</si>
  <si>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</si>
  <si>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</si>
  <si>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</si>
  <si>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</si>
  <si>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</si>
  <si>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</si>
  <si>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</si>
  <si>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</si>
  <si>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</si>
  <si>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</si>
  <si>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</si>
  <si>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</si>
  <si>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</si>
  <si>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</si>
  <si>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</si>
  <si>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</si>
  <si>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</si>
  <si>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</si>
  <si>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</si>
  <si>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</si>
  <si>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</si>
  <si>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</si>
  <si>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</si>
  <si>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</si>
  <si>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</si>
  <si>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</si>
  <si>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</si>
  <si>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</si>
  <si>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</si>
  <si>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</si>
  <si>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</si>
  <si>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</si>
  <si>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</si>
  <si>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</si>
  <si>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</si>
  <si>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</si>
  <si>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</si>
  <si>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</si>
  <si>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</si>
  <si>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</si>
  <si>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</si>
  <si>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</si>
  <si>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</si>
  <si>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</si>
  <si>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</si>
  <si>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</si>
  <si>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</si>
  <si>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</si>
  <si>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</si>
  <si>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</si>
  <si>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</si>
  <si>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</si>
  <si>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</si>
  <si>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</si>
  <si>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</si>
  <si>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</si>
  <si>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</si>
  <si>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</si>
  <si>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</si>
  <si>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</si>
  <si>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</si>
  <si>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</si>
  <si>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</si>
  <si>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</si>
  <si>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</si>
  <si>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</si>
  <si>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</si>
  <si>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</si>
  <si>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</si>
  <si>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</si>
  <si>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</si>
  <si>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</si>
  <si>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</si>
  <si>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</si>
  <si>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</si>
  <si>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</si>
  <si>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</si>
  <si>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</si>
  <si>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</si>
  <si>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</si>
  <si>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</si>
  <si>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</si>
  <si>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</si>
  <si>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</si>
  <si>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</si>
  <si>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</si>
  <si>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</si>
  <si>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</si>
  <si>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</si>
  <si>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</si>
  <si>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</si>
  <si>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</si>
  <si>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</si>
  <si>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</si>
  <si>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</si>
  <si>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</si>
  <si>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</si>
  <si>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</si>
  <si>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</si>
  <si>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</si>
  <si>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</si>
  <si>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</si>
  <si>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</si>
  <si>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</si>
  <si>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</si>
  <si>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</si>
  <si>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</si>
  <si>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</si>
  <si>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</si>
  <si>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</si>
  <si>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</si>
  <si>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</si>
  <si>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</si>
  <si>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</si>
  <si>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</si>
  <si>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</si>
  <si>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</si>
  <si>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</si>
  <si>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</si>
  <si>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</si>
  <si>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</si>
  <si>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</si>
  <si>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</si>
  <si>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</si>
  <si>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</si>
  <si>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</si>
  <si>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</si>
  <si>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</si>
  <si>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</si>
  <si>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</si>
  <si>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</si>
  <si>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</si>
  <si>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</si>
  <si>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</si>
  <si>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</si>
  <si>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</si>
  <si>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</si>
  <si>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</si>
  <si>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</si>
  <si>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</si>
  <si>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</si>
  <si>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</si>
  <si>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</si>
  <si>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</si>
  <si>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</si>
  <si>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</si>
  <si>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</si>
  <si>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</si>
  <si>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</si>
  <si>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</si>
  <si>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</si>
  <si>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</si>
  <si>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</si>
  <si>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</si>
  <si>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</si>
  <si>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</si>
  <si>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</si>
  <si>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</si>
  <si>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</si>
  <si>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</si>
  <si>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</si>
  <si>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</si>
  <si>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</si>
  <si>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</si>
  <si>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</si>
  <si>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</si>
  <si>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</si>
  <si>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</si>
  <si>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</si>
  <si>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</si>
  <si>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</si>
  <si>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</si>
  <si>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</si>
  <si>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</si>
  <si>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</si>
  <si>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</si>
  <si>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</si>
  <si>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</si>
  <si>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</si>
  <si>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</si>
  <si>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</si>
  <si>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</si>
  <si>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</si>
  <si>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</si>
  <si>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</si>
  <si>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</si>
  <si>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</si>
  <si>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</si>
  <si>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</si>
  <si>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</si>
  <si>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</si>
  <si>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</si>
  <si>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</si>
  <si>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</si>
  <si>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</si>
  <si>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</si>
  <si>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</si>
  <si>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</si>
  <si>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</si>
  <si>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</si>
  <si>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</si>
  <si>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</si>
  <si>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</si>
  <si>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</si>
  <si>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</si>
  <si>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</si>
  <si>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</si>
  <si>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</si>
  <si>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</si>
  <si>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</si>
  <si>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</si>
  <si>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</si>
  <si>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</si>
  <si>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</si>
  <si>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</si>
  <si>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</si>
  <si>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</si>
  <si>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</si>
  <si>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</si>
  <si>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</si>
  <si>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</si>
  <si>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</si>
  <si>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</si>
  <si>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</si>
  <si>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</si>
  <si>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</si>
  <si>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</si>
  <si>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</si>
  <si>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</si>
  <si>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</si>
  <si>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</si>
  <si>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</si>
  <si>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</si>
  <si>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</si>
  <si>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</si>
  <si>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</si>
  <si>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</si>
  <si>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</si>
  <si>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</si>
  <si>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</si>
  <si>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</si>
  <si>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</si>
  <si>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</si>
  <si>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</si>
  <si>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</si>
  <si>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</si>
  <si>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</si>
  <si>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</si>
  <si>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</si>
  <si>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</si>
  <si>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</si>
  <si>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</si>
  <si>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</si>
  <si>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</si>
  <si>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</si>
  <si>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</si>
  <si>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</si>
  <si>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</si>
  <si>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</si>
  <si>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</si>
  <si>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</si>
  <si>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</si>
  <si>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</si>
  <si>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</si>
  <si>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</si>
  <si>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</si>
  <si>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</si>
  <si>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</si>
  <si>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</si>
  <si>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</si>
  <si>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</si>
  <si>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</si>
  <si>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</si>
  <si>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</si>
  <si>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</si>
  <si>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</si>
  <si>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</si>
  <si>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</si>
  <si>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</si>
  <si>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</si>
  <si>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</si>
  <si>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</si>
  <si>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</si>
  <si>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</si>
  <si>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</si>
  <si>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</si>
  <si>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</si>
  <si>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</si>
  <si>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</si>
  <si>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</si>
  <si>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</si>
  <si>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</si>
  <si>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</si>
  <si>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</si>
  <si>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</si>
  <si>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</si>
  <si>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</si>
  <si>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</si>
  <si>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</si>
  <si>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</si>
  <si>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</si>
  <si>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</si>
  <si>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</si>
  <si>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</si>
  <si>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</si>
  <si>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</si>
  <si>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</si>
  <si>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</si>
  <si>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</si>
  <si>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</si>
  <si>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</si>
  <si>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</si>
  <si>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</si>
  <si>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</si>
  <si>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</si>
  <si>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</si>
  <si>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</si>
  <si>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</si>
  <si>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</si>
  <si>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</si>
  <si>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</si>
  <si>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</si>
  <si>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</si>
  <si>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</si>
  <si>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</si>
  <si>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</si>
  <si>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</si>
  <si>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</si>
  <si>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</si>
  <si>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</si>
  <si>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</si>
  <si>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</si>
  <si>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</si>
  <si>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</si>
  <si>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</si>
  <si>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</si>
  <si>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</si>
  <si>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</si>
  <si>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</si>
  <si>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</si>
  <si>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</si>
  <si>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</si>
  <si>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</si>
  <si>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</si>
  <si>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</si>
  <si>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</si>
  <si>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</si>
  <si>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</si>
  <si>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</si>
  <si>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</si>
  <si>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</si>
  <si>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</si>
  <si>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</si>
  <si>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</si>
  <si>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</si>
  <si>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</si>
  <si>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</si>
  <si>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</si>
  <si>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</si>
  <si>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</si>
  <si>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</si>
  <si>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</si>
  <si>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</si>
  <si>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</si>
  <si>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</si>
  <si>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</si>
  <si>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</si>
  <si>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</si>
  <si>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</si>
  <si>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</si>
  <si>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</si>
  <si>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</si>
  <si>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</si>
  <si>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</si>
  <si>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</si>
  <si>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</si>
  <si>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</si>
  <si>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</si>
  <si>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</si>
  <si>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</si>
  <si>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</si>
  <si>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</si>
  <si>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</si>
  <si>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</si>
  <si>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</si>
  <si>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</si>
  <si>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</si>
  <si>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</si>
  <si>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</si>
  <si>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</si>
  <si>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</si>
  <si>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</si>
  <si>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</si>
  <si>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</si>
  <si>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</si>
  <si>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</si>
  <si>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</si>
  <si>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</si>
  <si>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</si>
  <si>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</si>
  <si>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</si>
  <si>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</si>
  <si>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</si>
  <si>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</si>
  <si>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</si>
  <si>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</si>
  <si>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</si>
  <si>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</si>
  <si>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</si>
  <si>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</si>
  <si>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</si>
  <si>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</si>
  <si>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</si>
  <si>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</si>
  <si>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</si>
  <si>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</si>
  <si>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</si>
  <si>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</si>
  <si>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</si>
  <si>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</si>
  <si>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</si>
  <si>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</si>
  <si>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</si>
  <si>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</si>
  <si>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</si>
  <si>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</si>
  <si>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</si>
  <si>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</si>
  <si>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</si>
  <si>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</si>
  <si>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</si>
  <si>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</si>
  <si>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</si>
  <si>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</si>
  <si>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</si>
  <si>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</si>
  <si>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</si>
  <si>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</si>
  <si>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</si>
  <si>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</si>
  <si>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</si>
  <si>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</si>
  <si>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</si>
  <si>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</si>
  <si>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</si>
  <si>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</si>
  <si>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</si>
  <si>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</si>
  <si>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</si>
  <si>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</si>
  <si>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</si>
  <si>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</si>
  <si>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</si>
  <si>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</si>
  <si>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</si>
  <si>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</si>
  <si>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</si>
  <si>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</si>
  <si>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</si>
  <si>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</si>
  <si>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</si>
  <si>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</si>
  <si>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</si>
  <si>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</si>
  <si>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</si>
  <si>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</si>
  <si>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</si>
  <si>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</si>
  <si>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</si>
  <si>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</si>
  <si>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</si>
  <si>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</si>
  <si>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</si>
  <si>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</si>
  <si>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</si>
  <si>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</si>
  <si>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</si>
  <si>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</si>
  <si>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</si>
  <si>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</si>
  <si>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</si>
  <si>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</si>
  <si>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</si>
  <si>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</si>
  <si>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</si>
  <si>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</si>
  <si>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</si>
  <si>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</si>
  <si>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</si>
  <si>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</si>
  <si>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</si>
  <si>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</si>
  <si>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</si>
  <si>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</si>
  <si>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</si>
  <si>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</si>
  <si>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</si>
  <si>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</si>
  <si>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</si>
  <si>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</si>
  <si>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</si>
  <si>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</si>
  <si>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</si>
  <si>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</si>
  <si>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</si>
  <si>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</si>
  <si>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</si>
  <si>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</si>
  <si>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</si>
  <si>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</si>
  <si>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</si>
  <si>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</si>
  <si>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</si>
  <si>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</si>
  <si>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</si>
  <si>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</si>
  <si>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</si>
  <si>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</si>
  <si>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</si>
  <si>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</si>
  <si>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</si>
  <si>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</si>
  <si>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</si>
  <si>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</si>
  <si>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</si>
  <si>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</si>
  <si>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</si>
  <si>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</si>
  <si>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</si>
  <si>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</si>
  <si>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</si>
  <si>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</si>
  <si>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</si>
  <si>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</si>
  <si>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</si>
  <si>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</si>
  <si>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</si>
  <si>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</si>
  <si>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</si>
  <si>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</si>
  <si>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</si>
  <si>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</si>
  <si>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</si>
  <si>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</si>
  <si>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</si>
  <si>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</si>
  <si>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</si>
  <si>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</si>
  <si>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</si>
  <si>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</si>
  <si>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</si>
  <si>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</si>
  <si>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</si>
  <si>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</si>
  <si>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</si>
  <si>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</si>
  <si>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</si>
  <si>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</si>
  <si>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</si>
  <si>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</si>
  <si>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</si>
  <si>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</si>
  <si>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</si>
  <si>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</si>
  <si>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</si>
  <si>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</si>
  <si>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</si>
  <si>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</si>
  <si>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</si>
  <si>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</si>
  <si>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</si>
  <si>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</si>
  <si>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</si>
  <si>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</si>
  <si>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</si>
  <si>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</si>
  <si>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</si>
  <si>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</si>
  <si>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</si>
  <si>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</si>
  <si>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</si>
  <si>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</si>
  <si>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</si>
  <si>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</si>
  <si>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</si>
  <si>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</si>
  <si>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</si>
  <si>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</si>
  <si>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</si>
  <si>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</si>
  <si>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</si>
  <si>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</si>
  <si>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</si>
  <si>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</si>
  <si>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</si>
  <si>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</si>
  <si>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</si>
  <si>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</si>
  <si>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</si>
  <si>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</si>
  <si>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</si>
  <si>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</si>
  <si>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</si>
  <si>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</si>
  <si>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</si>
  <si>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</si>
  <si>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</si>
  <si>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</si>
  <si>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</si>
  <si>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</si>
  <si>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</si>
  <si>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</si>
  <si>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</si>
  <si>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</si>
  <si>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</si>
  <si>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</si>
  <si>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</si>
  <si>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</si>
  <si>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</si>
  <si>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</si>
  <si>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</si>
  <si>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</si>
  <si>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</si>
  <si>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</si>
  <si>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</si>
  <si>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</si>
  <si>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</si>
  <si>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</si>
  <si>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</si>
  <si>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</si>
  <si>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</si>
  <si>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</si>
  <si>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</si>
  <si>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</si>
  <si>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</si>
  <si>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</si>
  <si>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</si>
  <si>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</si>
  <si>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</si>
  <si>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</si>
  <si>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</si>
  <si>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</si>
  <si>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</si>
  <si>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</si>
  <si>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</si>
  <si>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</si>
  <si>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</si>
  <si>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</si>
  <si>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</si>
  <si>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</si>
  <si>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</si>
  <si>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</si>
  <si>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</si>
  <si>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</si>
  <si>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</si>
  <si>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</si>
  <si>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</si>
  <si>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</si>
  <si>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</si>
  <si>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</si>
  <si>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</si>
  <si>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</si>
  <si>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</si>
  <si>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</si>
  <si>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</si>
  <si>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</si>
  <si>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</si>
  <si>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</si>
  <si>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</si>
  <si>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</si>
  <si>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</si>
  <si>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</si>
  <si>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</si>
  <si>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</si>
  <si>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</si>
  <si>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</si>
  <si>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</si>
  <si>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</si>
  <si>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</si>
  <si>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</si>
  <si>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</si>
  <si>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</si>
  <si>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</si>
  <si>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</si>
  <si>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</si>
  <si>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</si>
  <si>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</si>
  <si>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</si>
  <si>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</si>
  <si>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</si>
  <si>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</si>
  <si>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</si>
  <si>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</si>
  <si>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</si>
  <si>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</si>
  <si>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</si>
  <si>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</si>
  <si>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</si>
  <si>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</si>
  <si>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</si>
  <si>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</si>
  <si>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</si>
  <si>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</si>
  <si>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</si>
  <si>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</si>
  <si>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</si>
  <si>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</si>
  <si>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</si>
  <si>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</si>
  <si>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</si>
  <si>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</si>
  <si>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</si>
  <si>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</si>
  <si>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</si>
  <si>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</si>
  <si>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</si>
  <si>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</si>
  <si>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</si>
  <si>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</si>
  <si>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</si>
  <si>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</si>
  <si>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</si>
  <si>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</si>
  <si>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</si>
  <si>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</si>
  <si>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</si>
  <si>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</si>
  <si>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</si>
  <si>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</si>
  <si>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</si>
  <si>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</si>
  <si>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</si>
  <si>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</si>
  <si>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</si>
  <si>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</si>
  <si>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</si>
  <si>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</si>
  <si>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</si>
  <si>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</si>
  <si>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</si>
  <si>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</si>
  <si>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</si>
  <si>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</si>
  <si>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</si>
  <si>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</si>
  <si>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</si>
  <si>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</si>
  <si>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</si>
  <si>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</si>
  <si>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</si>
  <si>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</si>
  <si>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</si>
  <si>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</si>
  <si>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</si>
  <si>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</si>
  <si>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</si>
  <si>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</si>
  <si>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</si>
  <si>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</si>
  <si>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</si>
  <si>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</si>
  <si>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</si>
  <si>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</si>
  <si>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</si>
  <si>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</si>
  <si>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</si>
  <si>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</si>
  <si>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</si>
  <si>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</si>
  <si>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</si>
  <si>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</si>
  <si>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</si>
  <si>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</si>
  <si>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</si>
  <si>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</si>
  <si>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</si>
  <si>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</si>
  <si>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</si>
  <si>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</si>
  <si>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</si>
  <si>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</si>
  <si>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</si>
  <si>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</si>
  <si>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</si>
  <si>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</si>
  <si>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</si>
  <si>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</si>
  <si>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</si>
  <si>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</si>
  <si>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</si>
  <si>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</si>
  <si>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</si>
  <si>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</si>
  <si>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</si>
  <si>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</si>
  <si>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</si>
  <si>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</si>
  <si>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</si>
  <si>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</si>
  <si>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</si>
  <si>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</si>
  <si>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</si>
  <si>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</si>
  <si>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</si>
  <si>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</si>
  <si>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</si>
  <si>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</si>
  <si>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</si>
  <si>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</si>
  <si>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</si>
  <si>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</si>
  <si>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</si>
  <si>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</si>
  <si>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</si>
  <si>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</si>
  <si>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</si>
  <si>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</si>
  <si>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</si>
  <si>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</si>
  <si>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</si>
  <si>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</si>
  <si>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</si>
  <si>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</si>
  <si>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</si>
  <si>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</si>
  <si>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</si>
  <si>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</si>
  <si>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</si>
  <si>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</si>
  <si>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</si>
  <si>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</si>
  <si>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</si>
  <si>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</si>
  <si>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</si>
  <si>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</si>
  <si>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</si>
  <si>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</si>
  <si>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</si>
  <si>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</si>
  <si>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</si>
  <si>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</si>
  <si>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</si>
  <si>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</si>
  <si>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</si>
  <si>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</si>
  <si>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</si>
  <si>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</si>
  <si>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</si>
  <si>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</si>
  <si>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</si>
  <si>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</si>
  <si>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</si>
  <si>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</si>
  <si>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</si>
  <si>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</si>
  <si>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</si>
  <si>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</si>
  <si>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</si>
  <si>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</si>
  <si>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</si>
  <si>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</si>
  <si>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</si>
  <si>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</si>
  <si>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</si>
  <si>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</si>
  <si>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</si>
  <si>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</si>
  <si>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</si>
  <si>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</si>
  <si>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</si>
  <si>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</si>
  <si>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</si>
  <si>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</si>
  <si>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</si>
  <si>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</si>
  <si>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</si>
  <si>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</si>
  <si>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</si>
  <si>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</si>
  <si>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</si>
  <si>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</si>
  <si>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</si>
  <si>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</si>
  <si>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</si>
  <si>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</si>
  <si>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</si>
  <si>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</si>
  <si>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</si>
  <si>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</si>
  <si>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</si>
  <si>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</si>
  <si>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</si>
  <si>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</si>
  <si>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</si>
  <si>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</si>
  <si>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</si>
  <si>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</si>
  <si>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</si>
  <si>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</si>
  <si>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</si>
  <si>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</si>
  <si>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</si>
  <si>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</si>
  <si>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</si>
  <si>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</si>
  <si>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</si>
  <si>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</si>
  <si>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</si>
  <si>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</si>
  <si>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</si>
  <si>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</si>
  <si>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</si>
  <si>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</si>
  <si>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</si>
  <si>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</si>
  <si>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</si>
  <si>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</si>
  <si>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</si>
  <si>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</si>
  <si>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</si>
  <si>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</si>
  <si>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</si>
  <si>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</si>
  <si>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</si>
  <si>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</si>
  <si>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</si>
  <si>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</si>
  <si>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</si>
  <si>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</si>
  <si>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</si>
  <si>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</si>
  <si>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</si>
  <si>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</si>
  <si>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</si>
  <si>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</si>
  <si>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</si>
  <si>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</si>
  <si>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</si>
  <si>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</si>
  <si>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</si>
  <si>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</si>
  <si>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</si>
  <si>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</si>
  <si>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</si>
  <si>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</si>
  <si>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</si>
  <si>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</si>
  <si>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</si>
  <si>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</si>
  <si>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</si>
  <si>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</si>
  <si>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</si>
  <si>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</si>
  <si>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</si>
  <si>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</si>
  <si>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</si>
  <si>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</si>
  <si>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</si>
  <si>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</si>
  <si>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</si>
  <si>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</si>
  <si>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</si>
  <si>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</si>
  <si>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</si>
  <si>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</si>
  <si>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</si>
  <si>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</si>
  <si>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</si>
  <si>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</si>
  <si>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</si>
  <si>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</si>
  <si>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</si>
  <si>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</si>
  <si>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</si>
  <si>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</si>
  <si>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</si>
  <si>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</si>
  <si>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</si>
  <si>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</si>
  <si>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</si>
  <si>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</si>
  <si>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</si>
  <si>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</si>
  <si>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</si>
  <si>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</si>
  <si>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</si>
  <si>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</si>
  <si>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</si>
  <si>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</si>
  <si>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</si>
  <si>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</si>
  <si>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</si>
  <si>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</si>
  <si>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</si>
  <si>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</si>
  <si>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</si>
  <si>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</si>
  <si>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</si>
  <si>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</si>
  <si>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</si>
  <si>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</si>
  <si>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</si>
  <si>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</si>
  <si>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</si>
  <si>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</si>
  <si>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</si>
  <si>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</si>
  <si>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</si>
  <si>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</si>
  <si>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</si>
  <si>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</si>
  <si>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</si>
  <si>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</si>
  <si>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</si>
  <si>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</si>
  <si>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</si>
  <si>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</si>
  <si>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</si>
  <si>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</si>
  <si>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</si>
  <si>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</si>
  <si>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</si>
  <si>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</si>
  <si>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</si>
  <si>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</si>
  <si>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</si>
  <si>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</si>
  <si>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</si>
  <si>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</si>
  <si>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</si>
  <si>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</si>
  <si>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</si>
  <si>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</si>
  <si>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</si>
  <si>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</si>
  <si>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</si>
  <si>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</si>
  <si>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</si>
  <si>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</si>
  <si>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</si>
  <si>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</si>
  <si>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</si>
  <si>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</si>
  <si>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</si>
  <si>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</si>
  <si>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</si>
  <si>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</si>
  <si>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</si>
  <si>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</si>
  <si>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</si>
  <si>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</si>
  <si>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</si>
  <si>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</si>
  <si>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</si>
  <si>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</si>
  <si>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</si>
  <si>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</si>
  <si>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</si>
  <si>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</si>
  <si>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</si>
  <si>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</si>
  <si>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</si>
  <si>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</si>
  <si>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</si>
  <si>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</si>
  <si>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</si>
  <si>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</si>
  <si>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</si>
  <si>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</si>
  <si>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</si>
  <si>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</si>
  <si>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</si>
  <si>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</si>
  <si>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</si>
  <si>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</si>
  <si>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</si>
  <si>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</si>
  <si>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</si>
  <si>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</si>
  <si>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</si>
  <si>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</si>
  <si>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</si>
  <si>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</si>
  <si>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</si>
  <si>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</si>
  <si>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</si>
  <si>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</si>
  <si>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</si>
  <si>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</si>
  <si>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</si>
  <si>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</si>
  <si>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</si>
  <si>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</si>
  <si>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</si>
  <si>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</si>
  <si>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</si>
  <si>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</si>
  <si>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</si>
  <si>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</si>
  <si>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</si>
  <si>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</si>
  <si>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</si>
  <si>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</si>
  <si>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</si>
  <si>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</si>
  <si>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</si>
  <si>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</si>
  <si>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</si>
  <si>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</si>
  <si>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</si>
  <si>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</si>
  <si>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</si>
  <si>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</si>
  <si>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</si>
  <si>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</si>
  <si>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</si>
  <si>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</si>
  <si>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</si>
  <si>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</si>
  <si>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</si>
  <si>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</si>
  <si>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</si>
  <si>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</si>
  <si>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</si>
  <si>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</si>
  <si>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</si>
  <si>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</si>
  <si>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</si>
  <si>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</si>
  <si>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</si>
  <si>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</si>
  <si>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</si>
  <si>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</si>
  <si>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</si>
  <si>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</si>
  <si>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</si>
  <si>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</si>
  <si>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</si>
  <si>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</si>
  <si>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</si>
  <si>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</si>
  <si>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</si>
  <si>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</si>
  <si>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</si>
  <si>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</si>
  <si>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</si>
  <si>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</si>
  <si>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</si>
  <si>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</si>
  <si>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</si>
  <si>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</si>
  <si>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</si>
  <si>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</si>
  <si>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</si>
  <si>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</si>
  <si>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</si>
  <si>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</si>
  <si>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</si>
  <si>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</si>
  <si>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</si>
  <si>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</si>
  <si>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</si>
  <si>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</si>
  <si>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</si>
  <si>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</si>
  <si>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</si>
  <si>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</si>
  <si>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</si>
  <si>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</si>
  <si>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</si>
  <si>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</si>
  <si>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</si>
  <si>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</si>
  <si>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</si>
  <si>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</si>
  <si>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</si>
  <si>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</si>
  <si>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</si>
  <si>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</si>
  <si>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</si>
  <si>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</si>
  <si>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</si>
  <si>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</si>
  <si>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</si>
  <si>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</si>
  <si>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</si>
  <si>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</si>
  <si>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</si>
  <si>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</si>
  <si>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</si>
  <si>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</si>
  <si>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</si>
  <si>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</si>
  <si>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</si>
  <si>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</si>
  <si>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</si>
  <si>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</si>
  <si>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</si>
  <si>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</si>
  <si>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</si>
  <si>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</si>
  <si>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</si>
  <si>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</si>
  <si>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</si>
  <si>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</si>
  <si>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</si>
  <si>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</si>
  <si>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</si>
  <si>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</si>
  <si>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</si>
  <si>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</si>
  <si>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</si>
  <si>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</si>
  <si>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</si>
  <si>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</si>
  <si>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</si>
  <si>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</si>
  <si>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</si>
  <si>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</si>
  <si>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</si>
  <si>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</si>
  <si>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</si>
  <si>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</si>
  <si>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</si>
  <si>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</si>
  <si>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</si>
  <si>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</si>
  <si>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</si>
  <si>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</si>
  <si>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</si>
  <si>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</si>
  <si>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</si>
  <si>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</si>
  <si>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</si>
  <si>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</si>
  <si>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</si>
  <si>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</si>
  <si>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</si>
  <si>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</si>
  <si>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</si>
  <si>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</si>
  <si>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</si>
  <si>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</si>
  <si>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</si>
  <si>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</si>
  <si>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</si>
  <si>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</si>
  <si>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</si>
  <si>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</si>
  <si>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</si>
  <si>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</si>
  <si>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</si>
  <si>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</si>
  <si>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</si>
  <si>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</si>
  <si>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</si>
  <si>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</si>
  <si>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</si>
  <si>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</si>
  <si>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</si>
  <si>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</si>
  <si>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</si>
  <si>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</si>
  <si>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</si>
  <si>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</si>
  <si>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</si>
  <si>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</si>
  <si>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</si>
  <si>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</si>
  <si>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</si>
  <si>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</si>
  <si>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</si>
  <si>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</si>
  <si>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</si>
  <si>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</si>
  <si>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</si>
  <si>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</si>
  <si>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</si>
  <si>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</si>
  <si>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</si>
  <si>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</si>
  <si>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</si>
  <si>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</si>
  <si>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</si>
  <si>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</si>
  <si>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</si>
  <si>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</si>
  <si>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</si>
  <si>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</si>
  <si>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</si>
  <si>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</si>
  <si>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</si>
  <si>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</si>
  <si>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</si>
  <si>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</si>
  <si>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</si>
  <si>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</si>
  <si>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</si>
  <si>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</si>
  <si>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</si>
  <si>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</si>
  <si>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</si>
  <si>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</si>
  <si>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</si>
  <si>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</si>
  <si>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</si>
  <si>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</si>
  <si>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</si>
  <si>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</si>
  <si>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</si>
  <si>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</si>
  <si>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</si>
  <si>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</si>
  <si>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</si>
  <si>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</si>
  <si>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</si>
  <si>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</si>
  <si>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</si>
  <si>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</si>
  <si>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</si>
  <si>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</si>
  <si>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</si>
  <si>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</si>
  <si>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</si>
  <si>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</si>
  <si>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</si>
  <si>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</si>
  <si>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</si>
  <si>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</si>
  <si>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</si>
  <si>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</si>
  <si>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</si>
  <si>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</si>
  <si>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</si>
  <si>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</si>
  <si>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</si>
  <si>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</si>
  <si>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</si>
  <si>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</si>
  <si>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</si>
  <si>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</si>
  <si>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</si>
  <si>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</si>
  <si>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</si>
  <si>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</si>
  <si>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</si>
  <si>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</si>
  <si>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</si>
  <si>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</si>
  <si>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</si>
  <si>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</si>
  <si>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</si>
  <si>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</si>
  <si>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</si>
  <si>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</si>
  <si>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</si>
  <si>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</si>
  <si>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</si>
  <si>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</si>
  <si>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</si>
  <si>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</si>
  <si>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</si>
  <si>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</si>
  <si>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</si>
  <si>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</si>
  <si>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</si>
  <si>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</si>
  <si>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</si>
  <si>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</si>
  <si>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</si>
  <si>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</si>
  <si>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</si>
  <si>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</si>
  <si>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</si>
  <si>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</si>
  <si>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</si>
  <si>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</si>
  <si>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</si>
  <si>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</si>
  <si>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</si>
  <si>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</si>
  <si>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</si>
  <si>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</si>
  <si>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</si>
  <si>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</si>
  <si>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</si>
  <si>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</si>
  <si>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</si>
  <si>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</si>
  <si>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</si>
  <si>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</si>
  <si>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</si>
  <si>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</si>
  <si>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</si>
  <si>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</si>
  <si>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</si>
  <si>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</si>
  <si>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</si>
  <si>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</si>
  <si>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</si>
  <si>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</si>
  <si>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</si>
  <si>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</si>
  <si>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</si>
  <si>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</si>
  <si>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</si>
  <si>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</si>
  <si>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</si>
  <si>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</si>
  <si>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</si>
  <si>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</si>
  <si>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</si>
  <si>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</si>
  <si>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</si>
  <si>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</si>
  <si>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</si>
  <si>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</si>
  <si>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</si>
  <si>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</si>
  <si>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</si>
  <si>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</si>
  <si>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</si>
  <si>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</si>
  <si>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</si>
  <si>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</si>
  <si>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</si>
  <si>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</si>
  <si>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</si>
  <si>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</si>
  <si>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</si>
  <si>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</si>
  <si>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</si>
  <si>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</si>
  <si>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</si>
  <si>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</si>
  <si>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</si>
  <si>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</si>
  <si>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</si>
  <si>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</si>
  <si>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</si>
  <si>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</si>
  <si>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</si>
  <si>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</si>
  <si>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</si>
  <si>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</si>
  <si>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</si>
  <si>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</si>
  <si>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</si>
  <si>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</si>
  <si>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</si>
  <si>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</si>
  <si>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</si>
  <si>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</si>
  <si>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</si>
  <si>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</si>
  <si>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</si>
  <si>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</si>
  <si>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</si>
  <si>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</si>
  <si>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</si>
  <si>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</si>
  <si>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</si>
  <si>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</si>
  <si>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</si>
  <si>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</si>
  <si>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</si>
  <si>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</si>
  <si>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</si>
  <si>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</si>
  <si>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</si>
  <si>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</si>
  <si>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</si>
  <si>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</si>
  <si>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</si>
  <si>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</si>
  <si>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</si>
  <si>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</si>
  <si>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</si>
  <si>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</si>
  <si>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</si>
  <si>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</si>
  <si>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</si>
  <si>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</si>
  <si>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</si>
  <si>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</si>
  <si>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</si>
  <si>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</si>
  <si>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</si>
  <si>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</si>
  <si>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</si>
  <si>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</si>
  <si>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</si>
  <si>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</si>
  <si>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</si>
  <si>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</si>
  <si>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</si>
  <si>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</si>
  <si>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</si>
  <si>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</si>
  <si>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</si>
  <si>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</si>
  <si>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</si>
  <si>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</si>
  <si>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</si>
  <si>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</si>
  <si>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</si>
  <si>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</si>
  <si>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</si>
  <si>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</si>
  <si>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</si>
  <si>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</si>
  <si>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</si>
  <si>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</si>
  <si>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</si>
  <si>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</si>
  <si>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</si>
  <si>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</si>
  <si>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</si>
  <si>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</si>
  <si>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</si>
  <si>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</si>
  <si>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</si>
  <si>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</si>
  <si>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</si>
  <si>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</si>
  <si>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</si>
  <si>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</si>
  <si>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</si>
  <si>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</si>
  <si>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</si>
  <si>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</si>
  <si>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</si>
  <si>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</si>
  <si>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</si>
  <si>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</si>
  <si>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</si>
  <si>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</si>
  <si>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</si>
  <si>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</si>
  <si>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</si>
  <si>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</si>
  <si>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</si>
  <si>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</si>
  <si>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</si>
  <si>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</si>
  <si>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</si>
  <si>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</si>
  <si>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</si>
  <si>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</si>
  <si>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</si>
  <si>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</si>
  <si>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</si>
  <si>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</si>
  <si>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</si>
  <si>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</si>
  <si>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</si>
  <si>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</si>
  <si>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</si>
  <si>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</si>
  <si>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</si>
  <si>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</si>
  <si>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</si>
  <si>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</si>
  <si>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</si>
  <si>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</si>
  <si>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</si>
  <si>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</si>
  <si>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</si>
  <si>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</si>
  <si>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</si>
  <si>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</si>
  <si>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</si>
  <si>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</si>
  <si>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</si>
  <si>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</si>
  <si>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</si>
  <si>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</si>
  <si>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</si>
  <si>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</si>
  <si>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</si>
  <si>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</si>
  <si>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</si>
  <si>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</si>
  <si>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</si>
  <si>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</si>
  <si>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</si>
  <si>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</si>
  <si>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</si>
  <si>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</si>
  <si>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</si>
  <si>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</si>
  <si>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</si>
  <si>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</si>
  <si>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</si>
  <si>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</si>
  <si>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</si>
  <si>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</si>
  <si>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</si>
  <si>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</si>
  <si>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</si>
  <si>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</si>
  <si>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</si>
  <si>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</si>
  <si>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</si>
  <si>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</si>
  <si>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</si>
  <si>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</si>
  <si>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</si>
  <si>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</si>
  <si>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</si>
  <si>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</si>
  <si>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</si>
  <si>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</si>
  <si>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</si>
  <si>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</si>
  <si>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</si>
  <si>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</si>
  <si>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</si>
  <si>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</si>
  <si>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</si>
  <si>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</si>
  <si>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</si>
  <si>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</si>
  <si>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</si>
  <si>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</si>
  <si>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</si>
  <si>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</si>
  <si>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</si>
  <si>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</si>
  <si>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</si>
  <si>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</si>
  <si>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</si>
  <si>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</si>
  <si>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</si>
  <si>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</si>
  <si>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</si>
  <si>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</si>
  <si>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</si>
  <si>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</si>
  <si>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</si>
  <si>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</si>
  <si>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</si>
  <si>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</si>
  <si>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</si>
  <si>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</si>
  <si>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</si>
  <si>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</si>
  <si>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</si>
  <si>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</si>
  <si>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</si>
  <si>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</si>
  <si>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</si>
  <si>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</si>
  <si>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</si>
  <si>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</si>
  <si>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</si>
  <si>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</si>
  <si>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</si>
  <si>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</si>
  <si>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</si>
  <si>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</si>
  <si>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</si>
  <si>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</si>
  <si>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</si>
  <si>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</si>
  <si>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</si>
  <si>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</si>
  <si>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</si>
  <si>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</si>
  <si>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</si>
  <si>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</si>
  <si>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</si>
  <si>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</si>
  <si>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</si>
  <si>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</si>
  <si>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</si>
  <si>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</si>
  <si>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</si>
  <si>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</si>
  <si>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</si>
  <si>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</si>
  <si>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</si>
  <si>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</si>
  <si>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</si>
  <si>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</si>
  <si>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</si>
  <si>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</si>
  <si>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</si>
  <si>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</si>
  <si>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</si>
  <si>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</si>
  <si>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</si>
  <si>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</si>
  <si>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</si>
  <si>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</si>
  <si>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</si>
  <si>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</si>
  <si>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</si>
  <si>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</si>
  <si>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</si>
  <si>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</si>
  <si>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</si>
  <si>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</si>
  <si>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</si>
  <si>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</si>
  <si>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</si>
  <si>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</si>
  <si>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</si>
  <si>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</si>
  <si>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</si>
  <si>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</si>
  <si>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</si>
  <si>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</si>
  <si>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</si>
  <si>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</si>
  <si>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</si>
  <si>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</si>
  <si>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</si>
  <si>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</si>
  <si>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</si>
  <si>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</si>
  <si>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</si>
  <si>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</si>
  <si>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</si>
  <si>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</si>
  <si>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</si>
  <si>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</si>
  <si>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</si>
  <si>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</si>
  <si>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</si>
  <si>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</si>
  <si>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</si>
  <si>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</si>
  <si>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</si>
  <si>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</si>
  <si>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</si>
  <si>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</si>
  <si>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</si>
  <si>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</si>
  <si>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</si>
  <si>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</si>
  <si>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</si>
  <si>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</si>
  <si>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</si>
  <si>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</si>
  <si>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</si>
  <si>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</si>
  <si>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</si>
  <si>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</si>
  <si>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</si>
  <si>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</si>
  <si>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</si>
  <si>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</si>
  <si>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</si>
  <si>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</si>
  <si>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</si>
  <si>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</si>
  <si>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</si>
  <si>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</si>
  <si>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</si>
  <si>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</si>
  <si>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</si>
  <si>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</si>
  <si>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</si>
  <si>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</si>
  <si>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</si>
  <si>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</si>
  <si>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</si>
  <si>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</si>
  <si>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</si>
  <si>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</si>
  <si>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</si>
  <si>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</si>
  <si>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</si>
  <si>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</si>
  <si>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</si>
  <si>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</si>
  <si>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</si>
  <si>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</si>
  <si>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</si>
  <si>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</si>
  <si>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</si>
  <si>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</si>
  <si>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</si>
  <si>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</si>
  <si>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</si>
  <si>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</si>
  <si>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</si>
  <si>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</si>
  <si>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</si>
  <si>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</si>
  <si>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</si>
  <si>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</si>
  <si>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</si>
  <si>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</si>
  <si>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</si>
  <si>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</si>
  <si>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</si>
  <si>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</si>
  <si>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</si>
  <si>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</si>
  <si>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</si>
  <si>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</si>
  <si>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</si>
  <si>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</si>
  <si>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</si>
  <si>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</si>
  <si>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</si>
  <si>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</si>
  <si>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</si>
  <si>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</si>
  <si>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</si>
  <si>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</si>
  <si>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</si>
  <si>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</si>
  <si>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</si>
  <si>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</si>
  <si>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</si>
  <si>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</si>
  <si>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</si>
  <si>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</si>
  <si>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</si>
  <si>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</si>
  <si>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</si>
  <si>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</si>
  <si>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</si>
  <si>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</si>
  <si>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</si>
  <si>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</si>
  <si>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</si>
  <si>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</si>
  <si>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</si>
  <si>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</si>
  <si>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</si>
  <si>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</si>
  <si>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</si>
  <si>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</si>
  <si>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</si>
  <si>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</si>
  <si>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</si>
  <si>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</si>
  <si>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</si>
  <si>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</si>
  <si>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</si>
  <si>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</si>
  <si>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</si>
  <si>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</si>
  <si>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</si>
  <si>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</si>
  <si>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</si>
  <si>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</si>
  <si>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</si>
  <si>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</si>
  <si>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</si>
  <si>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</si>
  <si>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</si>
  <si>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</si>
  <si>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</si>
  <si>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</si>
  <si>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</si>
  <si>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</si>
  <si>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</si>
  <si>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</si>
  <si>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</si>
  <si>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</si>
  <si>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</si>
  <si>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</si>
  <si>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</si>
  <si>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</si>
  <si>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</si>
  <si>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</si>
  <si>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</si>
  <si>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</si>
  <si>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</si>
  <si>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</si>
  <si>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</si>
  <si>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</si>
  <si>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</si>
  <si>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</si>
  <si>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</si>
  <si>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</si>
  <si>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</si>
  <si>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</si>
  <si>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</si>
  <si>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</si>
  <si>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</si>
  <si>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</si>
  <si>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</si>
  <si>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</si>
  <si>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</si>
  <si>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</si>
  <si>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</si>
  <si>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</si>
  <si>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</si>
  <si>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</si>
  <si>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</si>
  <si>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</si>
  <si>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</si>
  <si>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</si>
  <si>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</si>
  <si>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</si>
  <si>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</si>
  <si>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</si>
  <si>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</si>
  <si>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</si>
  <si>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</si>
  <si>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</si>
  <si>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</si>
  <si>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</si>
  <si>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</si>
  <si>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</si>
  <si>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</si>
  <si>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</si>
  <si>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</si>
  <si>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</si>
  <si>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</si>
  <si>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</si>
  <si>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</si>
  <si>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</si>
  <si>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</si>
  <si>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</si>
  <si>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</si>
  <si>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</si>
  <si>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</si>
  <si>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</si>
  <si>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</si>
  <si>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</si>
  <si>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</si>
  <si>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</si>
  <si>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</si>
  <si>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</si>
  <si>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</si>
  <si>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</si>
  <si>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</si>
  <si>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</si>
  <si>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</si>
  <si>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</si>
  <si>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</si>
  <si>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</si>
  <si>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</si>
  <si>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</si>
  <si>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</si>
  <si>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</si>
  <si>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</si>
  <si>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</si>
  <si>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</si>
  <si>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</si>
  <si>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</si>
  <si>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</si>
  <si>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</si>
  <si>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</si>
  <si>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</si>
  <si>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</si>
  <si>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</si>
  <si>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</si>
  <si>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</si>
  <si>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</si>
  <si>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</si>
  <si>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</si>
  <si>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</si>
  <si>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</si>
  <si>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</si>
  <si>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</si>
  <si>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</si>
  <si>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</si>
  <si>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</si>
  <si>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</si>
  <si>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</si>
  <si>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</si>
  <si>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</si>
  <si>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</si>
  <si>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</si>
  <si>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</si>
  <si>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</si>
  <si>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</si>
  <si>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</si>
  <si>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</si>
  <si>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</si>
  <si>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</si>
  <si>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</si>
  <si>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</si>
  <si>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</si>
  <si>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</si>
  <si>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</si>
  <si>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</si>
  <si>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</si>
  <si>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</si>
  <si>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</si>
  <si>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</si>
  <si>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</si>
  <si>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</si>
  <si>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</si>
  <si>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</si>
  <si>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</si>
  <si>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</si>
  <si>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</si>
  <si>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</si>
  <si>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</si>
  <si>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</si>
  <si>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</si>
  <si>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</si>
  <si>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</si>
  <si>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</si>
  <si>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</si>
  <si>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</si>
  <si>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</si>
  <si>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</si>
  <si>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</si>
  <si>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</si>
  <si>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</si>
  <si>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</si>
  <si>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</si>
  <si>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</si>
  <si>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</si>
  <si>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</si>
  <si>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</si>
  <si>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</si>
  <si>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</si>
  <si>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</si>
  <si>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</si>
  <si>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</si>
  <si>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</si>
  <si>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</si>
  <si>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</si>
  <si>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</si>
  <si>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</si>
  <si>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</si>
  <si>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</si>
  <si>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</si>
  <si>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</si>
  <si>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</si>
  <si>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</si>
  <si>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</si>
  <si>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</si>
  <si>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</si>
  <si>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</si>
  <si>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</si>
  <si>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</si>
  <si>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</si>
  <si>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</si>
  <si>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</si>
  <si>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</si>
  <si>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</si>
  <si>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</si>
  <si>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</si>
  <si>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</si>
  <si>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</si>
  <si>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</si>
  <si>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</si>
  <si>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</si>
  <si>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</si>
  <si>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</si>
  <si>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</si>
  <si>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</si>
  <si>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</si>
  <si>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</si>
  <si>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</si>
  <si>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</si>
  <si>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</si>
  <si>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</si>
  <si>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</si>
  <si>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</si>
  <si>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</si>
  <si>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</si>
  <si>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</si>
  <si>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</si>
  <si>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</si>
  <si>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</si>
  <si>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</si>
  <si>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</si>
  <si>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</si>
  <si>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</si>
  <si>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</si>
  <si>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</si>
  <si>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</si>
  <si>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</si>
  <si>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</si>
  <si>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</si>
  <si>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</si>
  <si>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</si>
  <si>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</si>
  <si>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</si>
  <si>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</si>
  <si>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</si>
  <si>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</si>
  <si>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</si>
  <si>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</si>
  <si>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</si>
  <si>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</si>
  <si>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</si>
  <si>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</si>
  <si>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</si>
  <si>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</si>
  <si>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</si>
  <si>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</si>
  <si>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</si>
  <si>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</si>
  <si>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</si>
  <si>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</si>
  <si>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</si>
  <si>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</si>
  <si>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</si>
  <si>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</si>
  <si>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</si>
  <si>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</si>
  <si>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</si>
  <si>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</si>
  <si>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</si>
  <si>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</si>
  <si>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</si>
  <si>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</si>
  <si>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</si>
  <si>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</si>
  <si>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</si>
  <si>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</si>
  <si>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</si>
  <si>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</si>
  <si>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</si>
  <si>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</si>
  <si>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</si>
  <si>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</si>
  <si>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</si>
  <si>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</si>
  <si>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</si>
  <si>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</si>
  <si>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</si>
  <si>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</si>
  <si>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</si>
  <si>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</si>
  <si>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</si>
  <si>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</si>
  <si>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</si>
  <si>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</si>
  <si>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</si>
  <si>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</si>
  <si>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</si>
  <si>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</si>
  <si>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</si>
  <si>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</si>
  <si>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</si>
  <si>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</si>
  <si>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</si>
  <si>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</si>
  <si>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</si>
  <si>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</si>
  <si>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</si>
  <si>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</si>
  <si>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</si>
  <si>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</si>
  <si>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</si>
  <si>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</si>
  <si>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</si>
  <si>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</si>
  <si>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</si>
  <si>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</si>
  <si>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</si>
  <si>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</si>
  <si>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</si>
  <si>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</si>
  <si>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</si>
  <si>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</si>
  <si>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</si>
  <si>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</si>
  <si>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</si>
  <si>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</si>
  <si>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</si>
  <si>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</si>
  <si>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</si>
  <si>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</si>
  <si>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</si>
  <si>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</si>
  <si>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</si>
  <si>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</si>
  <si>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</si>
  <si>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</si>
  <si>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</si>
  <si>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</si>
  <si>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</si>
  <si>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</si>
  <si>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</si>
  <si>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</si>
  <si>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</si>
  <si>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</si>
  <si>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</si>
  <si>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</si>
  <si>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</si>
  <si>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</si>
  <si>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</si>
  <si>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</si>
  <si>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</si>
  <si>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</si>
  <si>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</si>
  <si>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</si>
  <si>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</si>
  <si>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</si>
  <si>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</si>
  <si>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</si>
  <si>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</si>
  <si>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</si>
  <si>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</si>
  <si>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</si>
  <si>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</si>
  <si>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</si>
  <si>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</si>
  <si>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</si>
  <si>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</si>
  <si>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</si>
  <si>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</si>
  <si>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</si>
  <si>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</si>
  <si>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</si>
  <si>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</si>
  <si>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</si>
  <si>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</si>
  <si>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</si>
  <si>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</si>
  <si>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</si>
  <si>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</si>
  <si>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</si>
  <si>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</si>
  <si>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</si>
  <si>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</si>
  <si>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</si>
  <si>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</si>
  <si>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</si>
  <si>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</si>
  <si>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</si>
  <si>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</si>
  <si>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</si>
  <si>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</si>
  <si>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</si>
  <si>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</si>
  <si>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</si>
  <si>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</si>
  <si>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</si>
  <si>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</si>
  <si>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</si>
  <si>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</si>
  <si>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</si>
  <si>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</si>
  <si>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</si>
  <si>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</si>
  <si>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</si>
  <si>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</si>
  <si>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</si>
  <si>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</si>
  <si>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</si>
  <si>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</si>
  <si>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</si>
  <si>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</si>
  <si>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</si>
  <si>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</si>
  <si>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</si>
  <si>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</si>
  <si>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</si>
  <si>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</si>
  <si>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</si>
  <si>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</si>
  <si>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</si>
  <si>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</si>
  <si>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</si>
  <si>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</si>
  <si>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</si>
  <si>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</si>
  <si>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</si>
  <si>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</si>
  <si>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</si>
  <si>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</si>
  <si>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</si>
  <si>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</si>
  <si>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</si>
  <si>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</si>
  <si>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</si>
  <si>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</si>
  <si>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</si>
  <si>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</si>
  <si>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</si>
  <si>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</si>
  <si>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</si>
  <si>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</si>
  <si>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</si>
  <si>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</si>
  <si>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</si>
  <si>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</si>
  <si>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</si>
  <si>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</si>
  <si>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</si>
  <si>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</si>
  <si>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</si>
  <si>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</si>
  <si>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</si>
  <si>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</si>
  <si>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</si>
  <si>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</si>
  <si>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</si>
  <si>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</si>
  <si>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</si>
  <si>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</si>
  <si>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</si>
  <si>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</si>
  <si>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</si>
  <si>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</si>
  <si>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</si>
  <si>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</si>
  <si>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</si>
  <si>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</si>
  <si>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</si>
  <si>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</si>
  <si>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</si>
  <si>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</si>
  <si>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</si>
  <si>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</si>
  <si>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</si>
  <si>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</si>
  <si>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</si>
  <si>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</si>
  <si>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</si>
  <si>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</si>
  <si>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</si>
  <si>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</si>
  <si>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</si>
  <si>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</si>
  <si>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</si>
  <si>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</si>
  <si>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</si>
  <si>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</si>
  <si>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</si>
  <si>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</si>
  <si>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</si>
  <si>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</si>
  <si>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</si>
  <si>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</si>
  <si>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</si>
  <si>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</si>
  <si>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</si>
  <si>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</si>
  <si>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</si>
  <si>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</si>
  <si>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</si>
  <si>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</si>
  <si>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</si>
  <si>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</si>
  <si>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</si>
  <si>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</si>
  <si>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</si>
  <si>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</si>
  <si>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</si>
  <si>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</si>
  <si>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</si>
  <si>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</si>
  <si>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</si>
  <si>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</si>
  <si>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</si>
  <si>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</si>
  <si>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</si>
  <si>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</si>
  <si>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</si>
  <si>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</si>
  <si>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</si>
  <si>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</si>
  <si>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</si>
  <si>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</si>
  <si>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</si>
  <si>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</si>
  <si>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</si>
  <si>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</si>
  <si>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</si>
  <si>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</si>
  <si>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</si>
  <si>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</si>
  <si>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</si>
  <si>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</si>
  <si>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</si>
  <si>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</si>
  <si>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</si>
  <si>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</si>
  <si>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</si>
  <si>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</si>
  <si>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</si>
  <si>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</si>
  <si>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</si>
  <si>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</si>
  <si>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</si>
  <si>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</si>
  <si>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</si>
  <si>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</si>
  <si>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</si>
  <si>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</si>
  <si>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</si>
  <si>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</si>
  <si>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</si>
  <si>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</si>
  <si>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</si>
  <si>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</si>
  <si>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</si>
  <si>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</si>
  <si>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</si>
  <si>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</si>
  <si>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</si>
  <si>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</si>
  <si>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</si>
  <si>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</si>
  <si>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</si>
  <si>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</si>
  <si>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</si>
  <si>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</si>
  <si>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</si>
  <si>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</si>
  <si>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</si>
  <si>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</si>
  <si>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</si>
  <si>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</si>
  <si>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</si>
  <si>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</si>
  <si>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</si>
  <si>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</si>
  <si>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</si>
  <si>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</si>
  <si>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</si>
  <si>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</si>
  <si>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</si>
  <si>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</si>
  <si>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</si>
  <si>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</si>
  <si>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</si>
  <si>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</si>
  <si>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</si>
  <si>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</si>
  <si>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</si>
  <si>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</si>
  <si>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</si>
  <si>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</si>
  <si>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</si>
  <si>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</si>
  <si>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</si>
  <si>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</si>
  <si>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</si>
  <si>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</si>
  <si>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</si>
  <si>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</si>
  <si>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</si>
  <si>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</si>
  <si>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</si>
  <si>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</si>
  <si>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</si>
  <si>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</si>
  <si>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</si>
  <si>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</si>
  <si>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</si>
  <si>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</si>
  <si>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</si>
  <si>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</si>
  <si>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</si>
  <si>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</si>
  <si>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</si>
  <si>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</si>
  <si>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</si>
  <si>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</si>
  <si>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</si>
  <si>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</si>
  <si>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</si>
  <si>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</si>
  <si>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</si>
  <si>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</si>
  <si>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</si>
  <si>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</si>
  <si>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</si>
  <si>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</si>
  <si>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</si>
  <si>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</si>
  <si>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</si>
  <si>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</si>
  <si>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</si>
  <si>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</si>
  <si>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</si>
  <si>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</si>
  <si>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</si>
  <si>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</si>
  <si>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</si>
  <si>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</si>
  <si>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</si>
  <si>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</si>
  <si>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</si>
  <si>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</si>
  <si>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</si>
  <si>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</si>
  <si>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</si>
  <si>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</si>
  <si>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</si>
  <si>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</si>
  <si>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</si>
  <si>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</si>
  <si>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</si>
  <si>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</si>
  <si>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</si>
  <si>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</si>
  <si>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</si>
  <si>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</si>
  <si>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</si>
  <si>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</si>
  <si>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</si>
  <si>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</si>
  <si>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</si>
  <si>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</si>
  <si>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</si>
  <si>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</si>
  <si>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</si>
  <si>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</si>
  <si>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</si>
  <si>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</si>
  <si>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</si>
  <si>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</si>
  <si>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</si>
  <si>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</si>
  <si>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</si>
  <si>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</si>
  <si>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</si>
  <si>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</si>
  <si>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</si>
  <si>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</si>
  <si>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</si>
  <si>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</si>
  <si>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</si>
  <si>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</si>
  <si>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</si>
  <si>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</si>
  <si>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</si>
  <si>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</si>
  <si>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</si>
  <si>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</si>
  <si>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</si>
  <si>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</si>
  <si>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</si>
  <si>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</si>
  <si>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</si>
  <si>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</si>
  <si>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</si>
  <si>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</si>
  <si>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</si>
  <si>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</si>
  <si>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</si>
  <si>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</si>
  <si>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</si>
  <si>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</si>
  <si>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</si>
  <si>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</si>
  <si>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</si>
  <si>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</si>
  <si>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</si>
  <si>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</si>
  <si>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</si>
  <si>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</si>
  <si>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</si>
  <si>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</si>
  <si>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</si>
  <si>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</si>
  <si>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</si>
  <si>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</si>
  <si>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</si>
  <si>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</si>
  <si>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</si>
  <si>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</si>
  <si>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</si>
  <si>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</si>
  <si>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</si>
  <si>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</si>
  <si>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</si>
  <si>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</si>
  <si>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</si>
  <si>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</si>
  <si>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</si>
  <si>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</si>
  <si>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</si>
  <si>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</si>
  <si>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</si>
  <si>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</si>
  <si>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</si>
  <si>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</si>
  <si>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</si>
  <si>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</si>
  <si>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</si>
  <si>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</si>
  <si>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</si>
  <si>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</si>
  <si>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</si>
  <si>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</si>
  <si>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</si>
  <si>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</si>
  <si>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</si>
  <si>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</si>
  <si>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</si>
  <si>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</si>
  <si>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</si>
  <si>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</si>
  <si>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</si>
  <si>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</si>
  <si>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</si>
  <si>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</si>
  <si>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</si>
  <si>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</si>
  <si>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</si>
  <si>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</si>
  <si>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</si>
  <si>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</si>
  <si>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</si>
  <si>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</si>
  <si>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</si>
  <si>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</si>
  <si>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</si>
  <si>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</si>
  <si>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</si>
  <si>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</si>
  <si>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</si>
  <si>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</si>
  <si>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</si>
  <si>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</si>
  <si>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</si>
  <si>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</si>
  <si>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</si>
  <si>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</si>
  <si>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</si>
  <si>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</si>
  <si>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</si>
  <si>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</si>
  <si>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</si>
  <si>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</si>
  <si>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</si>
  <si>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</si>
  <si>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</si>
  <si>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</si>
  <si>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</si>
  <si>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</si>
  <si>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</si>
  <si>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</si>
  <si>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</si>
  <si>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</si>
  <si>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</si>
  <si>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</si>
  <si>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</si>
  <si>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</si>
  <si>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</si>
  <si>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</si>
  <si>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</si>
  <si>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</si>
  <si>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</si>
  <si>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</si>
  <si>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</si>
  <si>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</si>
  <si>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</si>
  <si>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</si>
  <si>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</si>
  <si>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</si>
  <si>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</si>
  <si>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</si>
  <si>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</si>
  <si>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</si>
  <si>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</si>
  <si>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</si>
  <si>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</si>
  <si>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</si>
  <si>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</si>
  <si>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</si>
  <si>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</si>
  <si>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</si>
  <si>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</si>
  <si>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</si>
  <si>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</si>
  <si>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</si>
  <si>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</si>
  <si>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</si>
  <si>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</si>
  <si>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</si>
  <si>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</si>
  <si>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</si>
  <si>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</si>
  <si>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</si>
  <si>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</si>
  <si>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</si>
  <si>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</si>
  <si>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</si>
  <si>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</si>
  <si>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</si>
  <si>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</si>
  <si>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</si>
  <si>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</si>
  <si>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</si>
  <si>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</si>
  <si>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</si>
  <si>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</si>
  <si>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</si>
  <si>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</si>
  <si>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</si>
  <si>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</si>
  <si>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</si>
  <si>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</si>
  <si>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</si>
  <si>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</si>
  <si>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</si>
  <si>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</si>
  <si>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</si>
  <si>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</si>
  <si>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</si>
  <si>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</si>
  <si>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</si>
  <si>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</si>
  <si>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</si>
  <si>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</si>
  <si>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</si>
  <si>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</si>
  <si>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</si>
  <si>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</si>
  <si>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</si>
  <si>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</si>
  <si>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</si>
  <si>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</si>
  <si>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</si>
  <si>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</si>
  <si>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</si>
  <si>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</si>
  <si>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</si>
  <si>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</si>
  <si>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</si>
  <si>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</si>
  <si>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</si>
  <si>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</si>
  <si>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</si>
  <si>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</si>
  <si>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</si>
  <si>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</si>
  <si>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</si>
  <si>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</si>
  <si>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</si>
  <si>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</si>
  <si>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</si>
  <si>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</si>
  <si>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</si>
  <si>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</si>
  <si>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</si>
  <si>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</si>
  <si>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</si>
  <si>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</si>
  <si>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</si>
  <si>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</si>
  <si>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</si>
  <si>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</si>
  <si>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</si>
  <si>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</si>
  <si>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</si>
  <si>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</si>
  <si>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</si>
  <si>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</si>
  <si>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</si>
  <si>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</si>
  <si>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</si>
  <si>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</si>
  <si>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</si>
  <si>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</si>
  <si>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</si>
  <si>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</si>
  <si>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</si>
  <si>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</si>
  <si>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</si>
  <si>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</si>
  <si>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</si>
  <si>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</si>
  <si>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</si>
  <si>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</si>
  <si>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</si>
  <si>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</si>
  <si>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</si>
  <si>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</si>
  <si>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</si>
  <si>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</si>
  <si>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</si>
  <si>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</si>
  <si>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</si>
  <si>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</si>
  <si>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</si>
  <si>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</si>
  <si>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</si>
  <si>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</si>
  <si>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</si>
  <si>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</si>
  <si>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</si>
  <si>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</si>
  <si>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</si>
  <si>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</si>
  <si>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</si>
  <si>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</si>
  <si>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</si>
  <si>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</si>
  <si>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</si>
  <si>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</si>
  <si>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</si>
  <si>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</si>
  <si>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</si>
  <si>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</si>
  <si>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</si>
  <si>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</si>
  <si>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</si>
  <si>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</si>
  <si>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</si>
  <si>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</si>
  <si>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</si>
  <si>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</si>
  <si>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</si>
  <si>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</si>
  <si>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</si>
  <si>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</si>
  <si>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</si>
  <si>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</si>
  <si>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</si>
  <si>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</si>
  <si>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</si>
  <si>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</si>
  <si>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</si>
  <si>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</si>
  <si>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</si>
  <si>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</si>
  <si>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</si>
  <si>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</si>
  <si>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</si>
  <si>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</si>
  <si>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</si>
  <si>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</si>
  <si>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</si>
  <si>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</si>
  <si>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</si>
  <si>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</si>
  <si>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</si>
  <si>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</si>
  <si>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</si>
  <si>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</si>
  <si>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</si>
  <si>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</si>
  <si>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</si>
  <si>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</si>
  <si>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</si>
  <si>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</si>
  <si>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</si>
  <si>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</si>
  <si>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</si>
  <si>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</si>
  <si>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</si>
  <si>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</si>
  <si>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</si>
  <si>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</si>
  <si>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</si>
  <si>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</si>
  <si>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</si>
  <si>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</si>
  <si>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</si>
  <si>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</si>
  <si>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</si>
  <si>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</si>
  <si>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</si>
  <si>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</si>
  <si>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</si>
  <si>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</si>
  <si>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</si>
  <si>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</si>
  <si>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</si>
  <si>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</si>
  <si>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</si>
  <si>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</si>
  <si>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</si>
  <si>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</si>
  <si>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</si>
  <si>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</si>
  <si>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</si>
  <si>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</si>
  <si>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</si>
  <si>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</si>
  <si>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</si>
  <si>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</si>
  <si>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</si>
  <si>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</si>
  <si>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</si>
  <si>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</si>
  <si>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</si>
  <si>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</si>
  <si>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</si>
  <si>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</si>
  <si>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</si>
  <si>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</si>
  <si>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</si>
  <si>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</si>
  <si>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</si>
  <si>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</si>
  <si>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</si>
  <si>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</si>
  <si>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</si>
  <si>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</si>
  <si>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</si>
  <si>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</si>
  <si>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</si>
  <si>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</si>
  <si>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</si>
  <si>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</si>
  <si>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</si>
  <si>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</si>
  <si>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</si>
  <si>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</si>
  <si>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</si>
  <si>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</si>
  <si>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</si>
  <si>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</si>
  <si>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</si>
  <si>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</si>
  <si>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</si>
  <si>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</si>
  <si>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</si>
  <si>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</si>
  <si>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</si>
  <si>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</si>
  <si>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</si>
  <si>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</si>
  <si>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</si>
  <si>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</si>
  <si>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</si>
  <si>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</si>
  <si>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</si>
  <si>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</si>
  <si>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</si>
  <si>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</si>
  <si>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</si>
  <si>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</si>
  <si>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</si>
  <si>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</si>
  <si>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</si>
  <si>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</si>
  <si>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</si>
  <si>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</si>
  <si>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</si>
  <si>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</si>
  <si>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</si>
  <si>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</si>
  <si>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</si>
  <si>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</si>
  <si>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</si>
  <si>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</si>
  <si>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</si>
  <si>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</si>
  <si>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</si>
  <si>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</si>
  <si>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</si>
  <si>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</si>
  <si>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</si>
  <si>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</si>
  <si>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</si>
  <si>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</si>
  <si>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</si>
  <si>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</si>
  <si>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</si>
  <si>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</si>
  <si>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</si>
  <si>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</si>
  <si>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</si>
  <si>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</si>
  <si>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</si>
  <si>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</si>
  <si>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</si>
  <si>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</si>
  <si>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</si>
  <si>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</si>
  <si>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</si>
  <si>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</si>
  <si>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</si>
  <si>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</si>
  <si>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</si>
  <si>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</si>
  <si>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</si>
  <si>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</si>
  <si>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</si>
  <si>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</si>
  <si>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</si>
  <si>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</si>
  <si>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</si>
  <si>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</si>
  <si>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</si>
  <si>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</si>
  <si>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</si>
  <si>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</si>
  <si>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</si>
  <si>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</si>
  <si>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</si>
  <si>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</si>
  <si>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</si>
  <si>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</si>
  <si>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</si>
  <si>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</si>
  <si>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</si>
  <si>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</si>
  <si>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</si>
  <si>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</si>
  <si>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</si>
  <si>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</si>
  <si>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</si>
  <si>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</si>
  <si>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</si>
  <si>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</si>
  <si>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</si>
  <si>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</si>
  <si>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</si>
  <si>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</si>
  <si>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</si>
  <si>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</si>
  <si>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</si>
  <si>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</si>
  <si>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</si>
  <si>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</si>
  <si>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</si>
  <si>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</si>
  <si>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</si>
  <si>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</si>
  <si>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</si>
  <si>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</si>
  <si>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</si>
  <si>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</si>
  <si>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</si>
  <si>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</si>
  <si>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</si>
  <si>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</si>
  <si>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</si>
  <si>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</si>
  <si>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</si>
  <si>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</si>
  <si>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</si>
  <si>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</si>
  <si>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</si>
  <si>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</si>
  <si>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</si>
  <si>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</si>
  <si>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</si>
  <si>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</si>
  <si>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</si>
  <si>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</si>
  <si>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</si>
  <si>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</si>
  <si>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</si>
  <si>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</si>
  <si>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</si>
  <si>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</si>
  <si>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</si>
  <si>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</si>
  <si>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</si>
  <si>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</si>
  <si>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</si>
  <si>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</si>
  <si>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</si>
  <si>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</si>
  <si>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</si>
  <si>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</si>
  <si>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</si>
  <si>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</si>
  <si>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</si>
  <si>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</si>
  <si>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</si>
  <si>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</si>
  <si>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</si>
  <si>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</si>
  <si>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</si>
  <si>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</si>
  <si>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</si>
  <si>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</si>
  <si>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</si>
  <si>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</si>
  <si>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</si>
  <si>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</si>
  <si>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</si>
  <si>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</si>
  <si>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</si>
  <si>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</si>
  <si>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</si>
  <si>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</si>
  <si>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</si>
  <si>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</si>
  <si>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</si>
  <si>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</si>
  <si>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</si>
  <si>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</si>
  <si>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</si>
  <si>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</si>
  <si>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</si>
  <si>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</si>
  <si>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</si>
  <si>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</si>
  <si>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</si>
  <si>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</si>
  <si>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</si>
  <si>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</si>
  <si>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</si>
  <si>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</si>
  <si>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</si>
  <si>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</si>
  <si>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</si>
  <si>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</si>
  <si>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</si>
  <si>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</si>
  <si>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</si>
  <si>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</si>
  <si>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</si>
  <si>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</si>
  <si>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</si>
  <si>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</si>
  <si>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</si>
  <si>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</si>
  <si>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</si>
  <si>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</si>
  <si>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</si>
  <si>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</si>
  <si>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</si>
  <si>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</si>
  <si>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</si>
  <si>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</si>
  <si>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</si>
  <si>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</si>
  <si>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</si>
  <si>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</si>
  <si>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</si>
  <si>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</si>
  <si>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</si>
  <si>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</si>
  <si>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</si>
  <si>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</si>
  <si>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</si>
  <si>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</si>
  <si>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</si>
  <si>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</si>
  <si>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</si>
  <si>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</si>
  <si>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</si>
  <si>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</si>
  <si>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</si>
  <si>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</si>
  <si>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</si>
  <si>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</si>
  <si>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</si>
  <si>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</si>
  <si>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</si>
  <si>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</si>
  <si>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</si>
  <si>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</si>
  <si>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</si>
  <si>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</si>
  <si>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</si>
  <si>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</si>
  <si>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</si>
  <si>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</si>
  <si>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</si>
  <si>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</si>
  <si>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</si>
  <si>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</si>
  <si>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</si>
  <si>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</si>
  <si>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</si>
  <si>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</si>
  <si>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</si>
  <si>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</si>
  <si>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</si>
  <si>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</si>
  <si>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</si>
  <si>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</si>
  <si>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</si>
  <si>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</si>
  <si>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</si>
  <si>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</si>
  <si>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</si>
  <si>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</si>
  <si>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</si>
  <si>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</si>
  <si>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</si>
  <si>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</si>
  <si>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</si>
  <si>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</si>
  <si>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</si>
  <si>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</si>
  <si>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</si>
  <si>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</si>
  <si>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</si>
  <si>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</si>
  <si>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</si>
  <si>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</si>
  <si>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</si>
  <si>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</si>
  <si>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</si>
  <si>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</si>
  <si>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</si>
  <si>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</si>
  <si>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</si>
  <si>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</si>
  <si>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</si>
  <si>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</si>
  <si>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</si>
  <si>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</si>
  <si>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</si>
  <si>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</si>
  <si>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</si>
  <si>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</si>
  <si>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</si>
  <si>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</si>
  <si>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</si>
  <si>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</si>
  <si>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</si>
  <si>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</si>
  <si>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</si>
  <si>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</si>
  <si>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</si>
  <si>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</si>
  <si>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</si>
  <si>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</si>
  <si>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</si>
  <si>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</si>
  <si>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</si>
  <si>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</si>
  <si>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</si>
  <si>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</si>
  <si>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</si>
  <si>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</si>
  <si>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</si>
  <si>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</si>
  <si>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</si>
  <si>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</si>
  <si>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</si>
  <si>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</si>
  <si>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</si>
  <si>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</si>
  <si>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</si>
  <si>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</si>
  <si>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</si>
  <si>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</si>
  <si>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</si>
  <si>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</si>
  <si>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</si>
  <si>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</si>
  <si>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</si>
  <si>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</si>
  <si>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</si>
  <si>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</si>
  <si>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</si>
  <si>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</si>
  <si>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</si>
  <si>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</si>
  <si>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</si>
  <si>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</si>
  <si>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</si>
  <si>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</si>
  <si>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</si>
  <si>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</si>
  <si>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</si>
  <si>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</si>
  <si>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</si>
  <si>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</si>
  <si>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</si>
  <si>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</si>
  <si>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</si>
  <si>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</si>
  <si>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</si>
  <si>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</si>
  <si>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</si>
  <si>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</si>
  <si>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</si>
  <si>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</si>
  <si>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</si>
  <si>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</si>
  <si>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</si>
  <si>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</si>
  <si>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</si>
  <si>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</si>
  <si>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</si>
  <si>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</si>
  <si>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</si>
  <si>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</si>
  <si>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</si>
  <si>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</si>
  <si>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</si>
  <si>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</si>
  <si>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</si>
  <si>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</si>
  <si>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</si>
  <si>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</si>
  <si>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</si>
  <si>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</si>
  <si>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</si>
  <si>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</si>
  <si>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</si>
  <si>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</si>
  <si>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</si>
  <si>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</si>
  <si>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</si>
  <si>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</si>
  <si>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</si>
  <si>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</si>
  <si>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</si>
  <si>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</si>
  <si>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</si>
  <si>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</si>
  <si>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</si>
  <si>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</si>
  <si>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</si>
  <si>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</si>
  <si>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</si>
  <si>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</si>
  <si>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</si>
  <si>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</si>
  <si>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</si>
  <si>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</si>
  <si>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</si>
  <si>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</si>
  <si>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</si>
  <si>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</si>
  <si>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</si>
  <si>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</si>
  <si>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</si>
  <si>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</si>
  <si>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</si>
  <si>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</si>
  <si>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</si>
  <si>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</si>
  <si>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</si>
  <si>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</si>
  <si>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</si>
  <si>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</si>
  <si>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</si>
  <si>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</si>
  <si>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</si>
  <si>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</si>
  <si>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</si>
  <si>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</si>
  <si>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</si>
  <si>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</si>
  <si>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</si>
  <si>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</si>
  <si>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</si>
  <si>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</si>
  <si>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</si>
  <si>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</si>
  <si>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</si>
  <si>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</si>
  <si>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</si>
  <si>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</si>
  <si>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</si>
  <si>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</si>
  <si>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</si>
  <si>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</si>
  <si>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</si>
  <si>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</si>
  <si>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</si>
  <si>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</si>
  <si>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</si>
  <si>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</si>
  <si>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</si>
  <si>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</si>
  <si>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</si>
  <si>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</si>
  <si>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</si>
  <si>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</si>
  <si>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</si>
  <si>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</si>
  <si>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</si>
  <si>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</si>
  <si>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</si>
  <si>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</si>
  <si>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</si>
  <si>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</si>
  <si>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</si>
  <si>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</si>
  <si>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</si>
  <si>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</si>
  <si>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</si>
  <si>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</si>
  <si>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</si>
  <si>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</si>
  <si>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</si>
  <si>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</si>
  <si>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</si>
  <si>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</si>
  <si>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</si>
  <si>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</si>
  <si>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</si>
  <si>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</si>
  <si>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</si>
  <si>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</si>
  <si>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</si>
  <si>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</si>
  <si>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</si>
  <si>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</si>
  <si>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</si>
  <si>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</si>
  <si>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</si>
  <si>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</si>
  <si>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</si>
  <si>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</si>
  <si>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</si>
  <si>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</si>
  <si>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</si>
  <si>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</si>
  <si>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</si>
  <si>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</si>
  <si>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</si>
  <si>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</si>
  <si>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</si>
  <si>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</si>
  <si>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</si>
  <si>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</si>
  <si>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</si>
  <si>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</si>
  <si>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</si>
  <si>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</si>
  <si>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</si>
  <si>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</si>
  <si>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</si>
  <si>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</si>
  <si>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</si>
  <si>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</si>
  <si>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</si>
  <si>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</si>
  <si>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</si>
  <si>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</si>
  <si>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</si>
  <si>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</si>
  <si>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</si>
  <si>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</si>
  <si>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</si>
  <si>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</si>
  <si>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</si>
  <si>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</si>
  <si>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</si>
  <si>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</si>
  <si>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</si>
  <si>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</si>
  <si>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</si>
  <si>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</si>
  <si>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</si>
  <si>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</si>
  <si>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</si>
  <si>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</si>
  <si>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</si>
  <si>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</si>
  <si>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</si>
  <si>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</si>
  <si>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</si>
  <si>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</si>
  <si>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</si>
  <si>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</si>
  <si>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</si>
  <si>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</si>
  <si>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</si>
  <si>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</si>
  <si>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</si>
  <si>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</si>
  <si>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</si>
  <si>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</si>
  <si>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</si>
  <si>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</si>
  <si>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</si>
  <si>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</si>
  <si>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</si>
  <si>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</si>
  <si>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</si>
  <si>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</si>
  <si>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</si>
  <si>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</si>
  <si>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</si>
  <si>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</si>
  <si>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</si>
  <si>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</si>
  <si>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</si>
  <si>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</si>
  <si>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</si>
  <si>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</si>
  <si>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</si>
  <si>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</si>
  <si>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</si>
  <si>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</si>
  <si>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</si>
  <si>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</si>
  <si>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</si>
  <si>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</si>
  <si>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</si>
  <si>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</si>
  <si>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</si>
  <si>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</si>
  <si>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</si>
  <si>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</si>
  <si>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</si>
  <si>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</si>
  <si>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</si>
  <si>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</si>
  <si>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</si>
  <si>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</si>
  <si>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</si>
  <si>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</si>
  <si>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</si>
  <si>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</si>
  <si>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</si>
  <si>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</si>
  <si>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</si>
  <si>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</si>
  <si>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</si>
  <si>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</si>
  <si>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</si>
  <si>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</si>
  <si>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</si>
  <si>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</si>
  <si>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</si>
  <si>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</si>
  <si>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</si>
  <si>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</si>
  <si>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</si>
  <si>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</si>
  <si>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</si>
  <si>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</si>
  <si>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</si>
  <si>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</si>
  <si>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</si>
  <si>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</si>
  <si>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</si>
  <si>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</si>
  <si>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</si>
  <si>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</si>
  <si>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</si>
  <si>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</si>
  <si>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</si>
  <si>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</si>
  <si>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</si>
  <si>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</si>
  <si>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</si>
  <si>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</si>
  <si>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</si>
  <si>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</si>
  <si>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</si>
  <si>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</si>
  <si>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</si>
  <si>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</si>
  <si>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</si>
  <si>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</si>
  <si>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</si>
  <si>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</si>
  <si>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</si>
  <si>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</si>
  <si>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</si>
  <si>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</si>
  <si>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</si>
  <si>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</si>
  <si>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</si>
  <si>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</si>
  <si>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</si>
  <si>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</si>
  <si>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</si>
  <si>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</si>
  <si>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</si>
  <si>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</si>
  <si>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</si>
  <si>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</si>
  <si>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</si>
  <si>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</si>
  <si>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</si>
  <si>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</si>
  <si>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</si>
  <si>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</si>
  <si>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</si>
  <si>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</si>
  <si>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</si>
  <si>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</si>
  <si>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</si>
  <si>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</si>
  <si>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</si>
  <si>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</si>
  <si>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</si>
  <si>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</si>
  <si>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</si>
  <si>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</si>
  <si>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</si>
  <si>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</si>
  <si>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</si>
  <si>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</si>
  <si>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</si>
  <si>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</si>
  <si>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</si>
  <si>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</si>
  <si>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</si>
  <si>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</si>
  <si>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</si>
  <si>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</si>
  <si>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</si>
  <si>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</si>
  <si>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</si>
  <si>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</si>
  <si>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</si>
  <si>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</si>
  <si>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</si>
  <si>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</si>
  <si>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</si>
  <si>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</si>
  <si>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</si>
  <si>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</si>
  <si>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</si>
  <si>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</si>
  <si>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</si>
  <si>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</si>
  <si>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</si>
  <si>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</si>
  <si>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</si>
  <si>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</si>
  <si>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</si>
  <si>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</si>
  <si>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</si>
  <si>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</si>
  <si>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</si>
  <si>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</si>
  <si>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</si>
  <si>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</si>
  <si>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</si>
  <si>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</si>
  <si>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</si>
  <si>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</si>
  <si>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</si>
  <si>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</si>
  <si>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</si>
  <si>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</si>
  <si>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</si>
  <si>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</si>
  <si>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</si>
  <si>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</si>
  <si>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</si>
  <si>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</si>
  <si>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</si>
  <si>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</si>
  <si>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</si>
  <si>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</si>
  <si>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</si>
  <si>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</si>
  <si>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</si>
  <si>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</si>
  <si>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</si>
  <si>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</si>
  <si>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</si>
  <si>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</si>
  <si>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</si>
  <si>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</si>
  <si>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</si>
  <si>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</si>
  <si>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</si>
  <si>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</si>
  <si>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</si>
  <si>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</si>
  <si>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</si>
  <si>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</si>
  <si>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</si>
  <si>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</si>
  <si>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</si>
  <si>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</si>
  <si>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</si>
  <si>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</si>
  <si>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</si>
  <si>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</si>
  <si>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</si>
  <si>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</si>
  <si>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</si>
  <si>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</si>
  <si>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</si>
  <si>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</si>
  <si>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</si>
  <si>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</si>
  <si>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</si>
  <si>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</si>
  <si>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</si>
  <si>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</si>
  <si>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</si>
  <si>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</si>
  <si>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</si>
  <si>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</si>
  <si>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</si>
  <si>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</si>
  <si>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</si>
  <si>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</si>
  <si>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</si>
  <si>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</si>
  <si>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</si>
  <si>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</si>
  <si>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</si>
  <si>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</si>
  <si>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</si>
  <si>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</si>
  <si>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</si>
  <si>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</si>
  <si>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</si>
  <si>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</si>
  <si>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</si>
  <si>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</si>
  <si>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</si>
  <si>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</si>
  <si>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</si>
  <si>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</si>
  <si>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</si>
  <si>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</si>
  <si>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</si>
  <si>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</si>
  <si>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</si>
  <si>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</si>
  <si>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</si>
  <si>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</si>
  <si>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</si>
  <si>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</si>
  <si>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</si>
  <si>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</si>
  <si>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</si>
  <si>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</si>
  <si>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</si>
  <si>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</si>
  <si>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</si>
  <si>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</si>
  <si>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</si>
  <si>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</si>
  <si>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</si>
  <si>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</si>
  <si>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</si>
  <si>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</si>
  <si>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</si>
  <si>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</si>
  <si>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</si>
  <si>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</si>
  <si>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</si>
  <si>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</si>
  <si>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</si>
  <si>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</si>
  <si>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</si>
  <si>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</si>
  <si>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</si>
  <si>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</si>
  <si>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</si>
  <si>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</si>
  <si>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</si>
  <si>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</si>
  <si>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</si>
  <si>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</si>
  <si>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</si>
  <si>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</si>
  <si>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</si>
  <si>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</si>
  <si>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</si>
  <si>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</si>
  <si>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</si>
  <si>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</si>
  <si>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</si>
  <si>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</si>
  <si>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</si>
  <si>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</si>
  <si>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</si>
  <si>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</si>
  <si>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</si>
  <si>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</si>
  <si>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</si>
  <si>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</si>
  <si>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</si>
  <si>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</si>
  <si>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</si>
  <si>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</si>
  <si>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</si>
  <si>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</si>
  <si>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</si>
  <si>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</si>
  <si>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</si>
  <si>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</si>
  <si>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</si>
  <si>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</si>
  <si>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</si>
  <si>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</si>
  <si>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</si>
  <si>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</si>
  <si>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</si>
  <si>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</si>
  <si>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</si>
  <si>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</si>
  <si>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</si>
  <si>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</si>
  <si>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</si>
  <si>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</si>
  <si>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</si>
  <si>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</si>
  <si>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</si>
  <si>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</si>
  <si>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</si>
  <si>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</si>
  <si>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</si>
  <si>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</si>
  <si>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</si>
  <si>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</si>
  <si>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</si>
  <si>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</si>
  <si>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</si>
  <si>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</si>
  <si>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</si>
  <si>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</si>
  <si>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</si>
  <si>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</si>
  <si>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</si>
  <si>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</si>
  <si>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</si>
  <si>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</si>
  <si>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</si>
  <si>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</si>
  <si>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</si>
  <si>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</si>
  <si>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</si>
  <si>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</si>
  <si>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</si>
  <si>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</si>
  <si>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</si>
  <si>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</si>
  <si>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</si>
  <si>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</si>
  <si>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</si>
  <si>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</si>
  <si>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</si>
  <si>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</si>
  <si>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</si>
  <si>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</si>
  <si>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</si>
  <si>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</si>
  <si>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</si>
  <si>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</si>
  <si>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</si>
  <si>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</si>
  <si>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</si>
  <si>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</si>
  <si>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</si>
  <si>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</si>
  <si>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</si>
  <si>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</si>
  <si>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</si>
  <si>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</si>
  <si>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</si>
  <si>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</si>
  <si>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</si>
  <si>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</si>
  <si>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</si>
  <si>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</si>
  <si>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</si>
  <si>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</si>
  <si>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</si>
  <si>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</si>
  <si>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</si>
  <si>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</si>
  <si>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</si>
  <si>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</si>
  <si>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</si>
  <si>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</si>
  <si>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</si>
  <si>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</si>
  <si>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</si>
  <si>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</si>
  <si>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</si>
  <si>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</si>
  <si>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</si>
  <si>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</si>
  <si>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</si>
  <si>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</si>
  <si>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</si>
  <si>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</si>
  <si>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</si>
  <si>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</si>
  <si>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</si>
  <si>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</si>
  <si>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</si>
  <si>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</si>
  <si>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</si>
  <si>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</si>
  <si>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</si>
  <si>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</si>
  <si>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</si>
  <si>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</si>
  <si>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</si>
  <si>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</si>
  <si>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</si>
  <si>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</si>
  <si>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</si>
  <si>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</si>
  <si>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</si>
  <si>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</si>
  <si>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</si>
  <si>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</si>
  <si>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</si>
  <si>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</si>
  <si>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</si>
  <si>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</si>
  <si>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</si>
  <si>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</si>
  <si>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</si>
  <si>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</si>
  <si>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</si>
  <si>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</si>
  <si>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</si>
  <si>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</si>
  <si>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</si>
  <si>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</si>
  <si>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</si>
  <si>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</si>
  <si>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</si>
  <si>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</si>
  <si>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</si>
  <si>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</si>
  <si>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</si>
  <si>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</si>
  <si>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</si>
  <si>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</si>
  <si>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</si>
  <si>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</si>
  <si>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</si>
  <si>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</si>
  <si>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</si>
  <si>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</si>
  <si>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</si>
  <si>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</si>
  <si>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</si>
  <si>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</si>
  <si>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</si>
  <si>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</si>
  <si>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</si>
  <si>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</si>
  <si>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</si>
  <si>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</si>
  <si>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</si>
  <si>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</si>
  <si>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</si>
  <si>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</si>
  <si>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</si>
  <si>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</si>
  <si>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</si>
  <si>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</si>
  <si>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</si>
  <si>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</si>
  <si>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</si>
  <si>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</si>
  <si>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</si>
  <si>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</si>
  <si>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</si>
  <si>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</si>
  <si>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</si>
  <si>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</si>
  <si>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</si>
  <si>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</si>
  <si>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</si>
  <si>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</si>
  <si>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</si>
  <si>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</si>
  <si>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</si>
  <si>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</si>
  <si>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</si>
  <si>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</si>
  <si>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</si>
  <si>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</si>
  <si>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</si>
  <si>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</si>
  <si>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</si>
  <si>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</si>
  <si>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</si>
  <si>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</si>
  <si>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</si>
  <si>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</si>
  <si>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</si>
  <si>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</si>
  <si>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</si>
  <si>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</si>
  <si>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</si>
  <si>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</si>
  <si>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</si>
  <si>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</si>
  <si>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</si>
  <si>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</si>
  <si>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</si>
  <si>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</si>
  <si>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</si>
  <si>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</si>
  <si>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</si>
  <si>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</si>
  <si>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</si>
  <si>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</si>
  <si>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</si>
  <si>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</si>
  <si>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</si>
  <si>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</si>
  <si>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</si>
  <si>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</si>
  <si>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</si>
  <si>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</si>
  <si>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</si>
  <si>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</si>
  <si>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</si>
  <si>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</si>
  <si>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</si>
  <si>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</si>
  <si>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</si>
  <si>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</si>
  <si>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</si>
  <si>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</si>
  <si>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</si>
  <si>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</si>
  <si>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</si>
  <si>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</si>
  <si>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</si>
  <si>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</si>
  <si>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</si>
  <si>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</si>
  <si>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</si>
  <si>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</si>
  <si>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</si>
  <si>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</si>
  <si>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</si>
  <si>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</si>
  <si>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</si>
  <si>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</si>
  <si>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</si>
  <si>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</si>
  <si>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</si>
  <si>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</si>
  <si>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</si>
  <si>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</si>
  <si>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</si>
  <si>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</si>
  <si>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</si>
  <si>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</si>
  <si>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</si>
  <si>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</si>
  <si>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</si>
  <si>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</si>
  <si>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</si>
  <si>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</si>
  <si>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</si>
  <si>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</si>
  <si>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</si>
  <si>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</si>
  <si>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</si>
  <si>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</si>
  <si>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</si>
  <si>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</si>
  <si>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</si>
  <si>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</si>
  <si>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</si>
  <si>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</si>
  <si>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</si>
  <si>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</si>
  <si>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</si>
  <si>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</si>
  <si>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</si>
  <si>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</si>
  <si>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</si>
  <si>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</si>
  <si>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</si>
  <si>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</si>
  <si>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</si>
  <si>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</si>
  <si>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</si>
  <si>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</si>
  <si>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</si>
  <si>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</si>
  <si>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</si>
  <si>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</si>
  <si>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</si>
  <si>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</si>
  <si>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</si>
  <si>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</si>
  <si>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</si>
  <si>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</si>
  <si>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</si>
  <si>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</si>
  <si>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</si>
  <si>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</si>
  <si>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</si>
  <si>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</si>
  <si>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</si>
  <si>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</si>
  <si>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</si>
  <si>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</si>
  <si>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</si>
  <si>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</si>
  <si>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</si>
  <si>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</si>
  <si>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</si>
  <si>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</si>
  <si>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</si>
  <si>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</si>
  <si>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</si>
  <si>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</si>
  <si>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</si>
  <si>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</si>
  <si>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</si>
  <si>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</si>
  <si>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</si>
  <si>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</si>
  <si>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</si>
  <si>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</si>
  <si>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</si>
  <si>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</si>
  <si>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</si>
  <si>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</si>
  <si>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</si>
  <si>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</si>
  <si>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</si>
  <si>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</si>
  <si>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</si>
  <si>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</si>
  <si>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</si>
  <si>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</si>
  <si>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</si>
  <si>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</si>
  <si>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</si>
  <si>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</si>
  <si>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</si>
  <si>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</si>
  <si>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</si>
  <si>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</si>
  <si>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</si>
  <si>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</si>
  <si>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</si>
  <si>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</si>
  <si>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</si>
  <si>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</si>
  <si>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</si>
  <si>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</si>
  <si>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</si>
  <si>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</si>
  <si>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</si>
  <si>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</si>
  <si>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</si>
  <si>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</si>
  <si>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</si>
  <si>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</si>
  <si>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</si>
  <si>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</si>
  <si>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</si>
  <si>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</si>
  <si>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</si>
  <si>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</si>
  <si>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</si>
  <si>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</si>
  <si>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</si>
  <si>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</si>
  <si>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</si>
  <si>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</si>
  <si>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</si>
  <si>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</si>
  <si>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</si>
  <si>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</si>
  <si>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</si>
  <si>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</si>
  <si>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</si>
  <si>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</si>
  <si>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</si>
  <si>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</si>
  <si>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</si>
  <si>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</si>
  <si>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</si>
  <si>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</si>
  <si>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</si>
  <si>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</si>
  <si>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</si>
  <si>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</si>
  <si>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</si>
  <si>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</si>
  <si>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</si>
  <si>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</si>
  <si>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</si>
  <si>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</si>
  <si>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</si>
  <si>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</si>
  <si>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</si>
  <si>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</si>
  <si>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</si>
  <si>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</si>
  <si>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</si>
  <si>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</si>
  <si>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</si>
  <si>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</si>
  <si>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</si>
  <si>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</si>
  <si>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</si>
  <si>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</si>
  <si>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</si>
  <si>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</si>
  <si>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</si>
  <si>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</si>
  <si>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</si>
  <si>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</si>
  <si>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</si>
  <si>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</si>
  <si>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</si>
  <si>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</si>
  <si>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</si>
  <si>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</si>
  <si>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</si>
  <si>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</si>
  <si>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</si>
  <si>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</si>
  <si>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</si>
  <si>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</si>
  <si>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</si>
  <si>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</si>
  <si>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</si>
  <si>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</si>
  <si>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</si>
  <si>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</si>
  <si>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</si>
  <si>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</si>
  <si>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</si>
  <si>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</si>
  <si>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</si>
  <si>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</si>
  <si>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</si>
  <si>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</si>
  <si>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</si>
  <si>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</si>
  <si>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</si>
  <si>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</si>
  <si>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</si>
  <si>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</si>
  <si>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</si>
  <si>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</si>
  <si>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</si>
  <si>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</si>
  <si>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</si>
  <si>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</si>
  <si>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</si>
  <si>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</si>
  <si>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</si>
  <si>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</si>
  <si>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</si>
  <si>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</si>
  <si>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</si>
  <si>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</si>
  <si>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</si>
  <si>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</si>
  <si>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</si>
  <si>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</si>
  <si>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</si>
  <si>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</si>
  <si>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</si>
  <si>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</si>
  <si>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</si>
  <si>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</si>
  <si>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</si>
  <si>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</si>
  <si>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</si>
  <si>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</si>
  <si>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</si>
  <si>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</si>
  <si>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</si>
  <si>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</si>
  <si>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</si>
  <si>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</si>
  <si>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</si>
  <si>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</si>
  <si>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</si>
  <si>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</si>
  <si>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</si>
  <si>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</si>
  <si>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</si>
  <si>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</si>
  <si>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</si>
  <si>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</si>
  <si>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</si>
  <si>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</si>
  <si>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</si>
  <si>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</si>
  <si>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</si>
  <si>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</si>
  <si>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</si>
  <si>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</si>
  <si>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</si>
  <si>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</si>
  <si>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</si>
  <si>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</si>
  <si>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</si>
  <si>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</si>
  <si>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</si>
  <si>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</si>
  <si>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</si>
  <si>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</si>
  <si>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</si>
  <si>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</si>
  <si>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</si>
  <si>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</si>
  <si>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</si>
  <si>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</si>
  <si>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</si>
  <si>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</si>
  <si>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</si>
  <si>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</si>
  <si>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</si>
  <si>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</si>
  <si>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</si>
  <si>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</si>
  <si>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</si>
  <si>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</si>
  <si>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</si>
  <si>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</si>
  <si>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</si>
  <si>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</si>
  <si>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</si>
  <si>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</si>
  <si>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</si>
  <si>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</si>
  <si>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</si>
  <si>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</si>
  <si>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</si>
  <si>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</si>
  <si>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</si>
  <si>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</si>
  <si>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</si>
  <si>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</si>
  <si>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</si>
  <si>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</si>
  <si>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</si>
  <si>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</si>
  <si>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</si>
  <si>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</si>
  <si>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</si>
  <si>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</si>
  <si>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</si>
  <si>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</si>
  <si>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</si>
  <si>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</si>
  <si>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</si>
  <si>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</si>
  <si>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</si>
  <si>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</si>
  <si>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</si>
  <si>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</si>
  <si>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</si>
  <si>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</si>
  <si>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</si>
  <si>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</si>
  <si>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</si>
  <si>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</si>
  <si>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</si>
  <si>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</si>
  <si>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</si>
  <si>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</si>
  <si>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</si>
  <si>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</si>
  <si>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</si>
  <si>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</si>
  <si>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</si>
  <si>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</si>
  <si>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</si>
  <si>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</si>
  <si>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</si>
  <si>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</si>
  <si>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</si>
  <si>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</si>
  <si>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</si>
  <si>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</si>
  <si>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</si>
  <si>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</si>
  <si>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</si>
  <si>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</si>
  <si>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</si>
  <si>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</si>
  <si>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</si>
  <si>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</si>
  <si>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</si>
  <si>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</si>
  <si>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</si>
  <si>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</si>
  <si>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</si>
  <si>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</si>
  <si>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</si>
  <si>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</si>
  <si>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</si>
  <si>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</si>
  <si>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</si>
  <si>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</si>
  <si>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</si>
  <si>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</si>
  <si>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</si>
  <si>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</si>
  <si>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</si>
  <si>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</si>
  <si>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</si>
  <si>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</si>
  <si>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</si>
  <si>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</si>
  <si>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</si>
  <si>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</si>
  <si>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</si>
  <si>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</si>
  <si>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</si>
  <si>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</si>
  <si>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</si>
  <si>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</si>
  <si>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</si>
  <si>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</si>
  <si>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</si>
  <si>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</si>
  <si>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</si>
  <si>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</si>
  <si>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</si>
  <si>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</si>
  <si>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</si>
  <si>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</si>
  <si>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</si>
  <si>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</si>
  <si>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</si>
  <si>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</si>
  <si>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</si>
  <si>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</si>
  <si>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</si>
  <si>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</si>
  <si>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</si>
  <si>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</si>
  <si>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</si>
  <si>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</si>
  <si>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</si>
  <si>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</si>
  <si>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</si>
  <si>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</si>
  <si>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</si>
  <si>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</si>
  <si>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</si>
  <si>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</si>
  <si>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</si>
  <si>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</si>
  <si>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</si>
  <si>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</si>
  <si>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</si>
  <si>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</si>
  <si>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</si>
  <si>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</si>
  <si>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</si>
  <si>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</si>
  <si>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</si>
  <si>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</si>
  <si>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</si>
  <si>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</si>
  <si>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</si>
  <si>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</si>
  <si>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</si>
  <si>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</si>
  <si>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</si>
  <si>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</si>
  <si>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</si>
  <si>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</si>
  <si>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</si>
  <si>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</si>
  <si>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</si>
  <si>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</si>
  <si>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</si>
  <si>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</si>
  <si>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</si>
  <si>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</si>
  <si>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</si>
  <si>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</si>
  <si>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</si>
  <si>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</si>
  <si>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</si>
  <si>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</si>
  <si>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</si>
  <si>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</si>
  <si>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</si>
  <si>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</si>
  <si>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</si>
  <si>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</si>
  <si>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</si>
  <si>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</si>
  <si>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</si>
  <si>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</si>
  <si>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</si>
  <si>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</si>
  <si>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</si>
  <si>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</si>
  <si>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</si>
  <si>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</si>
  <si>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</si>
  <si>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</si>
  <si>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</si>
  <si>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</si>
  <si>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</si>
  <si>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</si>
  <si>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</si>
  <si>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</si>
  <si>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</si>
  <si>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</si>
  <si>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</si>
  <si>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</si>
  <si>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</si>
  <si>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</si>
  <si>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</si>
  <si>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</si>
  <si>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</si>
  <si>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</si>
  <si>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</si>
  <si>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</si>
  <si>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</si>
  <si>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</si>
  <si>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</si>
  <si>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</si>
  <si>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</si>
  <si>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</si>
  <si>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</si>
  <si>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</si>
  <si>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</si>
  <si>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</si>
  <si>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</si>
  <si>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</si>
  <si>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</si>
  <si>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</si>
  <si>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</si>
  <si>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</si>
  <si>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</si>
  <si>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</si>
  <si>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</si>
  <si>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</si>
  <si>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</si>
  <si>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</si>
  <si>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</si>
  <si>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</si>
  <si>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</si>
  <si>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</si>
  <si>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</si>
  <si>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</si>
  <si>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</si>
  <si>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</si>
  <si>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</si>
  <si>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</si>
  <si>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</si>
  <si>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</si>
  <si>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</si>
  <si>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</si>
  <si>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</si>
  <si>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</si>
  <si>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</si>
  <si>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</si>
  <si>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</si>
  <si>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</si>
  <si>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</si>
  <si>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</si>
  <si>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</si>
  <si>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</si>
  <si>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</si>
  <si>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</si>
  <si>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</si>
  <si>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</si>
  <si>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</si>
  <si>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</si>
  <si>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</si>
  <si>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</si>
  <si>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</si>
  <si>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</si>
  <si>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</si>
  <si>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</si>
  <si>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</si>
  <si>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</si>
  <si>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</si>
  <si>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</si>
  <si>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</si>
  <si>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</si>
  <si>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</si>
  <si>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</si>
  <si>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</si>
  <si>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</si>
  <si>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</si>
  <si>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</si>
  <si>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</si>
  <si>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</si>
  <si>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</si>
  <si>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</si>
  <si>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</si>
  <si>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</si>
  <si>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</si>
  <si>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</si>
  <si>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</si>
  <si>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</si>
  <si>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</si>
  <si>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</si>
  <si>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</si>
  <si>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</si>
  <si>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</si>
  <si>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</si>
  <si>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</si>
  <si>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</si>
  <si>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</si>
  <si>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</si>
  <si>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</si>
  <si>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</si>
  <si>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</si>
  <si>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</si>
  <si>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</si>
  <si>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</si>
  <si>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</si>
  <si>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</si>
  <si>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</si>
  <si>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</si>
  <si>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</si>
  <si>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</si>
  <si>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</si>
  <si>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</si>
  <si>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</si>
  <si>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</si>
  <si>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</si>
  <si>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</si>
  <si>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</si>
  <si>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</si>
  <si>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</si>
  <si>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</si>
  <si>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</si>
  <si>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</si>
  <si>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</si>
  <si>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</si>
  <si>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</si>
  <si>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</si>
  <si>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</si>
  <si>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</si>
  <si>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</si>
  <si>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</si>
  <si>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</si>
  <si>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</si>
  <si>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</si>
  <si>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</si>
  <si>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</si>
  <si>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</si>
  <si>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</si>
  <si>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</si>
  <si>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</si>
  <si>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</si>
  <si>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</si>
  <si>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</si>
  <si>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</si>
  <si>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</si>
  <si>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</si>
  <si>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</si>
  <si>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</si>
  <si>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</si>
  <si>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</si>
  <si>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</si>
  <si>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</si>
  <si>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</si>
  <si>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</si>
  <si>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</si>
  <si>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</si>
  <si>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</si>
  <si>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</si>
  <si>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</si>
  <si>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</si>
  <si>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</si>
  <si>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</si>
  <si>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</si>
  <si>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</si>
  <si>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</si>
  <si>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</si>
  <si>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</si>
  <si>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</si>
  <si>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</si>
  <si>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</si>
  <si>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</si>
  <si>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</si>
  <si>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</si>
  <si>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</si>
  <si>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</si>
  <si>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</si>
  <si>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</si>
  <si>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</si>
  <si>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</si>
  <si>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</si>
  <si>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</si>
  <si>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</si>
  <si>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</si>
  <si>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</si>
  <si>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</si>
  <si>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</si>
  <si>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</si>
  <si>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</si>
  <si>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</si>
  <si>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</si>
  <si>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</si>
  <si>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</si>
  <si>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</si>
  <si>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</si>
  <si>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</si>
  <si>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</si>
  <si>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</si>
  <si>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</si>
  <si>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</si>
  <si>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</si>
  <si>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</si>
  <si>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</si>
  <si>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</si>
  <si>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</si>
  <si>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</si>
  <si>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</si>
  <si>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</si>
  <si>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</si>
  <si>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</si>
  <si>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</si>
  <si>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</si>
  <si>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</si>
  <si>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</si>
  <si>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</si>
  <si>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</si>
  <si>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</si>
  <si>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</si>
  <si>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</si>
  <si>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</si>
  <si>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</si>
  <si>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</si>
  <si>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</si>
  <si>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</si>
  <si>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</si>
  <si>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</si>
  <si>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</si>
  <si>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</si>
  <si>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</si>
  <si>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</si>
  <si>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</si>
  <si>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</si>
  <si>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</si>
  <si>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</si>
  <si>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</si>
  <si>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</si>
  <si>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</si>
  <si>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</si>
  <si>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</si>
  <si>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</si>
  <si>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</si>
  <si>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</si>
  <si>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</si>
  <si>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</si>
  <si>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</si>
  <si>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</si>
  <si>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</si>
  <si>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</si>
  <si>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</si>
  <si>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</si>
  <si>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</si>
  <si>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</si>
  <si>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</si>
  <si>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</si>
  <si>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</si>
  <si>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</si>
  <si>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</si>
  <si>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</si>
  <si>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</si>
  <si>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</si>
  <si>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</si>
  <si>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</si>
  <si>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</si>
  <si>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</si>
  <si>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</si>
  <si>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</si>
  <si>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</si>
  <si>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</si>
  <si>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</si>
  <si>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</si>
  <si>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</si>
  <si>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</si>
  <si>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</si>
  <si>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</si>
  <si>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</si>
  <si>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</si>
  <si>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</si>
  <si>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</si>
  <si>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</si>
  <si>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</si>
  <si>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</si>
  <si>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</si>
  <si>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</si>
  <si>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</si>
  <si>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</si>
  <si>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</si>
  <si>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</si>
  <si>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</si>
  <si>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</si>
  <si>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</si>
  <si>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</si>
  <si>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</si>
  <si>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</si>
  <si>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</si>
  <si>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</si>
  <si>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</si>
  <si>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</si>
  <si>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</si>
  <si>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</si>
  <si>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</si>
  <si>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</si>
  <si>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</si>
  <si>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</si>
  <si>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</si>
  <si>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</si>
  <si>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</si>
  <si>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</si>
  <si>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</si>
  <si>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</si>
  <si>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</si>
  <si>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</si>
  <si>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</si>
  <si>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</si>
  <si>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</si>
  <si>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</si>
  <si>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</si>
  <si>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</si>
  <si>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</si>
  <si>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</si>
  <si>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</si>
  <si>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</si>
  <si>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</si>
  <si>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</si>
  <si>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</si>
  <si>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</si>
  <si>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</si>
  <si>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</si>
  <si>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</si>
  <si>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</si>
  <si>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</si>
  <si>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</si>
  <si>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</si>
  <si>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</si>
  <si>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</si>
  <si>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</si>
  <si>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</si>
  <si>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</si>
  <si>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</si>
  <si>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</si>
  <si>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</si>
  <si>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</si>
  <si>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</si>
  <si>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</si>
  <si>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</si>
  <si>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</si>
  <si>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</si>
  <si>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</si>
  <si>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</si>
  <si>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</si>
  <si>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</si>
  <si>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</si>
  <si>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</si>
  <si>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</si>
  <si>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</si>
  <si>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</si>
  <si>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</si>
  <si>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</si>
  <si>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</si>
  <si>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</si>
  <si>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</si>
  <si>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</si>
  <si>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</si>
  <si>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</si>
  <si>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</si>
  <si>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</si>
  <si>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</si>
  <si>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</si>
  <si>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</si>
  <si>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</si>
  <si>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</si>
  <si>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</si>
  <si>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</si>
  <si>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</si>
  <si>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</si>
  <si>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</si>
  <si>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</si>
  <si>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</si>
  <si>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</si>
  <si>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</si>
  <si>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</si>
  <si>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</si>
  <si>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</si>
  <si>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</si>
  <si>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</si>
  <si>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</si>
  <si>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</si>
  <si>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</si>
  <si>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</si>
  <si>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</si>
  <si>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</si>
  <si>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</si>
  <si>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</si>
  <si>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</si>
  <si>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</si>
  <si>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</si>
  <si>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</si>
  <si>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</si>
  <si>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</si>
  <si>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</si>
  <si>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</si>
  <si>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</si>
  <si>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</si>
  <si>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</si>
  <si>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</si>
  <si>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</si>
  <si>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</si>
  <si>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</si>
  <si>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</si>
  <si>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</si>
  <si>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</si>
  <si>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</si>
  <si>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</si>
  <si>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</si>
  <si>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</si>
  <si>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</si>
  <si>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</si>
  <si>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</si>
  <si>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</si>
  <si>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</si>
  <si>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</si>
  <si>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</si>
  <si>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</si>
  <si>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</si>
  <si>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</si>
  <si>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</si>
  <si>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</si>
  <si>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</si>
  <si>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</si>
  <si>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</si>
  <si>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</si>
  <si>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</si>
  <si>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</si>
  <si>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</si>
  <si>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</si>
  <si>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</si>
  <si>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</si>
  <si>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</si>
  <si>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</si>
  <si>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</si>
  <si>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</si>
  <si>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</si>
  <si>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</si>
  <si>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</si>
  <si>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</si>
  <si>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</si>
  <si>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</si>
  <si>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</si>
  <si>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</si>
  <si>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</si>
  <si>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</si>
  <si>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</si>
  <si>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</si>
  <si>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</si>
  <si>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</si>
  <si>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</si>
  <si>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</si>
  <si>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</si>
  <si>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</si>
  <si>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</si>
  <si>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</si>
  <si>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</si>
  <si>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</si>
  <si>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</si>
  <si>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</si>
  <si>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</si>
  <si>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</si>
  <si>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</si>
  <si>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</si>
  <si>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</si>
  <si>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</si>
  <si>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</si>
  <si>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</si>
  <si>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</si>
  <si>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</si>
  <si>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</si>
  <si>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</si>
  <si>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</si>
  <si>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</si>
  <si>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</si>
  <si>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</si>
  <si>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</si>
  <si>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</si>
  <si>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</si>
  <si>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</si>
  <si>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</si>
  <si>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</si>
  <si>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</si>
  <si>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</si>
  <si>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</si>
  <si>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</si>
  <si>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</si>
  <si>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</si>
  <si>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</si>
  <si>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</si>
  <si>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</si>
  <si>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</si>
  <si>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</si>
  <si>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</si>
  <si>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</si>
  <si>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</si>
  <si>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</si>
  <si>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</si>
  <si>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</si>
  <si>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</si>
  <si>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</si>
  <si>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</si>
  <si>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</si>
  <si>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</si>
  <si>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</si>
  <si>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</si>
  <si>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</si>
  <si>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</si>
  <si>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</si>
  <si>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</si>
  <si>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</si>
  <si>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</si>
  <si>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</si>
  <si>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</si>
  <si>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</si>
  <si>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</si>
  <si>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</si>
  <si>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</si>
  <si>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</si>
  <si>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</si>
  <si>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</si>
  <si>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</si>
  <si>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</si>
  <si>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</si>
  <si>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</si>
  <si>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</si>
  <si>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</si>
  <si>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</si>
  <si>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</si>
  <si>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</si>
  <si>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</si>
  <si>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</si>
  <si>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</si>
  <si>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</si>
  <si>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</si>
  <si>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</si>
  <si>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</si>
  <si>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</si>
  <si>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</si>
  <si>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</si>
  <si>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</si>
  <si>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</si>
  <si>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</si>
  <si>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</si>
  <si>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</si>
  <si>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</si>
  <si>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</si>
  <si>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</si>
  <si>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</si>
  <si>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</si>
  <si>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</si>
  <si>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</si>
  <si>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</si>
  <si>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</si>
  <si>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</si>
  <si>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</si>
  <si>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</si>
  <si>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</si>
  <si>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</si>
  <si>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</si>
  <si>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</si>
  <si>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</si>
  <si>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</si>
  <si>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</si>
  <si>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</si>
  <si>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</si>
  <si>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</si>
  <si>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</si>
  <si>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</si>
  <si>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</si>
  <si>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</si>
  <si>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</si>
  <si>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</si>
  <si>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</si>
  <si>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</si>
  <si>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</si>
  <si>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</si>
  <si>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</si>
  <si>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</si>
  <si>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</si>
  <si>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</si>
  <si>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</si>
  <si>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</si>
  <si>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</si>
  <si>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</si>
  <si>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</si>
  <si>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</si>
  <si>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</si>
  <si>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</si>
  <si>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</si>
  <si>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</si>
  <si>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</si>
  <si>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</si>
  <si>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</si>
  <si>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</si>
  <si>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</si>
  <si>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</si>
  <si>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</si>
  <si>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</si>
  <si>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</si>
  <si>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</si>
  <si>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</si>
  <si>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</si>
  <si>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</si>
  <si>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</si>
  <si>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</si>
  <si>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</si>
  <si>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</si>
  <si>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</si>
  <si>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</si>
  <si>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</si>
  <si>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</si>
  <si>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</si>
  <si>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</si>
  <si>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</si>
  <si>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</si>
  <si>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</si>
  <si>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</si>
  <si>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</si>
  <si>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</si>
  <si>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</si>
  <si>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</si>
  <si>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</si>
  <si>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</si>
  <si>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</si>
  <si>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</si>
  <si>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</si>
  <si>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</si>
  <si>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</si>
  <si>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</si>
  <si>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</si>
  <si>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</si>
  <si>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</si>
  <si>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</si>
  <si>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</si>
  <si>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</si>
  <si>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</si>
  <si>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</si>
  <si>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</si>
  <si>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</si>
  <si>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</si>
  <si>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</si>
  <si>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</si>
  <si>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</si>
  <si>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</si>
  <si>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</si>
  <si>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</si>
  <si>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</si>
  <si>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</si>
  <si>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</si>
  <si>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</si>
  <si>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</si>
  <si>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</si>
  <si>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</si>
  <si>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</si>
  <si>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</si>
  <si>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</si>
  <si>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</si>
  <si>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</si>
  <si>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</si>
  <si>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</si>
  <si>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</si>
  <si>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</si>
  <si>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</si>
  <si>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</si>
  <si>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</si>
  <si>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</si>
  <si>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</si>
  <si>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</si>
  <si>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</si>
  <si>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</si>
  <si>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</si>
  <si>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</si>
  <si>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</si>
  <si>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</si>
  <si>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</si>
  <si>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</si>
  <si>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</si>
  <si>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</si>
  <si>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</si>
  <si>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</si>
  <si>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</si>
  <si>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</si>
  <si>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</si>
  <si>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</si>
  <si>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</si>
  <si>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</si>
  <si>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</si>
  <si>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</si>
  <si>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</si>
  <si>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</si>
  <si>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</si>
  <si>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</si>
  <si>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</si>
  <si>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</si>
  <si>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</si>
  <si>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</si>
  <si>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</si>
  <si>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</si>
  <si>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</si>
  <si>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</si>
  <si>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</si>
  <si>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</si>
  <si>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</si>
  <si>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</si>
  <si>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</si>
  <si>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</si>
  <si>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</si>
  <si>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</si>
  <si>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</si>
  <si>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</si>
  <si>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</si>
  <si>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</si>
  <si>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</si>
  <si>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</si>
  <si>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</si>
  <si>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</si>
  <si>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</si>
  <si>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</si>
  <si>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</si>
  <si>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</si>
  <si>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</si>
  <si>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</si>
  <si>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</si>
  <si>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</si>
  <si>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</si>
  <si>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</si>
  <si>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</si>
  <si>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</si>
  <si>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</si>
  <si>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</si>
  <si>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</si>
  <si>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</si>
  <si>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</si>
  <si>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</si>
  <si>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</si>
  <si>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</si>
  <si>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</si>
  <si>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</si>
  <si>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</si>
  <si>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</si>
  <si>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</si>
  <si>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</si>
  <si>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</si>
  <si>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</si>
  <si>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</si>
  <si>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</si>
  <si>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</si>
  <si>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</si>
  <si>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</si>
  <si>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</si>
  <si>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</si>
  <si>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</si>
  <si>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</si>
  <si>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</si>
  <si>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</si>
  <si>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</si>
  <si>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</si>
  <si>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</si>
  <si>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</si>
  <si>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</si>
  <si>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</si>
  <si>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</si>
  <si>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</si>
  <si>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</si>
  <si>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</si>
  <si>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</si>
  <si>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</si>
  <si>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</si>
  <si>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</si>
  <si>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</si>
  <si>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</si>
  <si>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</si>
  <si>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</si>
  <si>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</si>
  <si>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</si>
  <si>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</si>
  <si>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</si>
  <si>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</si>
  <si>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</si>
  <si>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</si>
  <si>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</si>
  <si>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</si>
  <si>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</si>
  <si>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</si>
  <si>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</si>
  <si>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</si>
  <si>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</si>
  <si>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</si>
  <si>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</si>
  <si>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</si>
  <si>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</si>
  <si>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</si>
  <si>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</si>
  <si>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</si>
  <si>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</si>
  <si>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</si>
  <si>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</si>
  <si>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</si>
  <si>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</si>
  <si>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</si>
  <si>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</si>
  <si>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</si>
  <si>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</si>
  <si>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</si>
  <si>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</si>
  <si>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</si>
  <si>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</si>
  <si>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</si>
  <si>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</si>
  <si>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</si>
  <si>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</si>
  <si>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</si>
  <si>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</si>
  <si>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</si>
  <si>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</si>
  <si>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</si>
  <si>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</si>
  <si>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</si>
  <si>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</si>
  <si>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</si>
  <si>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</si>
  <si>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</si>
  <si>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</si>
  <si>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</si>
  <si>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</si>
  <si>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</si>
  <si>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</si>
  <si>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</si>
  <si>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</si>
  <si>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</si>
  <si>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</si>
  <si>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</si>
  <si>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</si>
  <si>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</si>
  <si>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</si>
  <si>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</si>
  <si>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</si>
  <si>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</si>
  <si>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</si>
  <si>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</si>
  <si>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</si>
  <si>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</si>
  <si>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</si>
  <si>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</si>
  <si>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</si>
  <si>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</si>
  <si>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</si>
  <si>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</si>
  <si>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</si>
  <si>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</si>
  <si>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</si>
  <si>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</si>
  <si>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</si>
  <si>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</si>
  <si>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</si>
  <si>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</si>
  <si>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</si>
  <si>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</si>
  <si>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</si>
  <si>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</si>
  <si>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</si>
  <si>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</si>
  <si>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</si>
  <si>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</si>
  <si>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</si>
  <si>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</si>
  <si>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</si>
  <si>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</si>
  <si>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</si>
  <si>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</si>
  <si>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</si>
  <si>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</si>
  <si>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</si>
  <si>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</si>
  <si>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</si>
  <si>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</si>
  <si>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</si>
  <si>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</si>
  <si>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</si>
  <si>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</si>
  <si>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</si>
  <si>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</si>
  <si>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</si>
  <si>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</si>
  <si>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</si>
  <si>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</si>
  <si>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</si>
  <si>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</si>
  <si>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</si>
  <si>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</si>
  <si>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</si>
  <si>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</si>
  <si>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</si>
  <si>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</si>
  <si>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</si>
  <si>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</si>
  <si>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</si>
  <si>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</si>
  <si>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</si>
  <si>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</si>
  <si>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</si>
  <si>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</si>
  <si>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</si>
  <si>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</si>
  <si>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</si>
  <si>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</si>
  <si>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</si>
  <si>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</si>
  <si>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</si>
  <si>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</si>
  <si>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</si>
  <si>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</si>
  <si>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</si>
  <si>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</si>
  <si>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</si>
  <si>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</si>
  <si>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</si>
  <si>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</si>
  <si>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</si>
  <si>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</si>
  <si>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</si>
  <si>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</si>
  <si>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</si>
  <si>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</si>
  <si>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</si>
  <si>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</si>
  <si>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</si>
  <si>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</si>
  <si>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</si>
  <si>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</si>
  <si>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</si>
  <si>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</si>
  <si>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</si>
  <si>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</si>
  <si>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</si>
  <si>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</si>
  <si>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</si>
  <si>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</si>
  <si>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</si>
  <si>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</si>
  <si>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</si>
  <si>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</si>
  <si>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</si>
  <si>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</si>
  <si>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</si>
  <si>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</si>
  <si>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</si>
  <si>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</si>
  <si>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</si>
  <si>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</si>
  <si>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</si>
  <si>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</si>
  <si>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</si>
  <si>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</si>
  <si>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</si>
  <si>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</si>
  <si>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</si>
  <si>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</si>
  <si>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</si>
  <si>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</si>
  <si>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</si>
  <si>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</si>
  <si>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</si>
  <si>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</si>
  <si>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</si>
  <si>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</si>
  <si>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</si>
  <si>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</si>
  <si>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</si>
  <si>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</si>
  <si>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</si>
  <si>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</si>
  <si>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</si>
  <si>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</si>
  <si>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</si>
  <si>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</si>
  <si>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</si>
  <si>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</si>
  <si>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</si>
  <si>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</si>
  <si>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</si>
  <si>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</si>
  <si>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</si>
  <si>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</si>
  <si>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</si>
  <si>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</si>
  <si>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</si>
  <si>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</si>
  <si>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</si>
  <si>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</si>
  <si>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</si>
  <si>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</si>
  <si>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</si>
  <si>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</si>
  <si>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</si>
  <si>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</si>
  <si>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</si>
  <si>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</si>
  <si>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</si>
  <si>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</si>
  <si>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</si>
  <si>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</si>
  <si>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</si>
  <si>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</si>
  <si>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</si>
  <si>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</si>
  <si>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</si>
  <si>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</si>
  <si>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</si>
  <si>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</si>
  <si>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</si>
  <si>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</si>
  <si>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</si>
  <si>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</si>
  <si>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</si>
  <si>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</si>
  <si>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</si>
  <si>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</si>
  <si>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</si>
  <si>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</si>
  <si>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</si>
  <si>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</si>
  <si>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</si>
  <si>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</si>
  <si>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</si>
  <si>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</si>
  <si>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</si>
  <si>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</si>
  <si>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</si>
  <si>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</si>
  <si>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</si>
  <si>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</si>
  <si>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</si>
  <si>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</si>
  <si>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</si>
  <si>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</si>
  <si>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</si>
  <si>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</si>
  <si>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</si>
  <si>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</si>
  <si>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</si>
  <si>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</si>
  <si>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</si>
  <si>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</si>
  <si>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</si>
  <si>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</si>
  <si>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</si>
  <si>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</si>
  <si>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</si>
  <si>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</si>
  <si>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</si>
  <si>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</si>
  <si>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</si>
  <si>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</si>
  <si>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</si>
  <si>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</si>
  <si>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</si>
  <si>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</si>
  <si>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</si>
  <si>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</si>
  <si>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</si>
  <si>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</si>
  <si>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</si>
  <si>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</si>
  <si>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</si>
  <si>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</si>
  <si>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</si>
  <si>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</si>
  <si>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</si>
  <si>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</si>
  <si>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</si>
  <si>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</si>
  <si>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</si>
  <si>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</si>
  <si>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</si>
  <si>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</si>
  <si>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</si>
  <si>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</si>
  <si>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</si>
  <si>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</si>
  <si>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</si>
  <si>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</si>
  <si>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</si>
  <si>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</si>
  <si>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</si>
  <si>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</si>
  <si>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</si>
  <si>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</si>
  <si>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</si>
  <si>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</si>
  <si>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</si>
  <si>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</si>
  <si>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</si>
  <si>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</si>
  <si>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</si>
  <si>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</si>
  <si>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</si>
  <si>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</si>
  <si>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</si>
  <si>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</si>
  <si>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</si>
  <si>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</si>
  <si>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</si>
  <si>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</si>
  <si>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</si>
  <si>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</si>
  <si>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</si>
  <si>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</si>
  <si>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</si>
  <si>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</si>
  <si>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</si>
  <si>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</si>
  <si>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</si>
  <si>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</si>
  <si>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</si>
  <si>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</si>
  <si>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</si>
  <si>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</si>
  <si>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</si>
  <si>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</si>
  <si>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</si>
  <si>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</si>
  <si>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</si>
  <si>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</si>
  <si>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</si>
  <si>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</si>
  <si>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</si>
  <si>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</si>
  <si>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</si>
  <si>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</si>
  <si>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</si>
  <si>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</si>
  <si>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</si>
  <si>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</si>
  <si>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</si>
  <si>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</si>
  <si>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</si>
  <si>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</si>
  <si>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</si>
  <si>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</si>
  <si>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</si>
  <si>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</si>
  <si>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</si>
  <si>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</si>
  <si>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</si>
  <si>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</si>
  <si>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</si>
  <si>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</si>
  <si>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</si>
  <si>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</si>
  <si>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</si>
  <si>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</si>
  <si>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</si>
  <si>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</si>
  <si>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</si>
  <si>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</si>
  <si>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</si>
  <si>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</si>
  <si>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</si>
  <si>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</si>
  <si>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</si>
  <si>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</si>
  <si>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</si>
  <si>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</si>
  <si>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</si>
  <si>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</si>
  <si>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</si>
  <si>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</si>
  <si>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</si>
  <si>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</si>
  <si>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</si>
  <si>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</si>
  <si>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</si>
  <si>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</si>
  <si>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</si>
  <si>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</si>
  <si>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</si>
  <si>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</si>
  <si>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</si>
  <si>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</si>
  <si>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</si>
  <si>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</si>
  <si>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</si>
  <si>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</si>
  <si>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</si>
  <si>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</si>
  <si>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</si>
  <si>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</si>
  <si>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</si>
  <si>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</si>
  <si>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</si>
  <si>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</si>
  <si>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</si>
  <si>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</si>
  <si>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</si>
  <si>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</si>
  <si>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</si>
  <si>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</si>
  <si>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</si>
  <si>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</si>
  <si>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</si>
  <si>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</si>
  <si>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</si>
  <si>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</si>
  <si>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</si>
  <si>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</si>
  <si>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</si>
  <si>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</si>
  <si>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</si>
  <si>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</si>
  <si>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</si>
  <si>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</si>
  <si>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</si>
  <si>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</si>
  <si>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</si>
  <si>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</si>
  <si>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</si>
  <si>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</si>
  <si>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</si>
  <si>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</si>
  <si>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</si>
  <si>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</si>
  <si>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</si>
  <si>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</si>
  <si>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</si>
  <si>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</si>
  <si>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</si>
  <si>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</si>
  <si>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</si>
  <si>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</si>
  <si>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</si>
  <si>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</si>
  <si>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</si>
  <si>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</si>
  <si>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</si>
  <si>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</si>
  <si>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</si>
  <si>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</si>
  <si>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</si>
  <si>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</si>
  <si>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</si>
  <si>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</si>
  <si>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</si>
  <si>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</si>
  <si>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</si>
  <si>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</si>
  <si>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</si>
  <si>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</si>
  <si>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</si>
  <si>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</si>
  <si>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</si>
  <si>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</si>
  <si>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</si>
  <si>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</si>
  <si>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</si>
  <si>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</si>
  <si>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</si>
  <si>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</si>
  <si>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</si>
  <si>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</si>
  <si>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</si>
  <si>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</si>
  <si>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</si>
  <si>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</si>
  <si>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</si>
  <si>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</si>
  <si>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</si>
  <si>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</si>
  <si>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</si>
  <si>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</si>
  <si>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</si>
  <si>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</si>
  <si>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</si>
  <si>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</si>
  <si>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</si>
  <si>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</si>
  <si>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</si>
  <si>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</si>
  <si>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</si>
  <si>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</si>
  <si>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</si>
  <si>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</si>
  <si>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</si>
  <si>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</si>
  <si>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</si>
  <si>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</si>
  <si>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</si>
  <si>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</si>
  <si>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</si>
  <si>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</si>
  <si>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</si>
  <si>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</si>
  <si>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</si>
  <si>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</si>
  <si>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</si>
  <si>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</si>
  <si>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</si>
  <si>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</si>
  <si>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</si>
  <si>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</si>
  <si>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</si>
  <si>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</si>
  <si>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</si>
  <si>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</si>
  <si>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</si>
  <si>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</si>
  <si>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</si>
  <si>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</si>
  <si>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</si>
  <si>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</si>
  <si>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</si>
  <si>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</si>
  <si>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</si>
  <si>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</si>
  <si>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</si>
  <si>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</si>
  <si>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</si>
  <si>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</si>
  <si>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</si>
  <si>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</si>
  <si>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</si>
  <si>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</si>
  <si>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</si>
  <si>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</si>
  <si>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</si>
  <si>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</si>
  <si>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</si>
  <si>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</si>
  <si>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</si>
  <si>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</si>
  <si>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</si>
  <si>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</si>
  <si>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</si>
  <si>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</si>
  <si>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</si>
  <si>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</si>
  <si>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</si>
  <si>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</si>
  <si>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</si>
  <si>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</si>
  <si>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</si>
  <si>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</si>
  <si>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</si>
  <si>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</si>
  <si>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</si>
  <si>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</si>
  <si>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</si>
  <si>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</si>
  <si>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</si>
  <si>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</si>
  <si>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</si>
  <si>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</si>
  <si>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</si>
  <si>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</si>
  <si>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</si>
  <si>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</si>
  <si>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</si>
  <si>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</si>
  <si>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</si>
  <si>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</si>
  <si>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</si>
  <si>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</si>
  <si>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</si>
  <si>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</si>
  <si>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</si>
  <si>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</si>
  <si>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</si>
  <si>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</si>
  <si>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</si>
  <si>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</si>
  <si>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</si>
  <si>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</si>
  <si>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</si>
  <si>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</si>
  <si>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</si>
  <si>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</si>
  <si>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</si>
  <si>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</si>
  <si>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</si>
  <si>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</si>
  <si>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</si>
  <si>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</si>
  <si>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</si>
  <si>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</si>
  <si>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</si>
  <si>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</si>
  <si>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</si>
  <si>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</si>
  <si>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</si>
  <si>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</si>
  <si>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</si>
  <si>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</si>
  <si>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</si>
  <si>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</si>
  <si>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</si>
  <si>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</si>
  <si>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</si>
  <si>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</si>
  <si>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</si>
  <si>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</si>
  <si>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</si>
  <si>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</si>
  <si>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</si>
  <si>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</si>
  <si>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</si>
  <si>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</si>
  <si>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</si>
  <si>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</si>
  <si>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</si>
  <si>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</si>
  <si>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</si>
  <si>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</si>
  <si>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</si>
  <si>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</si>
  <si>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</si>
  <si>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</si>
  <si>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</si>
  <si>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</si>
  <si>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</si>
  <si>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</si>
  <si>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</si>
  <si>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</si>
  <si>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</si>
  <si>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</si>
  <si>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</si>
  <si>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</si>
  <si>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</si>
  <si>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</si>
  <si>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</si>
  <si>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</si>
  <si>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</si>
  <si>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</si>
  <si>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</si>
  <si>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</si>
  <si>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</si>
  <si>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</si>
  <si>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</si>
  <si>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</si>
  <si>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</si>
  <si>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</si>
  <si>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</si>
  <si>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</si>
  <si>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</si>
  <si>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</si>
  <si>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</si>
  <si>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</si>
  <si>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</si>
  <si>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</si>
  <si>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</si>
  <si>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</si>
  <si>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</si>
  <si>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</si>
  <si>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</si>
  <si>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</si>
  <si>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</si>
  <si>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</si>
  <si>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</si>
  <si>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</si>
  <si>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</si>
  <si>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</si>
  <si>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</si>
  <si>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</si>
  <si>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</si>
  <si>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</si>
  <si>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</si>
  <si>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</si>
  <si>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</si>
  <si>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</si>
  <si>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</si>
  <si>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</si>
  <si>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</si>
  <si>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</si>
  <si>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</si>
  <si>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</si>
  <si>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</si>
  <si>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</si>
  <si>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</si>
  <si>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</si>
  <si>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</si>
  <si>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</si>
  <si>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</si>
  <si>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</si>
  <si>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</si>
  <si>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</si>
  <si>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</si>
  <si>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</si>
  <si>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</si>
  <si>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</si>
  <si>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</si>
  <si>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</si>
  <si>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</si>
  <si>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</si>
  <si>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</si>
  <si>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</si>
  <si>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</si>
  <si>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</si>
  <si>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</si>
  <si>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</si>
  <si>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</si>
  <si>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</si>
  <si>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</si>
  <si>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</si>
  <si>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</si>
  <si>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</si>
  <si>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</si>
  <si>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</si>
  <si>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</si>
  <si>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</si>
  <si>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</si>
  <si>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</si>
  <si>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</si>
  <si>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</si>
  <si>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</si>
  <si>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</si>
  <si>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</si>
  <si>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</si>
  <si>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</si>
  <si>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</si>
  <si>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</si>
  <si>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</si>
  <si>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</si>
  <si>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</si>
  <si>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</si>
  <si>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</si>
  <si>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</si>
  <si>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</si>
  <si>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</si>
  <si>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</si>
  <si>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</si>
  <si>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</si>
  <si>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</si>
  <si>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</si>
  <si>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</si>
  <si>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</si>
  <si>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</si>
  <si>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</si>
  <si>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</si>
  <si>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</si>
  <si>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</si>
  <si>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</si>
  <si>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</si>
  <si>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</si>
  <si>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</si>
  <si>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</si>
  <si>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</si>
  <si>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</si>
  <si>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</si>
  <si>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</si>
  <si>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</si>
  <si>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</si>
  <si>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</si>
  <si>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</si>
  <si>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</si>
  <si>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</si>
  <si>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</si>
  <si>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</si>
  <si>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</si>
  <si>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</si>
  <si>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</si>
  <si>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</si>
  <si>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</si>
  <si>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</si>
  <si>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</si>
  <si>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</si>
  <si>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</si>
  <si>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</si>
  <si>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</si>
  <si>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</si>
  <si>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</si>
  <si>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</si>
  <si>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</si>
  <si>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</si>
  <si>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</si>
  <si>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</si>
  <si>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</si>
  <si>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</si>
  <si>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</si>
  <si>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</si>
  <si>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</si>
  <si>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</si>
  <si>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</si>
  <si>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</si>
  <si>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</si>
  <si>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</si>
  <si>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</si>
  <si>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</si>
  <si>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</si>
  <si>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</si>
  <si>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</si>
  <si>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</si>
  <si>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</si>
  <si>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</si>
  <si>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</si>
  <si>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</si>
  <si>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</si>
  <si>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</si>
  <si>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</si>
  <si>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</si>
  <si>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</si>
  <si>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</si>
  <si>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</si>
  <si>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</si>
  <si>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</si>
  <si>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</si>
  <si>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</si>
  <si>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</si>
  <si>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</si>
  <si>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</si>
  <si>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</si>
  <si>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</si>
  <si>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</si>
  <si>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</si>
  <si>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</si>
  <si>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</si>
  <si>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</si>
  <si>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</si>
  <si>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</si>
  <si>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</si>
  <si>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</si>
  <si>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(Multiple Items)</t>
  </si>
  <si>
    <t>Date Created Conversion</t>
  </si>
  <si>
    <t>Date Ended Conversion</t>
  </si>
  <si>
    <t>Qtr2</t>
  </si>
  <si>
    <t>Qtr3</t>
  </si>
  <si>
    <t>Qtr4</t>
  </si>
  <si>
    <t>Qtr1</t>
  </si>
  <si>
    <t>Years (Date Created Conversion)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</si>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</sst>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7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3" fillId="0" borderId="0" xfId="0" applyFont="1"/>
    <xf numFmtId="0" fontId="3" fillId="0" borderId="0" xfId="0" applyFont="1" applyAlignment="1">
      <alignment wrapText="1"/>
    </xf>
    <xf numFmtId="14" fontId="3" fillId="0" borderId="0" xfId="0" applyNumberFormat="1" applyFont="1" applyAlignment="1">
      <alignment wrapText="1"/>
    </xf>
    <xf numFmtId="0" fontId="2" fillId="0" borderId="0" xfId="0" applyFont="1"/>
    <xf numFmtId="9" fontId="2" fillId="0" borderId="0" xfId="2" applyFont="1"/>
    <xf numFmtId="9" fontId="3" fillId="0" borderId="0" xfId="2" applyFont="1"/>
    <xf numFmtId="44" fontId="2" fillId="0" borderId="0" xfId="1" applyFont="1"/>
    <xf numFmtId="44" fontId="3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0" fontId="4" fillId="0" borderId="0" xfId="0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7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70C0"/>
        </patternFill>
      </fill>
    </dxf>
    <dxf>
      <fill>
        <patternFill>
          <bgColor rgb="FFFF615B"/>
        </patternFill>
      </fill>
    </dxf>
  </dxfs>
  <tableStyles count="0" defaultTableStyle="TableStyleMedium2" defaultPivotStyle="PivotStyleLight16"/>
  <colors>
    <mruColors>
      <color rgb="FFFF615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[KickStarterBook_Klif_Borja_Homework.xlsx]Sheet2!PivotTable2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694297726058579E-2"/>
          <c:y val="2.276707530647986E-2"/>
          <c:w val="0.85717891900680554"/>
          <c:h val="0.9029714411793097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3F-8F49-92EA-581FFF61F899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211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182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F3F-8F49-92EA-581FFF61F899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F3F-8F49-92EA-581FFF61F899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320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F3F-8F49-92EA-581FFF61F8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87376175"/>
        <c:axId val="1087377855"/>
      </c:barChart>
      <c:catAx>
        <c:axId val="10873761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377855"/>
        <c:crosses val="autoZero"/>
        <c:auto val="1"/>
        <c:lblAlgn val="ctr"/>
        <c:lblOffset val="100"/>
        <c:noMultiLvlLbl val="0"/>
      </c:catAx>
      <c:valAx>
        <c:axId val="108737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376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[KickStarterBook_Klif_Borja_Homework.xlsx]Sheet3!PivotTable7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Sheet3!$A$6:$A$42</c:f>
              <c:strCache>
                <c:ptCount val="36"/>
                <c:pt idx="0">
                  <c:v>art books</c:v>
                </c:pt>
                <c:pt idx="1">
                  <c:v>audio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electronic music</c:v>
                </c:pt>
                <c:pt idx="5">
                  <c:v>faith</c:v>
                </c:pt>
                <c:pt idx="6">
                  <c:v>fiction</c:v>
                </c:pt>
                <c:pt idx="7">
                  <c:v>food trucks</c:v>
                </c:pt>
                <c:pt idx="8">
                  <c:v>gadgets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radio &amp; podcasts</c:v>
                </c:pt>
                <c:pt idx="24">
                  <c:v>restaurants</c:v>
                </c:pt>
                <c:pt idx="25">
                  <c:v>rock</c:v>
                </c:pt>
                <c:pt idx="26">
                  <c:v>small batch</c:v>
                </c:pt>
                <c:pt idx="27">
                  <c:v>space exploration</c:v>
                </c:pt>
                <c:pt idx="28">
                  <c:v>spaces</c:v>
                </c:pt>
                <c:pt idx="29">
                  <c:v>tabletop games</c:v>
                </c:pt>
                <c:pt idx="30">
                  <c:v>television</c:v>
                </c:pt>
                <c:pt idx="31">
                  <c:v>translations</c:v>
                </c:pt>
                <c:pt idx="32">
                  <c:v>video games</c:v>
                </c:pt>
                <c:pt idx="33">
                  <c:v>wearables</c:v>
                </c:pt>
                <c:pt idx="34">
                  <c:v>web</c:v>
                </c:pt>
                <c:pt idx="35">
                  <c:v>world music</c:v>
                </c:pt>
              </c:strCache>
            </c:strRef>
          </c:cat>
          <c:val>
            <c:numRef>
              <c:f>Sheet3!$B$6:$B$42</c:f>
              <c:numCache>
                <c:formatCode>General</c:formatCode>
                <c:ptCount val="36"/>
                <c:pt idx="0">
                  <c:v>20</c:v>
                </c:pt>
                <c:pt idx="1">
                  <c:v>24</c:v>
                </c:pt>
                <c:pt idx="7">
                  <c:v>20</c:v>
                </c:pt>
                <c:pt idx="15">
                  <c:v>20</c:v>
                </c:pt>
                <c:pt idx="27">
                  <c:v>18</c:v>
                </c:pt>
                <c:pt idx="28">
                  <c:v>17</c:v>
                </c:pt>
                <c:pt idx="30">
                  <c:v>40</c:v>
                </c:pt>
                <c:pt idx="31">
                  <c:v>10</c:v>
                </c:pt>
                <c:pt idx="33">
                  <c:v>60</c:v>
                </c:pt>
                <c:pt idx="34">
                  <c:v>100</c:v>
                </c:pt>
                <c:pt idx="3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D9-F64C-A783-2FEC75BE0634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Sheet3!$A$6:$A$42</c:f>
              <c:strCache>
                <c:ptCount val="36"/>
                <c:pt idx="0">
                  <c:v>art books</c:v>
                </c:pt>
                <c:pt idx="1">
                  <c:v>audio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electronic music</c:v>
                </c:pt>
                <c:pt idx="5">
                  <c:v>faith</c:v>
                </c:pt>
                <c:pt idx="6">
                  <c:v>fiction</c:v>
                </c:pt>
                <c:pt idx="7">
                  <c:v>food trucks</c:v>
                </c:pt>
                <c:pt idx="8">
                  <c:v>gadgets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radio &amp; podcasts</c:v>
                </c:pt>
                <c:pt idx="24">
                  <c:v>restaurants</c:v>
                </c:pt>
                <c:pt idx="25">
                  <c:v>rock</c:v>
                </c:pt>
                <c:pt idx="26">
                  <c:v>small batch</c:v>
                </c:pt>
                <c:pt idx="27">
                  <c:v>space exploration</c:v>
                </c:pt>
                <c:pt idx="28">
                  <c:v>spaces</c:v>
                </c:pt>
                <c:pt idx="29">
                  <c:v>tabletop games</c:v>
                </c:pt>
                <c:pt idx="30">
                  <c:v>television</c:v>
                </c:pt>
                <c:pt idx="31">
                  <c:v>translations</c:v>
                </c:pt>
                <c:pt idx="32">
                  <c:v>video games</c:v>
                </c:pt>
                <c:pt idx="33">
                  <c:v>wearables</c:v>
                </c:pt>
                <c:pt idx="34">
                  <c:v>web</c:v>
                </c:pt>
                <c:pt idx="35">
                  <c:v>world music</c:v>
                </c:pt>
              </c:strCache>
            </c:strRef>
          </c:cat>
          <c:val>
            <c:numRef>
              <c:f>Sheet3!$C$6:$C$42</c:f>
              <c:numCache>
                <c:formatCode>General</c:formatCode>
                <c:ptCount val="36"/>
                <c:pt idx="2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120</c:v>
                </c:pt>
                <c:pt idx="8">
                  <c:v>20</c:v>
                </c:pt>
                <c:pt idx="10">
                  <c:v>20</c:v>
                </c:pt>
                <c:pt idx="11">
                  <c:v>60</c:v>
                </c:pt>
                <c:pt idx="12">
                  <c:v>11</c:v>
                </c:pt>
                <c:pt idx="14">
                  <c:v>40</c:v>
                </c:pt>
                <c:pt idx="15">
                  <c:v>60</c:v>
                </c:pt>
                <c:pt idx="16">
                  <c:v>20</c:v>
                </c:pt>
                <c:pt idx="18">
                  <c:v>20</c:v>
                </c:pt>
                <c:pt idx="19">
                  <c:v>57</c:v>
                </c:pt>
                <c:pt idx="20">
                  <c:v>20</c:v>
                </c:pt>
                <c:pt idx="21">
                  <c:v>353</c:v>
                </c:pt>
                <c:pt idx="24">
                  <c:v>20</c:v>
                </c:pt>
                <c:pt idx="27">
                  <c:v>2</c:v>
                </c:pt>
                <c:pt idx="28">
                  <c:v>80</c:v>
                </c:pt>
                <c:pt idx="30">
                  <c:v>211</c:v>
                </c:pt>
                <c:pt idx="31">
                  <c:v>47</c:v>
                </c:pt>
                <c:pt idx="32">
                  <c:v>100</c:v>
                </c:pt>
                <c:pt idx="33">
                  <c:v>120</c:v>
                </c:pt>
                <c:pt idx="34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6D9-F64C-A783-2FEC75BE0634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Sheet3!$A$6:$A$42</c:f>
              <c:strCache>
                <c:ptCount val="36"/>
                <c:pt idx="0">
                  <c:v>art books</c:v>
                </c:pt>
                <c:pt idx="1">
                  <c:v>audio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electronic music</c:v>
                </c:pt>
                <c:pt idx="5">
                  <c:v>faith</c:v>
                </c:pt>
                <c:pt idx="6">
                  <c:v>fiction</c:v>
                </c:pt>
                <c:pt idx="7">
                  <c:v>food trucks</c:v>
                </c:pt>
                <c:pt idx="8">
                  <c:v>gadgets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radio &amp; podcasts</c:v>
                </c:pt>
                <c:pt idx="24">
                  <c:v>restaurants</c:v>
                </c:pt>
                <c:pt idx="25">
                  <c:v>rock</c:v>
                </c:pt>
                <c:pt idx="26">
                  <c:v>small batch</c:v>
                </c:pt>
                <c:pt idx="27">
                  <c:v>space exploration</c:v>
                </c:pt>
                <c:pt idx="28">
                  <c:v>spaces</c:v>
                </c:pt>
                <c:pt idx="29">
                  <c:v>tabletop games</c:v>
                </c:pt>
                <c:pt idx="30">
                  <c:v>television</c:v>
                </c:pt>
                <c:pt idx="31">
                  <c:v>translations</c:v>
                </c:pt>
                <c:pt idx="32">
                  <c:v>video games</c:v>
                </c:pt>
                <c:pt idx="33">
                  <c:v>wearables</c:v>
                </c:pt>
                <c:pt idx="34">
                  <c:v>web</c:v>
                </c:pt>
                <c:pt idx="35">
                  <c:v>world music</c:v>
                </c:pt>
              </c:strCache>
            </c:strRef>
          </c:cat>
          <c:val>
            <c:numRef>
              <c:f>Sheet3!$D$6:$D$42</c:f>
              <c:numCache>
                <c:formatCode>General</c:formatCode>
                <c:ptCount val="36"/>
                <c:pt idx="5">
                  <c:v>20</c:v>
                </c:pt>
                <c:pt idx="21">
                  <c:v>19</c:v>
                </c:pt>
                <c:pt idx="26">
                  <c:v>6</c:v>
                </c:pt>
                <c:pt idx="2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6D9-F64C-A783-2FEC75BE0634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Sheet3!$A$6:$A$42</c:f>
              <c:strCache>
                <c:ptCount val="36"/>
                <c:pt idx="0">
                  <c:v>art books</c:v>
                </c:pt>
                <c:pt idx="1">
                  <c:v>audio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electronic music</c:v>
                </c:pt>
                <c:pt idx="5">
                  <c:v>faith</c:v>
                </c:pt>
                <c:pt idx="6">
                  <c:v>fiction</c:v>
                </c:pt>
                <c:pt idx="7">
                  <c:v>food trucks</c:v>
                </c:pt>
                <c:pt idx="8">
                  <c:v>gadgets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radio &amp; podcasts</c:v>
                </c:pt>
                <c:pt idx="24">
                  <c:v>restaurants</c:v>
                </c:pt>
                <c:pt idx="25">
                  <c:v>rock</c:v>
                </c:pt>
                <c:pt idx="26">
                  <c:v>small batch</c:v>
                </c:pt>
                <c:pt idx="27">
                  <c:v>space exploration</c:v>
                </c:pt>
                <c:pt idx="28">
                  <c:v>spaces</c:v>
                </c:pt>
                <c:pt idx="29">
                  <c:v>tabletop games</c:v>
                </c:pt>
                <c:pt idx="30">
                  <c:v>television</c:v>
                </c:pt>
                <c:pt idx="31">
                  <c:v>translations</c:v>
                </c:pt>
                <c:pt idx="32">
                  <c:v>video games</c:v>
                </c:pt>
                <c:pt idx="33">
                  <c:v>wearables</c:v>
                </c:pt>
                <c:pt idx="34">
                  <c:v>web</c:v>
                </c:pt>
                <c:pt idx="35">
                  <c:v>world music</c:v>
                </c:pt>
              </c:strCache>
            </c:strRef>
          </c:cat>
          <c:val>
            <c:numRef>
              <c:f>Sheet3!$E$6:$E$42</c:f>
              <c:numCache>
                <c:formatCode>General</c:formatCode>
                <c:ptCount val="36"/>
                <c:pt idx="3">
                  <c:v>40</c:v>
                </c:pt>
                <c:pt idx="4">
                  <c:v>40</c:v>
                </c:pt>
                <c:pt idx="9">
                  <c:v>140</c:v>
                </c:pt>
                <c:pt idx="10">
                  <c:v>140</c:v>
                </c:pt>
                <c:pt idx="12">
                  <c:v>9</c:v>
                </c:pt>
                <c:pt idx="13">
                  <c:v>20</c:v>
                </c:pt>
                <c:pt idx="15">
                  <c:v>60</c:v>
                </c:pt>
                <c:pt idx="17">
                  <c:v>60</c:v>
                </c:pt>
                <c:pt idx="19">
                  <c:v>103</c:v>
                </c:pt>
                <c:pt idx="21">
                  <c:v>674</c:v>
                </c:pt>
                <c:pt idx="22">
                  <c:v>40</c:v>
                </c:pt>
                <c:pt idx="23">
                  <c:v>20</c:v>
                </c:pt>
                <c:pt idx="25">
                  <c:v>260</c:v>
                </c:pt>
                <c:pt idx="26">
                  <c:v>34</c:v>
                </c:pt>
                <c:pt idx="27">
                  <c:v>40</c:v>
                </c:pt>
                <c:pt idx="28">
                  <c:v>85</c:v>
                </c:pt>
                <c:pt idx="29">
                  <c:v>80</c:v>
                </c:pt>
                <c:pt idx="30">
                  <c:v>320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6D9-F64C-A783-2FEC75BE0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82762991"/>
        <c:axId val="1445880879"/>
      </c:barChart>
      <c:catAx>
        <c:axId val="10827629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880879"/>
        <c:crosses val="autoZero"/>
        <c:auto val="1"/>
        <c:lblAlgn val="ctr"/>
        <c:lblOffset val="100"/>
        <c:noMultiLvlLbl val="0"/>
      </c:catAx>
      <c:valAx>
        <c:axId val="1445880879"/>
        <c:scaling>
          <c:orientation val="minMax"/>
          <c:max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762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[KickStarterBook_Klif_Borja_Homework.xlsx]Sheet4!PivotTable8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8502887775006321E-2"/>
          <c:y val="4.3478260869565216E-2"/>
          <c:w val="0.86196330546507249"/>
          <c:h val="0.90706992468332759"/>
        </c:manualLayout>
      </c:layout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Sheet4!$B$6:$B$10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3E-C64E-AF23-27ADCCDDD648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Sheet4!$C$6:$C$10</c:f>
              <c:numCache>
                <c:formatCode>General</c:formatCode>
                <c:ptCount val="4"/>
                <c:pt idx="0">
                  <c:v>362</c:v>
                </c:pt>
                <c:pt idx="1">
                  <c:v>377</c:v>
                </c:pt>
                <c:pt idx="2">
                  <c:v>409</c:v>
                </c:pt>
                <c:pt idx="3">
                  <c:v>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6D3E-C64E-AF23-27ADCCDDD648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Sheet4!$D$6:$D$10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6D3E-C64E-AF23-27ADCCDDD648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Sheet4!$A$6:$A$10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Sheet4!$E$6:$E$10</c:f>
              <c:numCache>
                <c:formatCode>General</c:formatCode>
                <c:ptCount val="4"/>
                <c:pt idx="0">
                  <c:v>564</c:v>
                </c:pt>
                <c:pt idx="1">
                  <c:v>638</c:v>
                </c:pt>
                <c:pt idx="2">
                  <c:v>507</c:v>
                </c:pt>
                <c:pt idx="3">
                  <c:v>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6D3E-C64E-AF23-27ADCCDDD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6495727"/>
        <c:axId val="1100332239"/>
      </c:lineChart>
      <c:catAx>
        <c:axId val="1816495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332239"/>
        <c:crosses val="autoZero"/>
        <c:auto val="1"/>
        <c:lblAlgn val="ctr"/>
        <c:lblOffset val="100"/>
        <c:noMultiLvlLbl val="0"/>
      </c:catAx>
      <c:valAx>
        <c:axId val="110033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495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CHANCES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4.6728971962616821E-2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17-0E49-AA79-4DF9C1D04701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0.74341546304163131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17-0E49-AA79-4DF9C1D04701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0.20985556499575192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17-0E49-AA79-4DF9C1D04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9455311"/>
        <c:axId val="379848735"/>
      </c:barChart>
      <c:catAx>
        <c:axId val="41945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848735"/>
        <c:crosses val="autoZero"/>
        <c:auto val="1"/>
        <c:lblAlgn val="ctr"/>
        <c:lblOffset val="100"/>
        <c:noMultiLvlLbl val="0"/>
      </c:catAx>
      <c:valAx>
        <c:axId val="379848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455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38100</xdr:rowOff>
    </xdr:from>
    <xdr:to>
      <xdr:col>15</xdr:col>
      <xdr:colOff>673100</xdr:colOff>
      <xdr:row>41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757E05-F12B-2F41-A71D-13FB6606A6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3</xdr:row>
      <xdr:rowOff>38100</xdr:rowOff>
    </xdr:from>
    <xdr:to>
      <xdr:col>17</xdr:col>
      <xdr:colOff>495300</xdr:colOff>
      <xdr:row>39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5982EF-D70F-7743-9332-537FD228BC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1708150</xdr:colOff>
      <xdr:row>14</xdr:row>
      <xdr:rowOff>101600</xdr:rowOff>
    </xdr:from>
    <xdr:to>
      <xdr:col>13</xdr:col>
      <xdr:colOff>749300</xdr:colOff>
      <xdr:row>39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6449CD-B28F-F94D-A842-F0B54EE06B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15</xdr:row>
      <xdr:rowOff>127000</xdr:rowOff>
    </xdr:from>
    <xdr:to>
      <xdr:col>10</xdr:col>
      <xdr:colOff>495300</xdr:colOff>
      <xdr:row>40</xdr:row>
      <xdr:rowOff>139700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B83B3EA-03C8-D847-B9D4-E5098CF731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lif Borja" refreshedDate="43567.951303587965" createdVersion="6" refreshedVersion="6" minRefreshableVersion="3" recordCount="4114" xr:uid="{C9C205F1-40DB-9F48-B298-0DFA3BD6D344}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 count="36">
        <s v="television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plays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lif Borja" refreshedDate="43568.821101273148" createdVersion="6" refreshedVersion="6" minRefreshableVersion="3" recordCount="4115" xr:uid="{4E3CD5E5-AA1D-9C4A-83A2-474FDD24E1FF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ate Ended Conversion" numFmtId="0">
      <sharedItems containsNonDate="0" containsDate="1" containsString="0" containsBlank="1" minDate="2009-08-10T17:26:00" maxDate="2017-05-03T17:12:00"/>
    </cacheField>
    <cacheField name="deadline" numFmtId="0">
      <sharedItems containsString="0" containsBlank="1" containsNumber="1" containsInteger="1" minValue="1249932360" maxValue="1493838720"/>
    </cacheField>
    <cacheField name="Date Created Conversion" numFmtId="0">
      <sharedItems containsNonDate="0" containsDate="1" containsString="0" containsBlank="1" minDate="2009-05-17T01:55:13" maxDate="2017-03-15T13:30:07" count="4115">
        <d v="2015-06-21T22:10:11"/>
        <d v="2017-01-31T12:24:43"/>
        <d v="2016-02-05T14:51:23"/>
        <d v="2014-07-08T10:21:47"/>
        <d v="2015-11-19T18:01:19"/>
        <d v="2016-07-12T20:23:27"/>
        <d v="2014-06-03T23:44:10"/>
        <d v="2016-05-25T23:07:47"/>
        <d v="2016-04-08T20:40:12"/>
        <d v="2016-03-18T00:29:04"/>
        <d v="2014-05-20T23:37:59"/>
        <d v="2016-07-21T16:41:02"/>
        <d v="2014-06-01T15:07:05"/>
        <d v="2016-05-18T14:15:09"/>
        <d v="2014-06-17T22:38:08"/>
        <d v="2015-09-09T07:24:18"/>
        <d v="2014-05-01T17:06:51"/>
        <d v="2014-10-05T15:33:42"/>
        <d v="2014-08-18T11:00:56"/>
        <d v="2015-06-20T17:35:34"/>
        <d v="2015-07-15T16:11:52"/>
        <d v="2014-08-27T13:03:09"/>
        <d v="2014-12-16T19:52:20"/>
        <d v="2015-04-03T16:41:41"/>
        <d v="2015-08-13T17:41:03"/>
        <d v="2015-11-09T22:36:01"/>
        <d v="2014-07-08T10:22:24"/>
        <d v="2014-10-17T01:57:13"/>
        <d v="2015-11-16T21:08:04"/>
        <d v="2014-06-22T14:09:28"/>
        <d v="2014-07-22T05:01:55"/>
        <d v="2016-01-07T17:00:34"/>
        <d v="2016-04-01T13:03:37"/>
        <d v="2015-10-09T13:51:41"/>
        <d v="2014-07-21T05:43:21"/>
        <d v="2015-04-04T05:00:14"/>
        <d v="2015-03-05T05:22:05"/>
        <d v="2015-01-28T14:37:59"/>
        <d v="2013-04-10T23:22:24"/>
        <d v="2014-04-24T23:07:48"/>
        <d v="2014-05-30T03:08:08"/>
        <d v="2014-09-05T11:39:14"/>
        <d v="2014-11-28T13:20:26"/>
        <d v="2014-06-12T16:58:06"/>
        <d v="2014-08-23T00:22:17"/>
        <d v="2016-03-28T12:58:27"/>
        <d v="2015-11-15T21:09:34"/>
        <d v="2014-10-20T17:40:07"/>
        <d v="2015-01-29T10:24:20"/>
        <d v="2015-09-24T02:14:05"/>
        <d v="2014-12-22T16:04:18"/>
        <d v="2015-07-11T20:17:17"/>
        <d v="2014-06-17T14:50:46"/>
        <d v="2014-03-21T11:10:45"/>
        <d v="2015-11-25T15:07:01"/>
        <d v="2016-05-06T21:15:16"/>
        <d v="2015-05-25T11:10:24"/>
        <d v="2015-03-26T17:59:22"/>
        <d v="2014-10-20T15:52:52"/>
        <d v="2015-08-14T03:39:36"/>
        <d v="2014-03-03T19:38:37"/>
        <d v="2013-05-15T17:32:37"/>
        <d v="2013-02-06T17:11:18"/>
        <d v="2013-12-04T19:53:33"/>
        <d v="2013-06-07T22:26:21"/>
        <d v="2014-07-15T17:42:34"/>
        <d v="2016-06-18T18:23:40"/>
        <d v="2012-06-15T12:00:04"/>
        <d v="2014-01-24T11:39:51"/>
        <d v="2011-08-31T02:30:25"/>
        <d v="2011-07-06T19:30:45"/>
        <d v="2012-03-29T04:30:57"/>
        <d v="2012-10-25T22:14:41"/>
        <d v="2011-02-13T16:09:44"/>
        <d v="2015-12-22T09:41:35"/>
        <d v="2013-03-24T03:01:12"/>
        <d v="2011-10-28T14:35:58"/>
        <d v="2012-03-29T01:28:37"/>
        <d v="2016-08-22T15:32:01"/>
        <d v="2014-03-26T16:38:13"/>
        <d v="2013-11-05T00:00:56"/>
        <d v="2012-07-10T01:48:47"/>
        <d v="2011-09-09T17:41:01"/>
        <d v="2015-02-07T12:46:29"/>
        <d v="2011-04-15T16:11:26"/>
        <d v="2011-08-24T01:00:37"/>
        <d v="2015-10-14T11:20:45"/>
        <d v="2010-05-24T10:56:43"/>
        <d v="2014-05-27T13:48:51"/>
        <d v="2013-05-08T16:03:12"/>
        <d v="2011-06-12T05:08:19"/>
        <d v="2011-03-17T07:39:24"/>
        <d v="2016-12-17T02:46:23"/>
        <d v="2012-06-05T18:35:37"/>
        <d v="2014-03-18T15:13:42"/>
        <d v="2012-01-26T22:07:21"/>
        <d v="2010-05-26T13:54:01"/>
        <d v="2011-06-12T01:14:42"/>
        <d v="2012-11-01T17:04:34"/>
        <d v="2013-12-23T19:39:59"/>
        <d v="2012-10-15T16:04:46"/>
        <d v="2012-12-31T16:38:30"/>
        <d v="2010-11-23T01:08:53"/>
        <d v="2014-02-12T17:20:30"/>
        <d v="2011-03-10T14:41:06"/>
        <d v="2016-04-25T15:23:40"/>
        <d v="2012-03-19T16:38:21"/>
        <d v="2011-04-02T21:34:47"/>
        <d v="2013-04-01T12:42:50"/>
        <d v="2011-01-26T22:37:10"/>
        <d v="2013-10-10T20:47:33"/>
        <d v="2015-05-01T05:59:47"/>
        <d v="2014-03-19T23:01:58"/>
        <d v="2011-07-29T16:12:08"/>
        <d v="2011-11-14T04:34:48"/>
        <d v="2012-01-10T15:44:04"/>
        <d v="2011-02-21T09:55:55"/>
        <d v="2010-03-11T18:02:24"/>
        <d v="2011-06-28T23:17:16"/>
        <d v="2011-07-14T23:39:46"/>
        <d v="2016-09-02T23:11:47"/>
        <d v="2015-04-02T14:55:10"/>
        <d v="2016-08-11T08:21:47"/>
        <d v="2014-09-22T16:46:04"/>
        <d v="2015-04-20T20:17:22"/>
        <d v="2016-12-05T21:51:20"/>
        <d v="2015-05-11T12:08:57"/>
        <d v="2015-03-04T12:59:01"/>
        <d v="2016-09-15T03:28:13"/>
        <d v="2014-08-31T20:29:43"/>
        <d v="2014-05-19T19:58:12"/>
        <d v="2016-06-20T18:06:01"/>
        <d v="2014-09-23T17:30:07"/>
        <d v="2016-05-01T17:23:04"/>
        <d v="2015-08-05T19:50:18"/>
        <d v="2014-05-29T07:09:57"/>
        <d v="2015-04-02T07:50:34"/>
        <d v="2015-08-23T11:46:33"/>
        <d v="2015-07-01T04:10:41"/>
        <d v="2015-07-02T20:06:12"/>
        <d v="2015-02-18T02:45:32"/>
        <d v="2015-04-16T01:40:23"/>
        <d v="2014-10-26T19:26:18"/>
        <d v="2016-07-07T23:32:22"/>
        <d v="2015-02-12T16:17:52"/>
        <d v="2015-07-15T11:00:52"/>
        <d v="2016-11-18T22:23:18"/>
        <d v="2014-11-26T16:25:40"/>
        <d v="2016-01-28T04:45:36"/>
        <d v="2014-11-25T02:07:50"/>
        <d v="2015-03-27T01:53:02"/>
        <d v="2015-04-19T11:13:11"/>
        <d v="2014-08-23T23:51:40"/>
        <d v="2014-10-21T12:04:04"/>
        <d v="2015-04-21T11:08:15"/>
        <d v="2015-06-13T11:25:35"/>
        <d v="2014-06-04T00:59:56"/>
        <d v="2016-01-27T19:52:52"/>
        <d v="2014-09-21T23:50:28"/>
        <d v="2016-05-24T08:25:45"/>
        <d v="2015-06-16T19:54:51"/>
        <d v="2014-06-02T14:29:55"/>
        <d v="2014-07-15T01:02:36"/>
        <d v="2015-08-27T21:04:14"/>
        <d v="2014-07-21T16:18:21"/>
        <d v="2015-12-13T13:48:44"/>
        <d v="2016-12-16T23:49:22"/>
        <d v="2015-06-05T20:15:35"/>
        <d v="2015-02-17T18:02:50"/>
        <d v="2014-09-18T10:07:39"/>
        <d v="2015-07-31T21:28:03"/>
        <d v="2016-06-13T02:20:14"/>
        <d v="2015-02-12T07:28:43"/>
        <d v="2015-01-29T11:45:08"/>
        <d v="2015-03-09T16:12:56"/>
        <d v="2014-08-04T16:40:11"/>
        <d v="2015-07-06T17:46:39"/>
        <d v="2015-03-06T23:08:46"/>
        <d v="2015-10-27T20:55:45"/>
        <d v="2016-02-02T23:55:55"/>
        <d v="2015-03-04T21:47:23"/>
        <d v="2015-05-23T15:48:15"/>
        <d v="2016-12-07T22:17:12"/>
        <d v="2014-10-27T17:26:50"/>
        <d v="2014-07-05T16:59:22"/>
        <d v="2016-07-19T19:52:19"/>
        <d v="2017-02-01T17:30:34"/>
        <d v="2015-06-27T03:37:37"/>
        <d v="2014-08-06T02:23:35"/>
        <d v="2016-07-05T14:34:37"/>
        <d v="2016-06-06T13:37:26"/>
        <d v="2015-08-23T08:35:38"/>
        <d v="2014-09-17T17:00:32"/>
        <d v="2014-09-29T20:26:06"/>
        <d v="2016-01-06T21:55:31"/>
        <d v="2015-05-11T14:05:32"/>
        <d v="2015-09-12T11:01:38"/>
        <d v="2017-01-06T18:21:40"/>
        <d v="2014-09-05T07:12:02"/>
        <d v="2016-08-02T00:58:22"/>
        <d v="2014-08-16T00:00:03"/>
        <d v="2015-01-19T17:38:49"/>
        <d v="2015-09-08T20:16:04"/>
        <d v="2014-11-30T18:21:04"/>
        <d v="2016-07-05T12:00:03"/>
        <d v="2015-09-01T13:10:22"/>
        <d v="2016-07-15T22:06:23"/>
        <d v="2014-12-05T02:43:58"/>
        <d v="2014-11-16T06:52:47"/>
        <d v="2015-06-10T20:08:55"/>
        <d v="2015-09-01T23:33:12"/>
        <d v="2015-08-20T01:50:17"/>
        <d v="2016-02-16T19:08:40"/>
        <d v="2015-07-17T12:15:47"/>
        <d v="2015-01-05T13:22:29"/>
        <d v="2016-01-06T03:31:22"/>
        <d v="2015-03-03T21:00:37"/>
        <d v="2014-11-27T13:22:29"/>
        <d v="2015-03-16T13:04:49"/>
        <d v="2016-02-29T05:50:25"/>
        <d v="2015-07-10T13:27:10"/>
        <d v="2015-01-27T18:06:04"/>
        <d v="2015-01-27T16:28:38"/>
        <d v="2016-04-21T23:09:10"/>
        <d v="2015-05-11T03:38:46"/>
        <d v="2016-03-09T21:04:14"/>
        <d v="2015-04-12T13:59:04"/>
        <d v="2015-06-09T19:27:21"/>
        <d v="2015-04-02T14:28:25"/>
        <d v="2016-01-14T20:24:57"/>
        <d v="2015-05-05T16:39:11"/>
        <d v="2015-12-03T21:00:51"/>
        <d v="2015-01-28T17:49:06"/>
        <d v="2016-08-30T19:52:52"/>
        <d v="2015-05-11T22:50:59"/>
        <d v="2015-06-09T19:48:17"/>
        <d v="2015-11-13T00:01:39"/>
        <d v="2016-01-08T11:51:09"/>
        <d v="2016-12-09T21:06:00"/>
        <d v="2015-10-20T00:38:50"/>
        <d v="2013-03-21T15:00:11"/>
        <d v="2014-11-06T14:45:04"/>
        <d v="2011-11-15T09:49:50"/>
        <d v="2014-01-22T23:08:24"/>
        <d v="2010-02-04T05:45:59"/>
        <d v="2012-07-16T23:16:25"/>
        <d v="2010-10-29T06:43:25"/>
        <d v="2010-09-09T12:30:14"/>
        <d v="2011-11-23T16:35:09"/>
        <d v="2010-06-03T20:10:20"/>
        <d v="2013-05-07T11:34:51"/>
        <d v="2012-04-14T16:54:06"/>
        <d v="2010-03-29T13:54:18"/>
        <d v="2012-01-16T13:37:15"/>
        <d v="2015-09-16T20:51:50"/>
        <d v="2011-02-14T10:38:02"/>
        <d v="2013-02-14T16:27:47"/>
        <d v="2016-04-19T13:02:42"/>
        <d v="2011-05-18T23:14:26"/>
        <d v="2015-03-09T15:42:49"/>
        <d v="2010-06-01T16:07:59"/>
        <d v="2012-04-18T19:15:04"/>
        <d v="2011-01-12T03:57:08"/>
        <d v="2012-08-28T20:54:54"/>
        <d v="2012-04-11T12:53:15"/>
        <d v="2010-03-30T03:53:50"/>
        <d v="2010-01-27T02:11:47"/>
        <d v="2014-05-26T08:51:39"/>
        <d v="2011-09-23T01:39:38"/>
        <d v="2017-01-23T02:43:42"/>
        <d v="2011-04-04T18:47:50"/>
        <d v="2013-12-04T00:24:21"/>
        <d v="2010-02-26T19:36:31"/>
        <d v="2011-06-03T09:57:46"/>
        <d v="2012-03-01T19:53:49"/>
        <d v="2012-10-10T22:46:06"/>
        <d v="2012-02-27T23:57:54"/>
        <d v="2015-04-23T19:23:39"/>
        <d v="2012-09-11T22:58:59"/>
        <d v="2017-01-24T03:51:36"/>
        <d v="2014-04-15T12:10:35"/>
        <d v="2009-05-17T01:55:13"/>
        <d v="2010-01-16T20:04:52"/>
        <d v="2011-05-12T15:02:24"/>
        <d v="2011-12-27T15:43:00"/>
        <d v="2013-08-20T16:08:48"/>
        <d v="2013-02-08T17:35:24"/>
        <d v="2012-10-02T04:40:18"/>
        <d v="2012-05-22T02:03:13"/>
        <d v="2013-10-03T08:57:14"/>
        <d v="2010-12-14T06:51:37"/>
        <d v="2013-04-12T16:27:26"/>
        <d v="2011-09-26T17:16:39"/>
        <d v="2014-03-21T14:01:54"/>
        <d v="2010-06-14T00:01:34"/>
        <d v="2013-09-01T22:06:49"/>
        <d v="2012-08-13T09:24:43"/>
        <d v="2015-03-26T15:28:21"/>
        <d v="2014-03-11T09:07:28"/>
        <d v="2010-10-18T03:24:20"/>
        <d v="2011-03-24T21:02:18"/>
        <d v="2013-02-07T15:42:15"/>
        <d v="2012-01-25T18:33:58"/>
        <d v="2012-05-02T23:42:26"/>
        <d v="2012-07-24T00:16:37"/>
        <d v="2012-02-09T13:07:29"/>
        <d v="2013-02-28T18:05:33"/>
        <d v="2013-01-08T20:40:01"/>
        <d v="2011-01-24T14:40:10"/>
        <d v="2012-08-13T16:02:14"/>
        <d v="2011-10-05T02:23:43"/>
        <d v="2011-11-21T03:16:32"/>
        <d v="2013-03-15T19:03:52"/>
        <d v="2010-06-28T03:28:14"/>
        <d v="2013-01-30T17:59:48"/>
        <d v="2012-07-23T16:32:14"/>
        <d v="2014-11-07T20:09:57"/>
        <d v="2013-11-11T14:14:43"/>
        <d v="2013-02-24T22:55:51"/>
        <d v="2009-11-06T18:07:09"/>
        <d v="2015-11-23T11:13:53"/>
        <d v="2016-10-04T08:43:06"/>
        <d v="2016-04-13T11:40:48"/>
        <d v="2016-11-23T05:42:46"/>
        <d v="2015-06-29T13:01:48"/>
        <d v="2016-11-15T02:30:33"/>
        <d v="2017-02-09T05:33:26"/>
        <d v="2015-02-23T03:38:49"/>
        <d v="2015-10-01T20:43:08"/>
        <d v="2015-10-14T09:12:07"/>
        <d v="2013-04-15T10:22:43"/>
        <d v="2016-05-17T11:57:14"/>
        <d v="2015-09-16T14:19:37"/>
        <d v="2016-03-08T13:16:31"/>
        <d v="2015-04-07T14:22:37"/>
        <d v="2015-04-07T15:41:55"/>
        <d v="2015-10-14T12:18:38"/>
        <d v="2015-02-12T01:05:08"/>
        <d v="2016-07-08T16:08:10"/>
        <d v="2015-03-30T16:14:28"/>
        <d v="2017-02-06T14:03:27"/>
        <d v="2014-09-12T19:06:38"/>
        <d v="2016-03-30T16:44:25"/>
        <d v="2014-10-14T15:42:25"/>
        <d v="2015-04-17T21:18:14"/>
        <d v="2015-04-20T20:39:50"/>
        <d v="2015-09-14T10:00:21"/>
        <d v="2015-10-15T09:53:29"/>
        <d v="2015-07-22T12:05:16"/>
        <d v="2017-01-25T09:58:28"/>
        <d v="2016-08-03T23:35:09"/>
        <d v="2016-02-27T21:09:14"/>
        <d v="2014-09-08T02:01:08"/>
        <d v="2015-10-20T17:00:19"/>
        <d v="2016-03-09T17:52:01"/>
        <d v="2014-10-31T05:03:14"/>
        <d v="2016-02-15T17:16:33"/>
        <d v="2015-03-15T03:19:57"/>
        <d v="2016-05-17T18:38:41"/>
        <d v="2014-10-22T23:41:30"/>
        <d v="2015-06-08T19:33:00"/>
        <d v="2014-10-23T22:01:46"/>
        <d v="2014-07-17T03:03:11"/>
        <d v="2010-03-18T15:52:16"/>
        <d v="2014-05-21T18:37:52"/>
        <d v="2014-01-29T12:33:19"/>
        <d v="2012-04-20T17:01:58"/>
        <d v="2013-03-22T11:51:18"/>
        <d v="2015-02-08T12:32:02"/>
        <d v="2011-12-16T11:14:29"/>
        <d v="2016-12-07T17:05:00"/>
        <d v="2012-12-18T16:25:39"/>
        <d v="2016-02-25T11:50:44"/>
        <d v="2012-06-18T19:53:18"/>
        <d v="2011-08-02T19:20:31"/>
        <d v="2014-01-18T21:38:31"/>
        <d v="2016-07-25T08:51:56"/>
        <d v="2015-10-15T04:01:08"/>
        <d v="2016-01-01T11:43:28"/>
        <d v="2012-03-19T14:31:12"/>
        <d v="2015-12-29T15:16:32"/>
        <d v="2012-06-25T14:45:17"/>
        <d v="2012-08-23T15:01:40"/>
        <d v="2014-04-26T00:49:19"/>
        <d v="2014-12-07T16:45:47"/>
        <d v="2014-10-22T12:01:41"/>
        <d v="2015-07-26T20:49:51"/>
        <d v="2015-07-15T14:14:18"/>
        <d v="2016-06-27T23:49:40"/>
        <d v="2014-02-03T23:30:50"/>
        <d v="2015-04-17T22:52:52"/>
        <d v="2011-11-17T23:00:51"/>
        <d v="2011-08-08T15:12:51"/>
        <d v="2013-09-09T15:00:52"/>
        <d v="2016-02-17T17:38:02"/>
        <d v="2012-03-22T19:49:20"/>
        <d v="2012-06-22T11:33:26"/>
        <d v="2010-07-20T16:38:04"/>
        <d v="2015-03-15T17:02:06"/>
        <d v="2016-11-13T19:01:07"/>
        <d v="2014-04-16T13:15:47"/>
        <d v="2011-07-08T18:12:50"/>
        <d v="2015-10-15T10:56:57"/>
        <d v="2011-06-24T05:27:21"/>
        <d v="2014-01-07T13:04:22"/>
        <d v="2014-02-04T00:02:19"/>
        <d v="2011-04-05T01:53:57"/>
        <d v="2011-09-20T18:54:10"/>
        <d v="2013-09-26T15:39:50"/>
        <d v="2016-06-22T18:42:24"/>
        <d v="2015-04-19T21:33:17"/>
        <d v="2013-11-20T02:13:24"/>
        <d v="2012-07-09T15:49:38"/>
        <d v="2012-06-19T19:03:31"/>
        <d v="2013-09-11T23:31:05"/>
        <d v="2014-09-22T18:26:42"/>
        <d v="2014-01-09T07:30:31"/>
        <d v="2013-03-27T21:17:40"/>
        <d v="2015-06-23T04:46:37"/>
        <d v="2013-04-30T18:13:07"/>
        <d v="2014-02-12T03:40:31"/>
        <d v="2015-06-22T09:47:36"/>
        <d v="2014-08-12T04:14:57"/>
        <d v="2013-05-06T20:13:50"/>
        <d v="2012-01-26T07:01:39"/>
        <d v="2015-09-28T18:40:04"/>
        <d v="2016-01-31T15:05:14"/>
        <d v="2015-10-08T19:49:00"/>
        <d v="2014-05-19T16:24:05"/>
        <d v="2009-09-14T19:38:02"/>
        <d v="2013-08-27T00:34:27"/>
        <d v="2016-06-05T18:54:43"/>
        <d v="2015-08-22T15:26:21"/>
        <d v="2015-08-12T13:07:02"/>
        <d v="2013-10-29T18:01:42"/>
        <d v="2013-08-14T15:56:20"/>
        <d v="2013-07-01T06:41:53"/>
        <d v="2016-08-09T05:38:46"/>
        <d v="2015-10-19T04:15:58"/>
        <d v="2014-10-07T16:16:58"/>
        <d v="2016-02-23T21:39:13"/>
        <d v="2013-10-03T17:03:16"/>
        <d v="2015-01-20T19:19:43"/>
        <d v="2014-01-10T22:21:41"/>
        <d v="2011-12-17T19:46:01"/>
        <d v="2015-05-06T06:02:55"/>
        <d v="2015-02-02T00:00:20"/>
        <d v="2013-02-26T11:19:23"/>
        <d v="2014-04-24T16:11:35"/>
        <d v="2013-09-17T11:38:05"/>
        <d v="2014-01-15T20:43:20"/>
        <d v="2013-12-26T15:09:51"/>
        <d v="2015-04-13T14:53:35"/>
        <d v="2015-02-03T17:47:59"/>
        <d v="2014-10-26T15:12:51"/>
        <d v="2012-03-02T22:03:42"/>
        <d v="2013-09-30T14:40:01"/>
        <d v="2014-07-17T16:25:12"/>
        <d v="2013-04-14T14:47:40"/>
        <d v="2011-09-14T13:22:07"/>
        <d v="2014-04-30T11:01:15"/>
        <d v="2013-05-13T18:19:27"/>
        <d v="2011-06-11T01:02:21"/>
        <d v="2011-07-26T15:02:33"/>
        <d v="2016-04-28T18:22:15"/>
        <d v="2014-06-11T00:52:54"/>
        <d v="2012-08-08T20:37:44"/>
        <d v="2012-08-14T14:18:54"/>
        <d v="2012-05-12T02:01:23"/>
        <d v="2014-07-07T21:45:24"/>
        <d v="2013-11-27T02:01:29"/>
        <d v="2014-03-05T15:19:39"/>
        <d v="2014-07-24T20:08:38"/>
        <d v="2014-08-18T14:45:19"/>
        <d v="2017-01-18T05:53:49"/>
        <d v="2015-04-06T00:04:03"/>
        <d v="2014-04-28T21:24:01"/>
        <d v="2012-03-19T18:02:14"/>
        <d v="2015-03-02T19:51:49"/>
        <d v="2014-09-22T07:47:15"/>
        <d v="2013-07-10T10:00:15"/>
        <d v="2012-09-10T14:08:09"/>
        <d v="2016-03-18T19:31:30"/>
        <d v="2012-11-30T02:44:32"/>
        <d v="2015-09-25T20:32:52"/>
        <d v="2013-04-17T10:08:19"/>
        <d v="2014-05-02T20:37:19"/>
        <d v="2016-10-26T12:16:34"/>
        <d v="2016-12-09T23:18:20"/>
        <d v="2011-12-05T09:33:36"/>
        <d v="2012-07-23T21:14:45"/>
        <d v="2015-12-28T21:34:59"/>
        <d v="2016-08-13T22:50:30"/>
        <d v="2015-04-20T15:25:38"/>
        <d v="2014-06-09T17:56:05"/>
        <d v="2015-06-16T17:51:45"/>
        <d v="2013-12-12T20:21:14"/>
        <d v="2014-11-01T22:54:25"/>
        <d v="2011-11-11T16:17:29"/>
        <d v="2009-08-18T19:29:28"/>
        <d v="2010-03-10T19:15:51"/>
        <d v="2011-06-09T03:37:31"/>
        <d v="2012-02-17T11:17:05"/>
        <d v="2014-12-18T10:38:23"/>
        <d v="2012-02-10T21:36:27"/>
        <d v="2015-11-10T00:21:26"/>
        <d v="2013-07-11T11:15:20"/>
        <d v="2012-09-04T21:00:57"/>
        <d v="2012-03-26T22:35:01"/>
        <d v="2015-05-29T13:09:30"/>
        <d v="2016-01-31T02:13:59"/>
        <d v="2013-03-07T05:16:22"/>
        <d v="2016-10-06T15:48:47"/>
        <d v="2016-07-01T13:41:45"/>
        <d v="2014-07-10T12:44:07"/>
        <d v="2015-11-19T09:46:41"/>
        <d v="2015-03-28T16:41:20"/>
        <d v="2017-01-03T12:46:01"/>
        <d v="2015-08-07T12:47:04"/>
        <d v="2012-11-05T07:23:41"/>
        <d v="2015-11-10T14:51:01"/>
        <d v="2016-10-03T00:13:39"/>
        <d v="2016-02-29T22:58:45"/>
        <d v="2015-08-22T01:11:16"/>
        <d v="2016-05-02T15:12:49"/>
        <d v="2014-07-30T07:37:21"/>
        <d v="2015-07-07T12:12:24"/>
        <d v="2017-01-18T02:56:06"/>
        <d v="2015-05-31T20:05:07"/>
        <d v="2016-12-20T22:44:54"/>
        <d v="2015-06-02T12:11:08"/>
        <d v="2016-11-01T23:33:49"/>
        <d v="2016-04-12T22:10:08"/>
        <d v="2016-04-22T08:26:05"/>
        <d v="2015-09-23T17:27:50"/>
        <d v="2016-12-07T11:05:05"/>
        <d v="2015-06-24T06:16:47"/>
        <d v="2015-10-05T16:26:31"/>
        <d v="2016-04-13T17:04:23"/>
        <d v="2016-06-13T23:11:47"/>
        <d v="2015-01-05T17:36:46"/>
        <d v="2015-09-28T23:07:14"/>
        <d v="2016-03-04T15:41:56"/>
        <d v="2014-10-02T00:12:42"/>
        <d v="2016-06-04T13:46:00"/>
        <d v="2015-10-06T12:13:09"/>
        <d v="2015-09-02T14:01:55"/>
        <d v="2016-01-11T14:42:44"/>
        <d v="2015-09-29T19:40:48"/>
        <d v="2015-06-08T13:17:02"/>
        <d v="2017-01-18T14:17:25"/>
        <d v="2015-06-18T04:37:04"/>
        <d v="2015-11-10T12:48:16"/>
        <d v="2014-10-15T15:16:31"/>
        <d v="2014-09-19T14:26:12"/>
        <d v="2016-05-13T06:29:03"/>
        <d v="2015-12-07T18:38:37"/>
        <d v="2016-11-02T20:36:43"/>
        <d v="2015-02-22T19:11:45"/>
        <d v="2015-11-13T04:47:40"/>
        <d v="2014-11-17T16:30:45"/>
        <d v="2015-09-21T13:48:33"/>
        <d v="2016-11-18T07:20:15"/>
        <d v="2015-01-17T23:40:47"/>
        <d v="2016-02-11T20:37:55"/>
        <d v="2015-06-10T16:50:49"/>
        <d v="2016-06-14T14:25:33"/>
        <d v="2014-12-02T18:13:14"/>
        <d v="2015-12-10T20:07:03"/>
        <d v="2015-12-02T18:20:12"/>
        <d v="2016-01-19T17:09:29"/>
        <d v="2015-07-07T17:35:23"/>
        <d v="2015-10-05T15:11:28"/>
        <d v="2014-11-19T23:12:11"/>
        <d v="2016-09-19T08:38:27"/>
        <d v="2015-05-14T14:37:23"/>
        <d v="2015-01-27T09:19:12"/>
        <d v="2016-03-21T12:08:22"/>
        <d v="2015-08-14T11:53:13"/>
        <d v="2014-11-25T18:27:03"/>
        <d v="2016-08-23T19:47:47"/>
        <d v="2015-07-02T22:18:24"/>
        <d v="2015-02-20T15:45:19"/>
        <d v="2015-02-17T20:31:27"/>
        <d v="2015-02-14T15:11:56"/>
        <d v="2015-10-06T07:22:57"/>
        <d v="2015-01-16T18:30:07"/>
        <d v="2015-03-17T16:10:33"/>
        <d v="2016-09-18T16:28:06"/>
        <d v="2015-06-23T12:44:59"/>
        <d v="2016-01-08T11:18:51"/>
        <d v="2015-06-22T11:02:10"/>
        <d v="2014-11-03T03:34:20"/>
        <d v="2015-03-07T14:15:45"/>
        <d v="2016-03-17T16:43:26"/>
        <d v="2015-03-19T23:40:38"/>
        <d v="2016-10-03T19:31:32"/>
        <d v="2016-06-24T14:55:35"/>
        <d v="2014-11-04T22:03:01"/>
        <d v="2015-02-12T17:30:02"/>
        <d v="2015-03-10T17:09:22"/>
        <d v="2014-11-26T18:35:39"/>
        <d v="2015-05-19T17:03:35"/>
        <d v="2014-07-15T13:20:23"/>
        <d v="2014-07-28T22:50:56"/>
        <d v="2015-07-09T06:35:08"/>
        <d v="2015-04-08T13:36:49"/>
        <d v="2015-10-23T17:48:56"/>
        <d v="2015-05-16T20:06:20"/>
        <d v="2015-10-29T22:49:04"/>
        <d v="2015-03-23T17:56:26"/>
        <d v="2015-11-20T11:27:17"/>
        <d v="2016-08-02T22:45:46"/>
        <d v="2015-08-31T09:55:20"/>
        <d v="2016-05-24T23:29:00"/>
        <d v="2015-08-26T00:55:59"/>
        <d v="2017-01-26T07:01:47"/>
        <d v="2015-03-24T06:14:03"/>
        <d v="2015-11-09T17:26:43"/>
        <d v="2014-09-26T13:36:30"/>
        <d v="2014-07-11T15:12:18"/>
        <d v="2016-06-07T21:42:17"/>
        <d v="2016-06-11T16:35:38"/>
        <d v="2015-04-27T22:13:17"/>
        <d v="2015-04-14T21:44:01"/>
        <d v="2017-02-24T19:29:37"/>
        <d v="2015-07-13T11:25:39"/>
        <d v="2016-01-15T05:21:51"/>
        <d v="2014-06-13T14:37:37"/>
        <d v="2016-04-14T13:18:28"/>
        <d v="2015-08-07T12:52:01"/>
        <d v="2016-04-29T16:32:09"/>
        <d v="2015-10-26T13:49:25"/>
        <d v="2016-05-17T05:11:02"/>
        <d v="2015-01-27T20:17:09"/>
        <d v="2015-03-13T00:12:42"/>
        <d v="2015-05-07T08:55:50"/>
        <d v="2017-01-27T21:05:18"/>
        <d v="2017-01-24T12:14:22"/>
        <d v="2014-08-14T11:59:55"/>
        <d v="2016-11-09T08:05:15"/>
        <d v="2015-07-14T11:40:48"/>
        <d v="2015-07-14T13:37:54"/>
        <d v="2015-04-06T13:24:35"/>
        <d v="2014-09-16T13:58:59"/>
        <d v="2016-07-12T22:37:54"/>
        <d v="2014-07-12T18:27:47"/>
        <d v="2016-02-16T16:25:49"/>
        <d v="2014-09-09T14:38:28"/>
        <d v="2014-08-26T19:53:33"/>
        <d v="2014-10-19T22:53:04"/>
        <d v="2014-11-12T22:25:11"/>
        <d v="2016-11-01T14:34:10"/>
        <d v="2015-07-14T12:50:40"/>
        <d v="2015-06-08T20:58:33"/>
        <d v="2015-02-10T20:58:32"/>
        <d v="2016-02-17T17:18:39"/>
        <d v="2015-11-23T18:17:52"/>
        <d v="2015-06-24T01:51:29"/>
        <d v="2015-07-24T12:14:55"/>
        <d v="2014-10-10T15:47:59"/>
        <d v="2016-09-23T13:29:19"/>
        <d v="2014-12-17T08:30:47"/>
        <d v="2015-06-18T18:14:16"/>
        <d v="2015-03-14T13:59:35"/>
        <d v="2016-11-14T15:04:21"/>
        <d v="2014-07-18T17:58:18"/>
        <d v="2016-09-19T06:57:43"/>
        <d v="2015-03-27T17:57:02"/>
        <d v="2016-06-06T13:00:58"/>
        <d v="2016-05-16T15:02:00"/>
        <d v="2014-12-11T14:37:32"/>
        <d v="2014-12-01T03:16:04"/>
        <d v="2014-07-18T18:10:17"/>
        <d v="2014-06-13T00:47:07"/>
        <d v="2014-12-02T20:20:04"/>
        <d v="2015-01-08T16:26:21"/>
        <d v="2016-05-14T07:41:35"/>
        <d v="2016-04-21T07:02:18"/>
        <d v="2016-07-05T14:41:49"/>
        <d v="2014-08-13T10:02:11"/>
        <d v="2016-09-26T17:20:04"/>
        <d v="2017-02-12T16:22:02"/>
        <d v="2016-09-21T19:36:04"/>
        <d v="2014-06-19T09:21:31"/>
        <d v="2014-11-28T18:47:52"/>
        <d v="2015-07-04T14:09:30"/>
        <d v="2016-12-07T16:00:53"/>
        <d v="2015-09-15T00:30:53"/>
        <d v="2016-11-01T14:01:37"/>
        <d v="2016-07-28T13:14:01"/>
        <d v="2015-06-02T22:40:46"/>
        <d v="2016-11-22T07:01:03"/>
        <d v="2015-03-31T17:23:47"/>
        <d v="2017-01-02T13:55:59"/>
        <d v="2014-10-01T10:30:20"/>
        <d v="2014-06-25T20:15:02"/>
        <d v="2016-01-19T10:33:09"/>
        <d v="2014-08-15T20:20:45"/>
        <d v="2013-10-16T09:39:08"/>
        <d v="2016-12-11T14:31:21"/>
        <d v="2014-06-23T13:54:40"/>
        <d v="2016-10-25T15:26:27"/>
        <d v="2016-12-07T20:49:09"/>
        <d v="2016-12-22T02:37:48"/>
        <d v="2016-12-22T09:47:58"/>
        <d v="2016-11-02T21:53:03"/>
        <d v="2016-11-22T13:55:27"/>
        <d v="2014-07-15T11:56:40"/>
        <d v="2014-11-04T22:59:19"/>
        <d v="2014-07-17T21:38:22"/>
        <d v="2016-11-04T09:01:08"/>
        <d v="2016-01-15T14:20:32"/>
        <d v="2016-05-06T10:42:12"/>
        <d v="2016-12-30T16:54:42"/>
        <d v="2015-09-26T00:10:40"/>
        <d v="2014-10-28T13:48:27"/>
        <d v="2014-08-06T18:30:02"/>
        <d v="2017-01-17T18:17:27"/>
        <d v="2016-02-08T22:57:56"/>
        <d v="2012-01-01T13:34:51"/>
        <d v="2014-06-17T11:43:27"/>
        <d v="2012-03-09T17:19:38"/>
        <d v="2015-06-29T17:35:49"/>
        <d v="2011-05-31T13:19:23"/>
        <d v="2015-11-13T13:01:52"/>
        <d v="2013-03-12T23:01:27"/>
        <d v="2012-12-03T22:29:09"/>
        <d v="2011-07-07T18:05:57"/>
        <d v="2012-07-21T02:27:41"/>
        <d v="2011-11-07T15:53:11"/>
        <d v="2011-12-02T17:05:47"/>
        <d v="2013-07-31T08:11:01"/>
        <d v="2013-11-20T08:04:52"/>
        <d v="2015-04-08T01:57:00"/>
        <d v="2014-11-02T22:42:26"/>
        <d v="2013-11-01T15:37:20"/>
        <d v="2014-01-28T04:36:27"/>
        <d v="2014-10-31T12:29:54"/>
        <d v="2014-07-09T10:03:49"/>
        <d v="2015-06-07T01:31:22"/>
        <d v="2013-05-07T13:33:26"/>
        <d v="2014-02-19T20:01:52"/>
        <d v="2012-03-22T15:01:25"/>
        <d v="2012-11-13T20:58:23"/>
        <d v="2013-04-03T11:44:05"/>
        <d v="2012-09-04T23:01:49"/>
        <d v="2014-12-15T11:10:19"/>
        <d v="2014-07-11T18:19:26"/>
        <d v="2016-12-29T20:35:30"/>
        <d v="2013-01-25T19:04:32"/>
        <d v="2011-06-19T13:07:55"/>
        <d v="2016-09-26T08:06:57"/>
        <d v="2015-01-15T12:09:51"/>
        <d v="2012-12-06T15:58:41"/>
        <d v="2013-04-19T12:31:17"/>
        <d v="2011-02-16T16:24:19"/>
        <d v="2012-11-21T23:18:34"/>
        <d v="2010-09-08T18:04:28"/>
        <d v="2014-05-30T05:55:39"/>
        <d v="2016-10-27T16:20:13"/>
        <d v="2014-01-03T16:02:06"/>
        <d v="2016-11-16T18:36:10"/>
        <d v="2013-07-16T08:43:28"/>
        <d v="2015-08-11T02:09:21"/>
        <d v="2014-09-19T11:01:24"/>
        <d v="2015-01-17T16:48:03"/>
        <d v="2015-04-21T01:26:50"/>
        <d v="2013-11-16T02:58:10"/>
        <d v="2013-11-26T21:54:54"/>
        <d v="2013-01-15T21:59:29"/>
        <d v="2015-12-11T17:46:42"/>
        <d v="2009-09-11T23:21:59"/>
        <d v="2015-04-06T15:39:45"/>
        <d v="2014-01-24T16:43:38"/>
        <d v="2011-11-15T23:26:35"/>
        <d v="2015-09-03T14:27:25"/>
        <d v="2013-07-01T21:32:57"/>
        <d v="2014-03-31T14:51:20"/>
        <d v="2010-09-15T14:25:05"/>
        <d v="2011-04-03T14:10:25"/>
        <d v="2013-05-08T22:01:14"/>
        <d v="2012-07-26T16:11:42"/>
        <d v="2012-03-19T16:34:09"/>
        <d v="2014-02-05T01:35:19"/>
        <d v="2013-01-29T12:15:15"/>
        <d v="2012-03-14T23:20:34"/>
        <d v="2013-10-02T13:03:46"/>
        <d v="2012-05-29T22:09:48"/>
        <d v="2013-01-03T02:28:00"/>
        <d v="2013-01-01T23:08:59"/>
        <d v="2013-10-10T16:44:06"/>
        <d v="2013-10-08T18:58:03"/>
        <d v="2013-06-17T15:47:24"/>
        <d v="2011-07-12T00:45:37"/>
        <d v="2012-02-24T12:42:46"/>
        <d v="2013-08-16T19:11:25"/>
        <d v="2012-03-28T21:51:28"/>
        <d v="2014-08-31T12:09:47"/>
        <d v="2012-03-28T14:00:46"/>
        <d v="2014-08-12T08:24:14"/>
        <d v="2011-06-01T17:05:20"/>
        <d v="2012-08-01T22:32:04"/>
        <d v="2011-05-02T20:47:58"/>
        <d v="2011-07-06T00:32:06"/>
        <d v="2011-05-27T17:45:12"/>
        <d v="2011-08-08T14:35:39"/>
        <d v="2017-01-24T13:05:11"/>
        <d v="2014-11-19T00:24:46"/>
        <d v="2013-12-20T18:00:30"/>
        <d v="2012-08-01T23:21:02"/>
        <d v="2013-06-18T13:26:42"/>
        <d v="2013-01-07T22:25:52"/>
        <d v="2012-06-20T21:02:45"/>
        <d v="2011-05-16T15:50:01"/>
        <d v="2014-10-02T20:01:43"/>
        <d v="2013-03-08T18:54:03"/>
        <d v="2012-01-17T12:23:31"/>
        <d v="2012-07-30T19:11:21"/>
        <d v="2013-12-11T21:57:34"/>
        <d v="2014-05-09T18:12:22"/>
        <d v="2015-03-30T20:07:45"/>
        <d v="2012-09-05T20:44:10"/>
        <d v="2015-02-20T21:20:52"/>
        <d v="2010-03-13T03:48:38"/>
        <d v="2012-10-04T05:21:24"/>
        <d v="2012-03-04T22:55:30"/>
        <d v="2012-01-19T09:21:47"/>
        <d v="2012-06-12T23:13:02"/>
        <d v="2016-05-14T17:14:00"/>
        <d v="2013-02-20T10:37:05"/>
        <d v="2012-03-28T13:31:34"/>
        <d v="2011-11-22T14:12:15"/>
        <d v="2014-03-20T19:04:35"/>
        <d v="2013-05-28T17:44:52"/>
        <d v="2012-04-06T08:59:18"/>
        <d v="2013-09-06T23:21:58"/>
        <d v="2014-04-01T21:57:42"/>
        <d v="2011-12-18T19:33:05"/>
        <d v="2012-08-23T16:19:16"/>
        <d v="2016-08-25T03:26:27"/>
        <d v="2014-10-11T18:07:43"/>
        <d v="2013-09-09T12:13:03"/>
        <d v="2016-11-21T04:11:20"/>
        <d v="2014-09-23T14:25:52"/>
        <d v="2016-07-27T02:56:36"/>
        <d v="2014-02-24T07:24:15"/>
        <d v="2015-06-10T17:09:36"/>
        <d v="2015-03-15T17:00:33"/>
        <d v="2015-02-16T01:34:24"/>
        <d v="2016-03-23T17:51:57"/>
        <d v="2016-06-01T19:07:33"/>
        <d v="2016-10-13T17:19:55"/>
        <d v="2015-01-17T17:58:29"/>
        <d v="2016-11-28T03:05:46"/>
        <d v="2016-06-24T01:00:17"/>
        <d v="2016-08-27T05:29:16"/>
        <d v="2015-10-14T11:57:11"/>
        <d v="2015-03-16T15:53:38"/>
        <d v="2015-05-04T17:41:08"/>
        <d v="2013-10-23T09:35:13"/>
        <d v="2016-08-17T21:10:04"/>
        <d v="2013-10-12T11:19:08"/>
        <d v="2012-01-13T00:49:26"/>
        <d v="2013-09-24T00:33:58"/>
        <d v="2012-11-17T16:33:17"/>
        <d v="2015-01-21T13:18:38"/>
        <d v="2009-10-02T00:31:46"/>
        <d v="2013-12-07T22:39:58"/>
        <d v="2013-03-09T18:17:37"/>
        <d v="2013-08-01T22:32:03"/>
        <d v="2013-10-30T11:28:15"/>
        <d v="2011-01-24T17:48:47"/>
        <d v="2012-10-02T02:00:40"/>
        <d v="2013-04-04T12:00:34"/>
        <d v="2015-09-01T15:22:11"/>
        <d v="2013-01-02T09:55:27"/>
        <d v="2013-11-19T16:56:00"/>
        <d v="2010-11-23T03:35:24"/>
        <d v="2012-05-08T17:55:05"/>
        <d v="2012-09-27T05:42:18"/>
        <d v="2011-11-30T04:01:26"/>
        <d v="2011-08-04T18:39:10"/>
        <d v="2016-01-02T20:27:15"/>
        <d v="2012-03-13T17:15:46"/>
        <d v="2016-12-09T20:35:11"/>
        <d v="2016-08-21T18:53:33"/>
        <d v="2012-04-27T21:00:55"/>
        <d v="2011-07-27T16:04:45"/>
        <d v="2014-09-05T16:49:03"/>
        <d v="2013-10-22T14:46:19"/>
        <d v="2014-07-21T22:45:30"/>
        <d v="2010-05-06T02:48:03"/>
        <d v="2015-03-02T19:32:43"/>
        <d v="2016-05-06T21:33:30"/>
        <d v="2010-09-10T01:03:49"/>
        <d v="2015-08-02T18:57:06"/>
        <d v="2012-10-29T14:31:48"/>
        <d v="2011-12-01T16:11:50"/>
        <d v="2011-04-13T00:22:42"/>
        <d v="2016-02-29T18:23:22"/>
        <d v="2010-04-23T17:28:34"/>
        <d v="2014-07-09T21:10:22"/>
        <d v="2012-08-28T17:06:20"/>
        <d v="2015-12-03T23:55:37"/>
        <d v="2010-11-25T03:45:26"/>
        <d v="2014-02-11T02:33:10"/>
        <d v="2011-08-12T02:37:03"/>
        <d v="2010-06-11T17:14:15"/>
        <d v="2012-06-21T14:34:00"/>
        <d v="2017-01-02T11:05:19"/>
        <d v="2014-01-02T22:07:25"/>
        <d v="2012-10-12T00:37:27"/>
        <d v="2012-04-05T01:20:19"/>
        <d v="2012-07-26T16:19:07"/>
        <d v="2012-01-29T14:18:34"/>
        <d v="2010-09-13T18:28:54"/>
        <d v="2014-06-12T20:38:50"/>
        <d v="2014-11-01T19:59:21"/>
        <d v="2012-11-14T13:24:05"/>
        <d v="2013-10-15T14:07:02"/>
        <d v="2011-10-31T02:06:16"/>
        <d v="2014-08-27T10:43:13"/>
        <d v="2014-10-22T21:02:03"/>
        <d v="2013-01-14T20:37:49"/>
        <d v="2013-10-28T19:08:31"/>
        <d v="2010-06-08T22:28:50"/>
        <d v="2012-04-14T17:44:55"/>
        <d v="2012-09-28T18:41:53"/>
        <d v="2012-03-10T03:42:49"/>
        <d v="2010-05-14T19:58:26"/>
        <d v="2014-02-10T06:38:22"/>
        <d v="2013-02-05T21:15:45"/>
        <d v="2014-03-13T02:03:29"/>
        <d v="2014-04-04T15:41:24"/>
        <d v="2015-12-30T06:00:29"/>
        <d v="2011-12-05T22:34:49"/>
        <d v="2013-10-04T17:09:17"/>
        <d v="2012-08-03T09:30:48"/>
        <d v="2013-05-22T16:18:58"/>
        <d v="2015-06-26T22:12:06"/>
        <d v="2017-01-11T00:19:05"/>
        <d v="2016-01-13T18:14:20"/>
        <d v="2016-10-30T14:01:45"/>
        <d v="2016-03-15T12:00:50"/>
        <d v="2016-12-28T18:57:06"/>
        <d v="2016-08-10T16:00:48"/>
        <d v="2016-05-01T16:45:06"/>
        <d v="2016-02-11T17:52:44"/>
        <d v="2015-12-22T23:02:56"/>
        <d v="2015-12-18T16:01:01"/>
        <d v="2016-04-20T13:41:12"/>
        <d v="2016-10-19T12:43:32"/>
        <d v="2014-12-26T01:56:39"/>
        <d v="2015-07-09T18:00:39"/>
        <d v="2016-08-04T05:05:00"/>
        <d v="2015-02-25T19:55:59"/>
        <d v="2016-10-17T11:15:33"/>
        <d v="2015-03-19T17:16:03"/>
        <d v="2014-12-20T02:11:05"/>
        <d v="2017-01-31T13:02:35"/>
        <d v="2017-01-05T14:38:55"/>
        <d v="2016-01-04T15:05:53"/>
        <d v="2016-09-12T13:15:19"/>
        <d v="2015-07-23T13:05:19"/>
        <d v="2016-09-23T22:24:06"/>
        <d v="2016-09-06T13:15:32"/>
        <d v="2016-02-22T04:06:14"/>
        <d v="2014-07-16T18:20:34"/>
        <d v="2017-01-07T05:16:47"/>
        <d v="2016-12-17T03:17:33"/>
        <d v="2015-04-17T15:01:00"/>
        <d v="2014-08-05T18:46:38"/>
        <d v="2015-09-09T22:21:33"/>
        <d v="2016-02-24T15:59:16"/>
        <d v="2016-04-29T14:43:05"/>
        <d v="2015-06-29T23:24:57"/>
        <d v="2016-01-22T20:36:37"/>
        <d v="2016-01-26T05:25:01"/>
        <d v="2016-05-16T08:00:28"/>
        <d v="2014-10-16T19:42:02"/>
        <d v="2014-07-10T20:43:42"/>
        <d v="2016-09-02T16:04:46"/>
        <d v="2016-07-23T14:01:25"/>
        <d v="2015-02-26T00:46:48"/>
        <d v="2015-12-01T21:13:30"/>
        <d v="2015-11-16T16:25:00"/>
        <d v="2014-05-14T05:04:10"/>
        <d v="2016-09-01T06:33:45"/>
        <d v="2016-08-29T20:24:55"/>
        <d v="2014-08-04T16:49:24"/>
        <d v="2016-06-17T16:09:48"/>
        <d v="2016-03-08T20:11:59"/>
        <d v="2016-10-09T21:09:28"/>
        <d v="2014-10-09T04:18:50"/>
        <d v="2014-11-04T20:34:40"/>
        <d v="2014-06-27T18:47:40"/>
        <d v="2014-10-29T00:28:17"/>
        <d v="2015-10-05T02:03:21"/>
        <d v="2014-10-14T05:11:30"/>
        <d v="2017-01-13T23:26:00"/>
        <d v="2016-12-16T15:16:53"/>
        <d v="2015-11-17T14:25:14"/>
        <d v="2017-02-14T15:01:01"/>
        <d v="2016-01-19T15:00:27"/>
        <d v="2015-09-29T12:59:43"/>
        <d v="2014-12-03T22:57:52"/>
        <d v="2016-11-02T12:00:23"/>
        <d v="2016-11-28T17:25:15"/>
        <d v="2016-05-20T12:30:46"/>
        <d v="2016-07-10T17:54:22"/>
        <d v="2014-11-03T19:33:15"/>
        <d v="2016-12-10T08:34:12"/>
        <d v="2015-12-01T18:00:56"/>
        <d v="2014-11-11T22:03:35"/>
        <d v="2015-10-26T19:04:55"/>
        <d v="2016-02-22T00:34:16"/>
        <d v="2015-10-12T14:12:15"/>
        <d v="2016-06-14T09:48:53"/>
        <d v="2015-01-05T21:22:29"/>
        <d v="2015-05-02T23:40:09"/>
        <d v="2015-09-24T04:02:51"/>
        <d v="2015-04-17T13:31:17"/>
        <d v="2015-05-21T20:04:21"/>
        <d v="2016-01-01T11:56:03"/>
        <d v="2015-02-14T18:00:37"/>
        <d v="2016-02-26T07:46:56"/>
        <d v="2014-09-22T22:49:07"/>
        <d v="2017-01-20T13:03:25"/>
        <d v="2015-02-09T15:05:07"/>
        <d v="2016-08-29T09:35:49"/>
        <d v="2015-11-16T16:20:10"/>
        <d v="2016-05-24T14:00:25"/>
        <d v="2016-11-14T15:34:40"/>
        <d v="2016-07-04T02:00:04"/>
        <d v="2015-01-12T13:23:40"/>
        <d v="2012-12-06T08:46:30"/>
        <d v="2015-04-25T17:44:22"/>
        <d v="2016-02-18T03:33:43"/>
        <d v="2016-11-18T00:37:26"/>
        <d v="2016-07-28T15:00:09"/>
        <d v="2014-07-10T23:26:32"/>
        <d v="2014-07-31T14:42:28"/>
        <d v="2015-04-20T04:04:15"/>
        <d v="2015-01-07T20:13:21"/>
        <d v="2014-07-24T18:59:10"/>
        <d v="2015-11-11T18:26:00"/>
        <d v="2014-10-06T17:38:35"/>
        <d v="2016-08-15T23:16:29"/>
        <d v="2016-01-13T08:20:45"/>
        <d v="2015-08-15T17:07:57"/>
        <d v="2014-07-29T22:20:25"/>
        <d v="2016-04-23T17:08:15"/>
        <d v="2017-02-09T02:08:52"/>
        <d v="2014-07-11T18:26:39"/>
        <d v="2016-02-06T21:49:05"/>
        <d v="2015-02-23T15:16:17"/>
        <d v="2016-11-04T18:54:43"/>
        <d v="2015-02-12T19:37:23"/>
        <d v="2015-02-11T16:57:36"/>
        <d v="2015-03-16T19:54:53"/>
        <d v="2016-03-03T04:38:28"/>
        <d v="2016-07-05T17:22:21"/>
        <d v="2016-07-31T22:44:22"/>
        <d v="2013-05-23T03:28:23"/>
        <d v="2014-01-22T07:08:42"/>
        <d v="2013-06-20T21:06:22"/>
        <d v="2013-11-21T18:32:11"/>
        <d v="2016-03-11T06:54:24"/>
        <d v="2013-10-25T03:30:59"/>
        <d v="2012-09-10T22:17:02"/>
        <d v="2015-10-18T16:04:53"/>
        <d v="2014-01-06T17:58:17"/>
        <d v="2011-09-16T21:09:01"/>
        <d v="2013-12-05T02:09:05"/>
        <d v="2012-04-06T19:41:56"/>
        <d v="2014-07-18T07:04:10"/>
        <d v="2015-12-15T02:00:11"/>
        <d v="2011-06-07T02:42:01"/>
        <d v="2016-04-19T11:35:36"/>
        <d v="2014-04-11T01:18:53"/>
        <d v="2014-12-29T20:14:52"/>
        <d v="2012-07-11T19:44:48"/>
        <d v="2014-06-03T13:49:43"/>
        <d v="2014-07-09T19:53:24"/>
        <d v="2016-02-13T14:06:15"/>
        <d v="2014-07-25T18:48:11"/>
        <d v="2014-05-16T15:08:07"/>
        <d v="2014-03-25T17:11:07"/>
        <d v="2015-05-27T02:32:55"/>
        <d v="2015-04-29T02:27:33"/>
        <d v="2016-03-11T17:41:12"/>
        <d v="2012-12-06T22:37:18"/>
        <d v="2016-01-27T21:22:17"/>
        <d v="2011-09-09T15:07:13"/>
        <d v="2013-07-31T10:53:40"/>
        <d v="2014-09-03T10:25:54"/>
        <d v="2014-01-21T17:01:17"/>
        <d v="2014-03-14T16:18:15"/>
        <d v="2015-04-13T18:04:28"/>
        <d v="2016-01-15T00:39:31"/>
        <d v="2016-06-17T16:32:18"/>
        <d v="2013-10-29T23:05:25"/>
        <d v="2016-04-19T03:19:50"/>
        <d v="2014-05-12T07:50:21"/>
        <d v="2014-02-22T01:15:27"/>
        <d v="2012-03-05T15:46:15"/>
        <d v="2014-06-23T18:40:24"/>
        <d v="2012-02-13T13:17:15"/>
        <d v="2016-10-19T16:03:10"/>
        <d v="2012-11-07T20:23:42"/>
        <d v="2015-12-09T02:53:10"/>
        <d v="2014-11-20T16:13:31"/>
        <d v="2014-07-15T21:27:00"/>
        <d v="2013-09-09T06:18:07"/>
        <d v="2016-02-29T14:41:35"/>
        <d v="2012-04-10T18:20:08"/>
        <d v="2015-11-25T12:21:53"/>
        <d v="2014-03-06T01:59:39"/>
        <d v="2014-03-24T17:01:04"/>
        <d v="2011-09-13T18:56:40"/>
        <d v="2016-02-12T20:25:16"/>
        <d v="2013-05-16T14:53:45"/>
        <d v="2014-03-20T10:34:08"/>
        <d v="2015-03-31T14:00:51"/>
        <d v="2015-07-27T12:58:50"/>
        <d v="2016-06-14T05:51:34"/>
        <d v="2014-10-14T18:30:00"/>
        <d v="2014-07-08T13:35:17"/>
        <d v="2016-05-06T04:21:33"/>
        <d v="2014-09-26T21:55:00"/>
        <d v="2015-11-24T19:47:48"/>
        <d v="2016-12-02T00:46:11"/>
        <d v="2014-07-01T07:46:21"/>
        <d v="2014-11-15T04:50:28"/>
        <d v="2016-07-07T21:44:54"/>
        <d v="2015-11-19T14:07:09"/>
        <d v="2016-03-24T17:40:21"/>
        <d v="2017-01-01T19:45:31"/>
        <d v="2014-12-02T06:20:26"/>
        <d v="2015-07-07T09:05:21"/>
        <d v="2015-06-09T14:47:30"/>
        <d v="2015-01-17T22:08:47"/>
        <d v="2015-11-17T02:38:46"/>
        <d v="2015-03-30T02:22:00"/>
        <d v="2014-08-03T15:56:32"/>
        <d v="2014-03-25T20:52:53"/>
        <d v="2014-08-20T21:19:43"/>
        <d v="2016-11-01T02:06:21"/>
        <d v="2016-05-17T15:02:46"/>
        <d v="2015-11-09T20:54:35"/>
        <d v="2015-08-08T00:27:43"/>
        <d v="2015-04-15T15:01:52"/>
        <d v="2015-05-19T15:08:25"/>
        <d v="2015-08-07T00:36:46"/>
        <d v="2014-07-15T16:20:08"/>
        <d v="2015-01-24T23:42:42"/>
        <d v="2014-10-06T13:04:40"/>
        <d v="2014-11-09T00:12:08"/>
        <d v="2015-05-30T15:26:05"/>
        <d v="2015-02-26T01:43:06"/>
        <d v="2015-04-28T13:06:29"/>
        <d v="2014-08-25T14:24:24"/>
        <d v="2014-07-10T15:22:00"/>
        <d v="2016-05-19T15:23:02"/>
        <d v="2014-06-02T03:08:50"/>
        <d v="2015-05-26T09:39:02"/>
        <d v="2014-08-12T15:38:15"/>
        <d v="2016-08-22T23:17:45"/>
        <d v="2015-01-23T06:29:23"/>
        <d v="2015-04-30T19:26:11"/>
        <d v="2014-10-26T17:18:47"/>
        <d v="2014-07-21T14:22:32"/>
        <d v="2015-06-29T02:27:37"/>
        <d v="2016-04-08T18:12:07"/>
        <d v="2015-06-15T15:28:59"/>
        <d v="2017-01-10T22:28:18"/>
        <d v="2014-09-15T13:51:36"/>
        <d v="2014-07-17T19:44:12"/>
        <d v="2015-09-28T15:17:07"/>
        <d v="2014-05-22T17:21:54"/>
        <d v="2015-01-30T06:08:41"/>
        <d v="2016-12-24T17:51:28"/>
        <d v="2016-10-13T18:40:23"/>
        <d v="2017-01-06T12:23:31"/>
        <d v="2015-05-06T18:45:49"/>
        <d v="2015-04-29T18:43:15"/>
        <d v="2015-04-15T19:28:43"/>
        <d v="2016-12-07T14:49:00"/>
        <d v="2016-06-08T21:29:55"/>
        <d v="2014-08-01T13:58:45"/>
        <d v="2016-02-19T12:29:20"/>
        <d v="2017-01-12T10:09:38"/>
        <d v="2016-02-09T16:37:33"/>
        <d v="2015-03-09T09:42:59"/>
        <d v="2015-10-21T06:20:53"/>
        <d v="2015-11-18T17:38:59"/>
        <d v="2016-05-13T13:57:14"/>
        <d v="2015-11-25T12:51:26"/>
        <d v="2015-06-06T16:30:00"/>
        <d v="2015-03-26T09:27:36"/>
        <d v="2016-06-15T12:34:06"/>
        <d v="2015-05-28T04:55:54"/>
        <d v="2015-05-01T12:45:27"/>
        <d v="2015-10-20T15:57:13"/>
        <d v="2015-05-14T10:09:11"/>
        <d v="2017-02-06T16:37:33"/>
        <d v="2016-03-01T08:19:33"/>
        <d v="2016-02-23T15:01:04"/>
        <d v="2017-01-26T18:18:25"/>
        <d v="2015-05-08T20:36:12"/>
        <d v="2016-05-25T18:47:41"/>
        <d v="2015-11-10T20:48:15"/>
        <d v="2016-12-27T16:08:20"/>
        <d v="2015-04-10T18:10:05"/>
        <d v="2014-04-30T20:09:16"/>
        <d v="2015-08-31T12:47:37"/>
        <d v="2016-06-14T17:25:40"/>
        <d v="2015-10-01T13:53:20"/>
        <d v="2016-09-20T09:05:13"/>
        <d v="2015-07-26T13:05:12"/>
        <d v="2016-11-06T09:24:48"/>
        <d v="2016-03-01T15:17:27"/>
        <d v="2016-10-11T02:15:09"/>
        <d v="2014-04-07T11:11:42"/>
        <d v="2013-08-23T19:44:38"/>
        <d v="2014-03-17T18:59:41"/>
        <d v="2014-07-07T20:03:36"/>
        <d v="2011-07-30T15:30:08"/>
        <d v="2012-03-17T09:02:07"/>
        <d v="2011-01-25T21:20:30"/>
        <d v="2015-07-08T20:36:08"/>
        <d v="2013-08-20T18:21:10"/>
        <d v="2012-01-31T20:46:14"/>
        <d v="2015-01-03T16:55:42"/>
        <d v="2013-11-05T01:14:59"/>
        <d v="2012-07-20T14:19:24"/>
        <d v="2012-08-04T04:47:45"/>
        <d v="2011-07-07T12:38:56"/>
        <d v="2011-12-06T21:06:07"/>
        <d v="2013-05-14T22:57:37"/>
        <d v="2014-10-11T18:06:20"/>
        <d v="2011-08-27T01:58:22"/>
        <d v="2011-05-08T19:06:11"/>
        <d v="2013-03-22T17:48:43"/>
        <d v="2014-05-15T12:23:54"/>
        <d v="2011-10-21T23:02:29"/>
        <d v="2013-04-06T05:00:55"/>
        <d v="2014-05-08T13:45:53"/>
        <d v="2012-06-07T15:46:51"/>
        <d v="2014-07-23T13:25:31"/>
        <d v="2011-07-27T17:32:47"/>
        <d v="2013-09-26T21:42:49"/>
        <d v="2014-08-04T16:48:27"/>
        <d v="2010-11-05T12:54:46"/>
        <d v="2013-11-01T18:17:32"/>
        <d v="2012-01-13T20:03:51"/>
        <d v="2011-02-13T00:03:10"/>
        <d v="2013-08-01T12:40:12"/>
        <d v="2014-05-07T21:17:44"/>
        <d v="2014-01-27T18:13:40"/>
        <d v="2013-12-30T06:13:47"/>
        <d v="2014-01-17T16:18:12"/>
        <d v="2014-02-22T00:01:10"/>
        <d v="2013-09-30T13:54:43"/>
        <d v="2010-10-14T13:43:35"/>
        <d v="2013-12-12T19:02:25"/>
        <d v="2013-06-24T12:02:38"/>
        <d v="2013-08-21T18:17:27"/>
        <d v="2016-03-16T17:45:12"/>
        <d v="2012-01-25T18:34:02"/>
        <d v="2013-10-14T14:24:19"/>
        <d v="2010-04-06T15:52:59"/>
        <d v="2014-08-01T15:31:31"/>
        <d v="2012-07-26T14:33:45"/>
        <d v="2013-07-03T18:49:47"/>
        <d v="2009-07-13T14:54:07"/>
        <d v="2012-07-31T11:29:07"/>
        <d v="2014-05-27T11:19:26"/>
        <d v="2014-02-12T00:22:50"/>
        <d v="2010-12-01T16:10:54"/>
        <d v="2013-07-08T15:50:36"/>
        <d v="2013-11-08T09:24:15"/>
        <d v="2013-02-15T15:13:09"/>
        <d v="2016-12-08T03:38:02"/>
        <d v="2015-06-05T11:59:35"/>
        <d v="2015-02-04T07:13:47"/>
        <d v="2015-04-13T12:54:16"/>
        <d v="2016-07-10T01:42:43"/>
        <d v="2016-12-05T01:14:05"/>
        <d v="2015-03-23T12:45:31"/>
        <d v="2015-03-01T13:39:51"/>
        <d v="2015-09-09T16:20:28"/>
        <d v="2015-10-15T14:49:31"/>
        <d v="2015-10-01T08:53:17"/>
        <d v="2015-06-29T11:44:57"/>
        <d v="2016-02-22T23:12:53"/>
        <d v="2016-04-01T15:55:58"/>
        <d v="2016-03-29T14:20:32"/>
        <d v="2015-06-14T17:32:39"/>
        <d v="2016-04-23T14:12:18"/>
        <d v="2015-07-10T15:59:38"/>
        <d v="2016-10-31T23:23:31"/>
        <d v="2016-07-15T08:35:20"/>
        <d v="2017-01-12T02:40:05"/>
        <d v="2016-06-22T13:58:28"/>
        <d v="2014-11-04T08:58:54"/>
        <d v="2016-01-18T10:04:39"/>
        <d v="2016-08-29T12:43:32"/>
        <d v="2015-09-10T19:11:08"/>
        <d v="2016-07-05T14:00:50"/>
        <d v="2016-10-26T17:15:19"/>
        <d v="2015-03-19T14:52:02"/>
        <d v="2016-02-02T15:01:54"/>
        <d v="2016-08-22T14:04:20"/>
        <d v="2015-10-01T09:57:28"/>
        <d v="2016-01-24T21:05:09"/>
        <d v="2016-05-30T03:39:06"/>
        <d v="2014-12-11T23:02:52"/>
        <d v="2014-06-26T17:29:25"/>
        <d v="2016-12-01T14:34:06"/>
        <d v="2016-11-23T15:58:57"/>
        <d v="2015-04-21T13:45:25"/>
        <d v="2016-03-22T14:45:46"/>
        <d v="2016-09-13T13:12:32"/>
        <d v="2016-11-30T00:03:55"/>
        <d v="2014-12-01T17:00:28"/>
        <d v="2015-04-29T14:17:15"/>
        <d v="2016-08-30T13:25:34"/>
        <d v="2014-10-23T03:19:05"/>
        <d v="2016-06-01T04:38:29"/>
        <d v="2016-07-18T10:05:54"/>
        <d v="2016-12-27T23:26:48"/>
        <d v="2014-06-16T00:33:45"/>
        <d v="2016-02-10T16:34:47"/>
        <d v="2015-11-05T20:28:22"/>
        <d v="2014-11-12T18:43:48"/>
        <d v="2017-02-01T11:51:19"/>
        <d v="2015-07-03T17:17:13"/>
        <d v="2014-10-24T13:31:55"/>
        <d v="2014-07-16T12:17:33"/>
        <d v="2016-08-30T12:58:37"/>
        <d v="2015-06-17T17:35:39"/>
        <d v="2016-06-21T10:38:03"/>
        <d v="2016-06-01T16:57:19"/>
        <d v="2014-06-09T17:32:39"/>
        <d v="2013-05-27T23:49:11"/>
        <d v="2015-02-05T13:18:45"/>
        <d v="2014-11-20T10:08:53"/>
        <d v="2015-11-09T05:58:55"/>
        <d v="2015-11-25T22:18:54"/>
        <d v="2016-01-13T15:45:44"/>
        <d v="2015-07-15T11:52:46"/>
        <d v="2013-02-04T00:49:48"/>
        <d v="2016-05-12T17:22:59"/>
        <d v="2012-10-31T04:06:45"/>
        <d v="2013-06-04T22:56:00"/>
        <d v="2013-01-30T21:05:37"/>
        <d v="2011-05-26T11:42:03"/>
        <d v="2011-05-05T17:33:10"/>
        <d v="2012-07-05T19:37:00"/>
        <d v="2014-05-22T15:12:52"/>
        <d v="2013-07-09T20:25:31"/>
        <d v="2016-01-27T18:15:27"/>
        <d v="2014-11-08T14:41:46"/>
        <d v="2015-02-14T15:35:52"/>
        <d v="2014-10-12T21:54:23"/>
        <d v="2015-10-14T22:04:10"/>
        <d v="2015-05-22T02:34:54"/>
        <d v="2014-03-12T12:15:46"/>
        <d v="2013-09-30T22:04:50"/>
        <d v="2015-04-07T16:12:22"/>
        <d v="2012-06-12T15:45:32"/>
        <d v="2016-11-30T20:50:33"/>
        <d v="2016-02-24T01:53:08"/>
        <d v="2016-12-15T23:35:19"/>
        <d v="2016-11-03T14:03:26"/>
        <d v="2017-01-12T03:16:10"/>
        <d v="2016-07-17T16:13:30"/>
        <d v="2015-05-06T09:47:56"/>
        <d v="2015-05-17T16:18:26"/>
        <d v="2016-11-29T03:08:45"/>
        <d v="2013-04-06T17:12:16"/>
        <d v="2016-12-02T23:47:58"/>
        <d v="2015-06-05T15:38:42"/>
        <d v="2016-03-04T14:32:01"/>
        <d v="2015-06-29T13:31:29"/>
        <d v="2015-05-02T20:06:35"/>
        <d v="2016-09-21T12:45:17"/>
        <d v="2016-07-14T09:32:37"/>
        <d v="2015-03-24T17:16:46"/>
        <d v="2015-07-08T13:36:58"/>
        <d v="2016-02-01T01:43:06"/>
        <d v="2016-07-02T14:22:03"/>
        <d v="2017-01-17T01:28:46"/>
        <d v="2016-12-15T19:48:01"/>
        <d v="2015-01-14T21:58:02"/>
        <d v="2016-09-27T20:01:50"/>
        <d v="2016-06-05T18:58:54"/>
        <d v="2014-09-06T22:06:13"/>
        <d v="2016-05-08T06:11:13"/>
        <d v="2013-05-05T21:54:34"/>
        <d v="2015-03-01T23:16:51"/>
        <d v="2013-06-25T23:30:35"/>
        <d v="2015-01-28T10:14:45"/>
        <d v="2014-10-29T14:20:01"/>
        <d v="2015-10-20T08:23:27"/>
        <d v="2014-07-18T10:52:58"/>
        <d v="2015-10-14T18:55:56"/>
        <d v="2014-11-02T01:12:15"/>
        <d v="2016-04-19T05:38:40"/>
        <d v="2015-01-08T23:25:00"/>
        <d v="2014-11-03T23:31:39"/>
        <d v="2015-12-22T08:29:30"/>
        <d v="2016-12-04T04:04:27"/>
        <d v="2015-07-07T14:13:11"/>
        <d v="2015-10-22T20:13:39"/>
        <d v="2015-08-16T01:36:14"/>
        <d v="2016-01-26T08:57:14"/>
        <d v="2016-09-09T08:56:59"/>
        <d v="2016-06-03T14:01:26"/>
        <d v="2015-01-09T19:58:29"/>
        <d v="2016-08-22T03:45:04"/>
        <d v="2015-12-02T06:38:51"/>
        <d v="2016-11-02T15:13:22"/>
        <d v="2015-03-30T01:09:19"/>
        <d v="2015-06-25T07:22:00"/>
        <d v="2016-08-19T18:26:25"/>
        <d v="2016-03-03T07:06:57"/>
        <d v="2015-03-10T23:27:22"/>
        <d v="2014-11-18T17:31:28"/>
        <d v="2015-10-27T03:03:36"/>
        <d v="2015-06-20T16:43:48"/>
        <d v="2016-10-30T13:01:15"/>
        <d v="2015-05-18T16:24:38"/>
        <d v="2015-09-11T16:43:40"/>
        <d v="2016-01-22T06:24:17"/>
        <d v="2014-06-06T10:45:39"/>
        <d v="2016-03-28T18:54:59"/>
        <d v="2015-02-05T17:55:01"/>
        <d v="2016-04-26T15:57:43"/>
        <d v="2015-07-13T16:22:49"/>
        <d v="2016-04-25T13:29:18"/>
        <d v="2016-12-03T20:13:29"/>
        <d v="2015-07-14T18:57:42"/>
        <d v="2015-05-15T11:00:55"/>
        <d v="2016-04-01T08:44:38"/>
        <d v="2016-06-08T15:32:14"/>
        <d v="2015-04-21T20:28:38"/>
        <d v="2015-03-23T17:28:25"/>
        <d v="2016-01-21T02:06:37"/>
        <d v="2014-10-19T21:00:59"/>
        <d v="2014-06-28T14:52:43"/>
        <d v="2017-03-01T14:42:27"/>
        <d v="2016-04-03T18:48:00"/>
        <d v="2014-07-12T14:08:40"/>
        <d v="2016-12-04T14:02:45"/>
        <d v="2015-10-12T19:30:44"/>
        <d v="2014-07-11T14:56:00"/>
        <d v="2015-11-04T02:54:56"/>
        <d v="2014-10-03T19:31:38"/>
        <d v="2014-09-17T13:29:14"/>
        <d v="2013-03-11T13:54:31"/>
        <d v="2013-02-21T19:52:18"/>
        <d v="2013-01-17T13:52:38"/>
        <d v="2012-02-20T15:37:32"/>
        <d v="2015-12-02T02:07:46"/>
        <d v="2012-01-25T17:14:45"/>
        <d v="2011-04-12T22:20:49"/>
        <d v="2013-01-16T12:21:49"/>
        <d v="2012-12-07T17:51:03"/>
        <d v="2015-03-10T20:58:54"/>
        <d v="2013-09-16T11:01:43"/>
        <d v="2012-01-31T21:30:39"/>
        <d v="2013-08-14T15:28:12"/>
        <d v="2014-11-17T15:21:03"/>
        <d v="2011-08-10T23:00:22"/>
        <d v="2011-10-24T12:46:44"/>
        <d v="2013-04-30T18:55:13"/>
        <d v="2014-04-25T15:53:09"/>
        <d v="2013-07-09T20:24:59"/>
        <d v="2013-10-03T20:09:05"/>
        <d v="2012-08-15T18:35:36"/>
        <d v="2016-06-27T02:37:55"/>
        <d v="2012-05-24T02:49:23"/>
        <d v="2015-05-06T17:06:13"/>
        <d v="2015-01-28T02:02:41"/>
        <d v="2016-07-03T20:01:11"/>
        <d v="2013-12-06T11:31:00"/>
        <d v="2012-10-16T12:40:52"/>
        <d v="2013-09-03T11:27:54"/>
        <d v="2014-12-18T15:07:23"/>
        <d v="2011-05-19T19:14:06"/>
        <d v="2013-05-17T18:47:55"/>
        <d v="2015-03-04T15:20:13"/>
        <d v="2011-07-28T16:57:11"/>
        <d v="2014-07-18T09:24:19"/>
        <d v="2013-06-19T13:25:22"/>
        <d v="2014-07-20T21:36:18"/>
        <d v="2016-06-05T22:10:33"/>
        <d v="2013-04-01T19:42:37"/>
        <d v="2015-06-08T12:00:23"/>
        <d v="2016-02-26T11:01:20"/>
        <d v="2016-08-24T06:20:01"/>
        <d v="2014-05-13T13:47:04"/>
        <d v="2016-02-14T08:38:23"/>
        <d v="2014-06-24T16:51:44"/>
        <d v="2010-03-17T08:48:29"/>
        <d v="2014-05-27T12:44:41"/>
        <d v="2017-01-16T10:48:05"/>
        <d v="2014-06-19T07:14:38"/>
        <d v="2015-10-19T12:00:04"/>
        <d v="2017-01-06T14:25:39"/>
        <d v="2014-06-16T13:17:46"/>
        <d v="2015-08-18T12:20:40"/>
        <d v="2016-02-15T04:04:57"/>
        <d v="2016-09-06T09:11:32"/>
        <d v="2014-11-05T11:35:53"/>
        <d v="2014-05-01T17:40:52"/>
        <d v="2014-05-23T15:48:03"/>
        <d v="2014-11-12T18:35:13"/>
        <d v="2016-05-03T02:01:31"/>
        <d v="2014-09-17T17:55:39"/>
        <d v="2014-11-21T16:01:56"/>
        <d v="2017-01-21T10:01:30"/>
        <d v="2016-07-19T14:52:18"/>
        <d v="2015-12-01T04:37:27"/>
        <d v="2017-02-14T12:24:46"/>
        <d v="2017-01-01T15:35:22"/>
        <d v="2015-02-17T13:05:20"/>
        <d v="2015-09-28T16:24:55"/>
        <d v="2014-10-29T17:15:26"/>
        <d v="2016-01-22T09:24:25"/>
        <d v="2016-03-13T22:02:57"/>
        <d v="2015-08-05T14:11:02"/>
        <d v="2016-04-24T17:53:51"/>
        <d v="2015-07-28T17:15:10"/>
        <d v="2016-07-01T05:33:47"/>
        <d v="2014-12-08T16:46:10"/>
        <d v="2016-12-01T20:03:39"/>
        <d v="2014-10-26T22:10:16"/>
        <d v="2014-12-01T15:05:38"/>
        <d v="2015-06-15T21:55:00"/>
        <d v="2014-10-23T10:13:54"/>
        <d v="2015-02-17T23:13:44"/>
        <d v="2015-01-27T19:13:54"/>
        <d v="2014-07-19T03:06:39"/>
        <d v="2017-02-16T08:14:42"/>
        <d v="2015-10-09T19:10:20"/>
        <d v="2015-10-04T01:15:59"/>
        <d v="2016-04-12T08:47:14"/>
        <d v="2015-04-27T17:47:19"/>
        <d v="2014-09-10T14:31:48"/>
        <d v="2015-08-03T04:47:27"/>
        <d v="2015-07-03T04:03:10"/>
        <d v="2015-08-25T12:43:52"/>
        <d v="2016-06-04T01:40:24"/>
        <d v="2014-08-20T13:40:33"/>
        <d v="2015-06-30T07:32:39"/>
        <d v="2015-04-13T23:16:39"/>
        <d v="2014-10-23T22:29:53"/>
        <d v="2013-10-07T23:00:03"/>
        <d v="2009-09-23T11:35:16"/>
        <d v="2014-01-13T15:49:11"/>
        <d v="2015-04-27T06:48:29"/>
        <d v="2011-05-09T15:31:01"/>
        <d v="2016-06-28T20:00:04"/>
        <d v="2014-02-01T20:29:05"/>
        <d v="2014-11-18T23:29:45"/>
        <d v="2013-04-25T14:18:34"/>
        <d v="2016-03-09T17:31:22"/>
        <d v="2015-05-20T16:28:03"/>
        <d v="2016-02-03T22:47:39"/>
        <d v="2017-02-19T22:00:02"/>
        <d v="2015-01-13T20:15:29"/>
        <d v="2014-06-09T10:34:56"/>
        <d v="2015-05-16T19:06:08"/>
        <d v="2012-05-25T18:20:48"/>
        <d v="2010-08-08T23:34:51"/>
        <d v="2013-07-26T21:54:51"/>
        <d v="2012-03-21T23:12:06"/>
        <d v="2015-11-17T08:46:30"/>
        <d v="2015-08-30T16:57:33"/>
        <d v="2014-08-26T19:43:11"/>
        <d v="2014-05-20T13:35:01"/>
        <d v="2016-12-03T19:29:28"/>
        <d v="2015-03-06T00:30:22"/>
        <d v="2014-11-13T20:49:25"/>
        <d v="2015-01-01T03:59:59"/>
        <d v="2015-09-09T21:38:06"/>
        <d v="2015-08-24T18:34:24"/>
        <d v="2016-03-04T15:25:41"/>
        <d v="2015-02-10T23:44:45"/>
        <d v="2015-01-29T18:17:35"/>
        <d v="2016-03-16T15:06:22"/>
        <d v="2014-05-20T23:12:08"/>
        <d v="2014-10-29T08:19:29"/>
        <d v="2016-08-21T06:29:57"/>
        <d v="2015-05-27T14:00:58"/>
        <d v="2016-03-09T10:56:16"/>
        <d v="2014-05-31T23:22:32"/>
        <d v="2011-04-05T00:13:53"/>
        <d v="2011-09-02T05:08:37"/>
        <d v="2011-11-29T02:04:19"/>
        <d v="2012-02-06T18:17:15"/>
        <d v="2011-07-22T22:18:33"/>
        <d v="2010-12-24T00:40:38"/>
        <d v="2012-05-24T17:24:11"/>
        <d v="2013-11-29T17:56:26"/>
        <d v="2011-09-09T22:01:49"/>
        <d v="2012-11-15T20:11:50"/>
        <d v="2013-05-14T22:00:32"/>
        <d v="2012-12-03T18:59:44"/>
        <d v="2012-06-21T23:40:02"/>
        <d v="2014-06-04T21:32:49"/>
        <d v="2011-10-28T23:13:16"/>
        <d v="2012-10-12T15:10:21"/>
        <d v="2013-09-29T13:56:28"/>
        <d v="2013-01-27T13:42:15"/>
        <d v="2014-08-25T02:28:06"/>
        <d v="2013-02-16T06:09:00"/>
        <d v="2012-04-04T12:33:35"/>
        <d v="2014-11-07T05:04:34"/>
        <d v="2013-06-28T14:31:29"/>
        <d v="2012-11-30T06:48:55"/>
        <d v="2012-08-14T14:47:33"/>
        <d v="2013-11-01T18:21:07"/>
        <d v="2012-10-23T14:58:09"/>
        <d v="2014-05-15T15:41:22"/>
        <d v="2014-01-06T18:48:53"/>
        <d v="2012-01-31T18:06:15"/>
        <d v="2012-09-12T18:37:41"/>
        <d v="2011-07-26T06:10:54"/>
        <d v="2011-12-19T19:12:36"/>
        <d v="2011-04-25T02:33:21"/>
        <d v="2016-05-12T18:51:01"/>
        <d v="2011-04-30T00:04:48"/>
        <d v="2009-11-05T16:02:20"/>
        <d v="2013-01-14T14:29:28"/>
        <d v="2012-02-02T13:39:25"/>
        <d v="2010-07-20T03:32:35"/>
        <d v="2014-11-19T12:19:04"/>
        <d v="2011-05-24T22:35:27"/>
        <d v="2012-08-25T17:46:52"/>
        <d v="2012-09-22T23:26:00"/>
        <d v="2013-09-04T12:49:00"/>
        <d v="2014-07-13T08:48:23"/>
        <d v="2012-05-10T07:49:37"/>
        <d v="2011-02-18T14:54:42"/>
        <d v="2014-04-08T14:25:55"/>
        <d v="2013-09-09T08:27:17"/>
        <d v="2011-03-23T19:37:00"/>
        <d v="2013-10-25T09:49:53"/>
        <d v="2011-03-24T18:01:36"/>
        <d v="2012-03-19T19:22:40"/>
        <d v="2012-03-06T17:00:20"/>
        <d v="2012-11-13T20:17:32"/>
        <d v="2012-04-24T16:46:08"/>
        <d v="2012-11-10T03:19:27"/>
        <d v="2013-11-18T19:55:21"/>
        <d v="2016-03-30T14:39:10"/>
        <d v="2015-12-05T21:57:11"/>
        <d v="2011-11-01T02:45:36"/>
        <d v="2015-01-01T22:31:47"/>
        <d v="2012-01-31T16:16:58"/>
        <d v="2011-01-21T13:35:13"/>
        <d v="2013-02-26T04:04:33"/>
        <d v="2014-02-11T23:41:38"/>
        <d v="2011-10-29T01:35:39"/>
        <d v="2016-04-01T19:14:36"/>
        <d v="2010-05-15T20:19:59"/>
        <d v="2016-07-02T11:03:34"/>
        <d v="2012-05-05T13:45:30"/>
        <d v="2015-02-04T19:04:52"/>
        <d v="2016-07-18T12:31:46"/>
        <d v="2011-09-16T15:35:40"/>
        <d v="2012-03-05T15:25:47"/>
        <d v="2016-02-16T07:46:16"/>
        <d v="2014-01-23T18:31:11"/>
        <d v="2011-06-28T23:39:05"/>
        <d v="2014-06-12T16:11:07"/>
        <d v="2017-02-08T00:54:44"/>
        <d v="2017-02-13T03:07:40"/>
        <d v="2017-03-14T16:45:38"/>
        <d v="2017-02-17T17:34:01"/>
        <d v="2017-02-22T04:00:23"/>
        <d v="2017-02-26T18:15:19"/>
        <d v="2017-03-07T23:07:25"/>
        <d v="2017-03-10T10:49:54"/>
        <d v="2017-02-14T20:37:10"/>
        <d v="2017-03-07T08:20:42"/>
        <d v="2017-03-01T14:50:08"/>
        <d v="2017-02-22T01:37:47"/>
        <d v="2017-03-09T20:05:12"/>
        <d v="2017-02-25T14:04:34"/>
        <d v="2017-03-06T22:45:14"/>
        <d v="2017-03-01T23:40:11"/>
        <d v="2017-03-10T22:47:28"/>
        <d v="2017-03-02T02:59:20"/>
        <d v="2017-03-12T18:44:05"/>
        <d v="2017-03-01T23:43:10"/>
        <d v="2014-12-16T13:56:45"/>
        <d v="2015-02-28T18:52:30"/>
        <d v="2015-07-02T04:45:37"/>
        <d v="2015-01-17T01:21:13"/>
        <d v="2015-08-28T22:24:06"/>
        <d v="2015-06-24T05:21:12"/>
        <d v="2016-02-27T15:18:15"/>
        <d v="2016-03-22T18:48:26"/>
        <d v="2014-07-21T11:31:54"/>
        <d v="2015-12-03T12:11:28"/>
        <d v="2014-08-01T13:30:34"/>
        <d v="2015-05-01T19:55:53"/>
        <d v="2014-09-05T17:13:32"/>
        <d v="2015-04-01T20:02:41"/>
        <d v="2015-03-01T03:13:05"/>
        <d v="2016-10-30T11:51:39"/>
        <d v="2016-03-31T21:33:58"/>
        <d v="2016-03-31T12:39:09"/>
        <d v="2014-08-18T10:49:51"/>
        <d v="2014-10-10T16:47:51"/>
        <d v="2015-11-11T09:04:23"/>
        <d v="2016-02-25T21:03:49"/>
        <d v="2015-05-05T17:48:35"/>
        <d v="2014-09-30T20:22:42"/>
        <d v="2014-07-25T21:14:09"/>
        <d v="2014-05-29T20:04:24"/>
        <d v="2015-02-09T20:16:17"/>
        <d v="2015-09-21T13:01:14"/>
        <d v="2016-04-10T23:15:06"/>
        <d v="2015-09-25T00:06:23"/>
        <d v="2015-05-28T19:45:52"/>
        <d v="2015-11-17T14:24:41"/>
        <d v="2016-09-01T14:12:54"/>
        <d v="2015-04-07T22:52:36"/>
        <d v="2016-07-08T17:32:25"/>
        <d v="2015-10-09T18:40:33"/>
        <d v="2015-06-20T20:46:32"/>
        <d v="2014-09-02T18:59:02"/>
        <d v="2016-03-06T18:58:52"/>
        <d v="2015-06-16T17:37:02"/>
        <d v="2015-04-26T13:04:31"/>
        <d v="2016-12-06T19:02:50"/>
        <d v="2016-08-04T20:12:55"/>
        <d v="2015-01-22T12:31:17"/>
        <d v="2016-11-16T04:13:58"/>
        <d v="2016-10-25T02:14:27"/>
        <d v="2015-10-15T08:27:10"/>
        <d v="2015-08-03T20:49:03"/>
        <d v="2017-01-23T21:25:21"/>
        <d v="2016-03-25T18:05:04"/>
        <d v="2015-02-17T16:45:23"/>
        <d v="2016-09-14T04:04:42"/>
        <d v="2016-02-20T15:59:28"/>
        <d v="2015-03-04T19:02:33"/>
        <d v="2015-09-05T16:56:01"/>
        <d v="2016-07-20T02:01:09"/>
        <d v="2016-12-29T17:51:23"/>
        <d v="2016-05-15T20:56:32"/>
        <d v="2015-03-05T17:53:49"/>
        <d v="2016-02-05T14:08:33"/>
        <d v="2015-07-24T11:37:40"/>
        <d v="2016-02-10T21:34:05"/>
        <d v="2016-09-23T18:50:40"/>
        <d v="2014-07-05T09:39:39"/>
        <d v="2014-07-14T21:31:52"/>
        <d v="2014-08-04T18:38:08"/>
        <d v="2014-07-04T13:48:04"/>
        <d v="2014-07-29T11:27:24"/>
        <d v="2014-12-14T17:39:19"/>
        <d v="2014-09-09T16:43:14"/>
        <d v="2014-09-23T21:30:40"/>
        <d v="2014-05-07T15:13:56"/>
        <d v="2014-12-05T16:14:58"/>
        <d v="2014-10-18T03:14:52"/>
        <d v="2014-09-09T21:26:00"/>
        <d v="2014-09-23T20:57:51"/>
        <d v="2015-01-21T06:34:13"/>
        <d v="2015-02-10T18:43:15"/>
        <d v="2016-08-03T14:36:20"/>
        <d v="2016-05-03T12:25:10"/>
        <d v="2016-08-15T12:49:05"/>
        <d v="2016-01-19T11:48:09"/>
        <d v="2015-04-21T20:47:58"/>
        <d v="2014-12-30T13:44:00"/>
        <d v="2014-09-15T01:14:15"/>
        <d v="2014-11-15T11:12:57"/>
        <d v="2015-03-05T13:43:57"/>
        <d v="2014-10-01T20:45:42"/>
        <d v="2014-11-13T04:00:03"/>
        <d v="2015-01-06T14:11:18"/>
        <d v="2014-11-30T15:46:05"/>
        <d v="2015-07-03T22:44:42"/>
        <d v="2014-10-28T19:24:00"/>
        <d v="2015-01-07T11:13:42"/>
        <d v="2016-09-15T04:55:41"/>
        <d v="2016-05-25T08:32:46"/>
        <d v="2016-11-15T11:39:49"/>
        <d v="2015-12-06T05:50:33"/>
        <d v="2014-10-22T18:13:28"/>
        <d v="2016-09-10T12:32:50"/>
        <d v="2015-11-13T13:51:08"/>
        <d v="2015-06-04T09:20:30"/>
        <d v="2015-01-13T23:43:02"/>
        <d v="2015-10-05T14:16:44"/>
        <d v="2015-08-31T17:17:38"/>
        <d v="2014-08-26T13:19:09"/>
        <d v="2014-08-28T23:38:33"/>
        <d v="2017-01-07T14:20:30"/>
        <d v="2015-01-25T19:47:19"/>
        <d v="2014-08-09T19:50:26"/>
        <d v="2014-08-25T08:24:30"/>
        <d v="2016-06-03T05:38:56"/>
        <d v="2014-07-09T19:20:12"/>
        <d v="2015-01-29T05:32:16"/>
        <d v="2015-06-17T19:45:37"/>
        <d v="2016-06-27T19:01:43"/>
        <d v="2016-12-01T13:53:27"/>
        <d v="2015-03-04T03:37:30"/>
        <d v="2014-06-30T16:03:16"/>
        <d v="2015-03-02T00:01:30"/>
        <d v="2012-01-18T05:39:27"/>
        <d v="2013-12-26T17:07:42"/>
        <d v="2012-09-24T14:26:16"/>
        <d v="2013-12-18T19:59:27"/>
        <d v="2013-06-18T18:01:43"/>
        <d v="2014-01-18T20:10:17"/>
        <d v="2011-01-12T05:49:21"/>
        <d v="2014-04-07T19:35:30"/>
        <d v="2010-12-04T00:06:11"/>
        <d v="2014-01-25T14:25:07"/>
        <d v="2012-04-27T21:54:23"/>
        <d v="2011-02-02T10:57:07"/>
        <d v="2013-01-28T23:03:23"/>
        <d v="2014-12-15T21:08:15"/>
        <d v="2016-03-01T14:51:11"/>
        <d v="2013-01-31T17:25:29"/>
        <d v="2012-01-17T23:08:55"/>
        <d v="2011-09-02T16:52:37"/>
        <d v="2016-09-01T15:19:42"/>
        <d v="2013-04-18T00:18:30"/>
        <d v="2014-04-16T18:17:25"/>
        <d v="2015-01-27T13:09:41"/>
        <d v="2011-01-21T21:52:34"/>
        <d v="2011-05-03T21:21:54"/>
        <d v="2016-06-02T05:59:58"/>
        <d v="2012-11-15T13:36:17"/>
        <d v="2015-03-31T03:40:32"/>
        <d v="2011-05-28T16:54:48"/>
        <d v="2012-09-17T18:17:39"/>
        <d v="2014-06-10T21:01:40"/>
        <d v="2014-07-07T19:45:38"/>
        <d v="2015-03-18T16:30:52"/>
        <d v="2012-09-24T23:26:57"/>
        <d v="2013-04-23T22:30:37"/>
        <d v="2013-11-22T10:55:40"/>
        <d v="2014-06-27T18:31:12"/>
        <d v="2014-08-13T16:26:53"/>
        <d v="2011-10-17T02:48:41"/>
        <d v="2011-08-23T16:28:49"/>
        <d v="2014-01-16T15:01:24"/>
        <d v="2014-12-27T05:12:21"/>
        <d v="2017-01-20T09:49:34"/>
        <d v="2014-05-13T17:08:05"/>
        <d v="2014-04-04T15:11:40"/>
        <d v="2016-10-02T06:49:07"/>
        <d v="2017-01-07T03:54:57"/>
        <d v="2016-10-06T20:11:52"/>
        <d v="2015-11-20T16:42:05"/>
        <d v="2016-12-04T22:04:09"/>
        <d v="2016-01-02T06:32:15"/>
        <d v="2014-10-11T16:48:21"/>
        <d v="2015-05-31T01:06:42"/>
        <d v="2015-06-09T12:46:50"/>
        <d v="2016-06-08T21:15:33"/>
        <d v="2016-06-07T19:35:08"/>
        <d v="2014-05-17T04:50:05"/>
        <d v="2015-01-30T22:42:05"/>
        <d v="2014-05-13T22:12:35"/>
        <d v="2016-02-13T13:35:29"/>
        <d v="2016-03-01T11:36:20"/>
        <d v="2015-02-08T01:39:49"/>
        <d v="2012-06-07T20:46:52"/>
        <d v="2012-03-09T20:45:08"/>
        <d v="2012-10-23T02:45:35"/>
        <d v="2012-07-09T00:15:10"/>
        <d v="2014-10-13T19:45:38"/>
        <d v="2015-11-15T17:12:12"/>
        <d v="2010-05-01T03:45:32"/>
        <d v="2013-01-25T17:02:26"/>
        <d v="2012-11-15T16:52:08"/>
        <d v="2010-06-06T17:09:14"/>
        <d v="2011-05-08T13:18:01"/>
        <d v="2011-03-30T20:36:25"/>
        <d v="2012-01-12T19:43:03"/>
        <d v="2015-09-20T15:55:22"/>
        <d v="2012-03-13T15:02:45"/>
        <d v="2014-02-10T12:00:06"/>
        <d v="2015-12-28T02:37:53"/>
        <d v="2015-02-23T20:36:06"/>
        <d v="2012-09-08T18:55:31"/>
        <d v="2015-04-22T11:02:09"/>
        <d v="2015-02-02T16:57:27"/>
        <d v="2016-11-28T16:29:51"/>
        <d v="2015-11-18T14:27:01"/>
        <d v="2014-08-08T20:13:14"/>
        <d v="2016-05-24T14:06:23"/>
        <d v="2014-05-08T12:05:25"/>
        <d v="2016-11-29T20:01:40"/>
        <d v="2014-09-23T08:17:59"/>
        <d v="2015-09-17T21:06:57"/>
        <d v="2014-07-09T22:48:54"/>
        <d v="2015-05-05T03:26:00"/>
        <d v="2014-09-08T10:16:18"/>
        <d v="2014-10-17T02:11:13"/>
        <d v="2014-08-12T23:10:22"/>
        <d v="2016-10-13T15:12:55"/>
        <d v="2017-01-11T04:28:53"/>
        <d v="2014-07-08T16:57:31"/>
        <d v="2015-04-19T19:00:49"/>
        <d v="2015-09-23T19:01:01"/>
        <d v="2012-06-14T03:19:03"/>
        <d v="2013-11-12T04:08:27"/>
        <d v="2011-08-17T18:22:12"/>
        <d v="2013-12-18T16:15:55"/>
        <d v="2013-09-18T19:38:08"/>
        <d v="2010-10-05T20:54:16"/>
        <d v="2012-02-21T18:40:39"/>
        <d v="2013-04-07T13:33:14"/>
        <d v="2011-05-23T22:31:06"/>
        <d v="2013-05-08T11:24:42"/>
        <d v="2012-05-08T19:25:09"/>
        <d v="2012-01-03T17:26:13"/>
        <d v="2014-08-28T01:08:27"/>
        <d v="2011-11-18T18:48:41"/>
        <d v="2014-05-14T20:22:51"/>
        <d v="2011-11-05T19:21:10"/>
        <d v="2012-05-30T00:51:21"/>
        <d v="2013-06-01T04:13:51"/>
        <d v="2013-02-08T21:38:28"/>
        <d v="2011-05-07T10:10:33"/>
        <d v="2014-04-15T04:58:51"/>
        <d v="2011-04-05T17:52:20"/>
        <d v="2016-06-27T04:28:36"/>
        <d v="2014-04-01T12:01:30"/>
        <d v="2015-06-02T04:02:38"/>
        <d v="2014-02-19T01:36:01"/>
        <d v="2009-10-16T20:02:00"/>
        <d v="2016-04-13T12:30:09"/>
        <d v="2014-06-10T08:09:11"/>
        <d v="2011-03-22T02:21:13"/>
        <d v="2016-10-08T08:05:37"/>
        <d v="2013-09-09T12:33:35"/>
        <d v="2012-02-02T02:47:45"/>
        <d v="2016-01-25T11:56:16"/>
        <d v="2012-04-21T04:31:21"/>
        <d v="2015-03-04T20:10:05"/>
        <d v="2012-09-27T00:21:53"/>
        <d v="2013-02-21T21:42:41"/>
        <d v="2014-08-20T18:17:40"/>
        <d v="2014-11-21T06:42:21"/>
        <d v="2012-08-27T02:40:17"/>
        <d v="2014-04-13T16:43:56"/>
        <d v="2014-08-12T08:18:54"/>
        <d v="2016-03-23T04:32:52"/>
        <d v="2011-12-21T00:08:30"/>
        <d v="2014-07-15T10:58:18"/>
        <d v="2014-04-01T13:55:29"/>
        <d v="2016-11-02T12:05:15"/>
        <d v="2016-07-06T17:01:08"/>
        <d v="2013-02-19T02:38:21"/>
        <d v="2013-10-14T10:01:01"/>
        <d v="2012-10-18T22:17:24"/>
        <d v="2016-06-28T15:21:04"/>
        <d v="2013-06-20T06:01:09"/>
        <d v="2013-02-08T16:07:31"/>
        <d v="2013-06-13T19:35:25"/>
        <d v="2015-11-03T03:12:20"/>
        <d v="2012-05-10T03:24:52"/>
        <d v="2015-10-13T09:02:26"/>
        <d v="2016-02-23T11:01:02"/>
        <d v="2014-06-09T15:24:25"/>
        <d v="2016-11-04T12:04:47"/>
        <d v="2016-08-10T22:16:58"/>
        <d v="2014-10-01T16:58:01"/>
        <d v="2016-07-04T14:46:11"/>
        <d v="2016-02-13T08:24:43"/>
        <d v="2015-01-30T13:21:16"/>
        <d v="2015-07-21T16:19:02"/>
        <d v="2016-11-11T14:20:08"/>
        <d v="2016-01-29T02:42:12"/>
        <d v="2015-06-12T19:26:26"/>
        <d v="2015-01-19T01:26:31"/>
        <d v="2015-11-21T12:07:17"/>
        <d v="2016-10-07T22:09:02"/>
        <d v="2015-06-26T19:38:56"/>
        <d v="2014-06-10T17:40:11"/>
        <d v="2014-07-27T20:20:12"/>
        <d v="2014-06-17T00:50:38"/>
        <d v="2014-10-14T09:35:08"/>
        <d v="2015-12-07T20:50:13"/>
        <d v="2015-05-12T03:01:56"/>
        <d v="2016-12-24T15:05:43"/>
        <d v="2010-06-18T01:00:52"/>
        <d v="2014-06-10T12:31:03"/>
        <d v="2013-09-18T17:30:18"/>
        <d v="2014-10-29T10:00:45"/>
        <d v="2010-06-18T18:06:26"/>
        <d v="2011-08-06T12:30:22"/>
        <d v="2016-10-18T05:45:43"/>
        <d v="2016-07-19T21:54:51"/>
        <d v="2015-12-09T06:36:13"/>
        <d v="2015-01-06T17:44:01"/>
        <d v="2016-05-09T21:03:34"/>
        <d v="2013-02-19T03:08:59"/>
        <d v="2011-08-10T19:02:43"/>
        <d v="2013-02-07T19:08:19"/>
        <d v="2012-02-21T23:22:35"/>
        <d v="2015-07-14T06:46:49"/>
        <d v="2016-08-23T15:00:21"/>
        <d v="2014-04-08T00:20:24"/>
        <d v="2014-08-09T23:41:37"/>
        <d v="2016-05-12T11:39:32"/>
        <d v="2015-05-12T08:05:53"/>
        <d v="2012-07-09T21:12:24"/>
        <d v="2015-05-12T02:25:46"/>
        <d v="2014-03-06T15:39:45"/>
        <d v="2015-02-13T17:31:59"/>
        <d v="2010-02-06T20:03:26"/>
        <d v="2014-07-27T22:31:21"/>
        <d v="2012-10-30T21:54:56"/>
        <d v="2014-12-02T05:54:13"/>
        <d v="2016-11-15T11:34:34"/>
        <d v="2014-03-26T23:58:38"/>
        <d v="2015-03-13T01:07:13"/>
        <d v="2015-11-03T13:00:07"/>
        <d v="2014-04-09T18:45:19"/>
        <d v="2013-10-31T03:02:33"/>
        <d v="2013-05-30T04:30:21"/>
        <d v="2016-11-01T08:32:05"/>
        <d v="2013-10-31T20:15:03"/>
        <d v="2016-10-11T10:37:07"/>
        <d v="2015-11-23T14:59:34"/>
        <d v="2016-10-18T02:14:37"/>
        <d v="2015-05-14T14:25:14"/>
        <d v="2012-06-09T00:07:27"/>
        <d v="2013-04-23T02:07:24"/>
        <d v="2015-03-18T19:41:10"/>
        <d v="2013-04-23T13:38:11"/>
        <d v="2013-10-28T10:39:23"/>
        <d v="2015-04-20T23:42:58"/>
        <d v="2013-11-25T22:32:17"/>
        <d v="2016-01-06T00:00:53"/>
        <d v="2015-10-26T12:49:11"/>
        <d v="2014-04-02T10:30:10"/>
        <d v="2014-11-03T14:10:43"/>
        <d v="2013-03-18T16:15:42"/>
        <d v="2016-01-27T09:52:12"/>
        <d v="2015-01-22T06:53:50"/>
        <d v="2015-12-23T12:27:34"/>
        <d v="2014-05-24T13:25:50"/>
        <d v="2016-12-01T16:20:54"/>
        <d v="2016-02-23T07:11:38"/>
        <d v="2016-04-12T15:35:01"/>
        <d v="2013-04-25T06:45:23"/>
        <d v="2013-11-25T06:00:29"/>
        <d v="2014-07-24T16:31:23"/>
        <d v="2015-04-21T18:29:36"/>
        <d v="2016-09-20T18:11:55"/>
        <d v="2015-12-02T21:19:51"/>
        <d v="2016-05-29T13:45:23"/>
        <d v="2016-08-18T04:41:24"/>
        <d v="2016-04-07T11:57:12"/>
        <d v="2015-03-24T14:01:58"/>
        <d v="2016-04-06T17:49:42"/>
        <d v="2013-06-25T14:21:28"/>
        <d v="2014-06-13T19:08:09"/>
        <d v="2015-04-08T23:01:16"/>
        <d v="2016-11-18T16:30:57"/>
        <d v="2015-05-26T15:03:13"/>
        <d v="2015-10-12T20:58:20"/>
        <d v="2012-04-05T01:45:55"/>
        <d v="2011-09-25T00:53:16"/>
        <d v="2012-05-05T15:19:55"/>
        <d v="2014-04-02T17:59:42"/>
        <d v="2012-06-15T18:03:07"/>
        <d v="2011-11-13T14:05:32"/>
        <d v="2011-08-09T02:54:18"/>
        <d v="2010-08-05T15:09:12"/>
        <d v="2013-06-27T23:49:54"/>
        <d v="2013-01-25T07:09:15"/>
        <d v="2011-01-12T05:44:38"/>
        <d v="2011-08-08T14:58:52"/>
        <d v="2012-10-23T18:30:32"/>
        <d v="2012-01-30T22:28:50"/>
        <d v="2011-08-03T15:36:13"/>
        <d v="2012-10-10T16:12:15"/>
        <d v="2011-10-02T12:02:15"/>
        <d v="2012-02-07T00:43:55"/>
        <d v="2015-06-18T15:54:44"/>
        <d v="2012-06-14T18:02:21"/>
        <d v="2011-12-15T01:35:14"/>
        <d v="2011-04-05T18:50:48"/>
        <d v="2012-10-10T16:07:07"/>
        <d v="2013-04-29T23:47:14"/>
        <d v="2014-11-08T16:55:53"/>
        <d v="2012-12-27T03:09:34"/>
        <d v="2014-10-22T15:03:13"/>
        <d v="2012-08-14T02:13:00"/>
        <d v="2015-06-05T15:00:17"/>
        <d v="2014-04-30T14:06:09"/>
        <d v="2011-06-09T02:43:45"/>
        <d v="2013-04-01T20:16:33"/>
        <d v="2014-08-19T18:46:16"/>
        <d v="2010-10-07T17:34:30"/>
        <d v="2011-01-20T23:56:41"/>
        <d v="2012-08-15T16:40:03"/>
        <d v="2015-10-12T23:25:49"/>
        <d v="2011-06-24T18:08:56"/>
        <d v="2012-07-17T01:07:25"/>
        <d v="2013-11-13T21:08:56"/>
        <d v="2016-12-12T15:49:08"/>
        <d v="2016-12-08T05:12:49"/>
        <d v="2010-01-20T08:11:47"/>
        <d v="2010-10-12T22:40:35"/>
        <d v="2015-07-05T22:33:53"/>
        <d v="2014-11-08T21:21:27"/>
        <d v="2015-02-10T10:07:43"/>
        <d v="2014-07-23T16:32:49"/>
        <d v="2016-02-08T22:35:00"/>
        <d v="2014-07-12T00:04:23"/>
        <d v="2015-06-12T02:58:11"/>
        <d v="2014-01-04T09:41:32"/>
        <d v="2011-03-17T00:19:59"/>
        <d v="2013-03-28T19:16:31"/>
        <d v="2012-09-04T21:07:13"/>
        <d v="2013-09-19T10:13:06"/>
        <d v="2014-11-05T16:30:29"/>
        <d v="2013-10-09T22:18:59"/>
        <d v="2016-10-04T16:00:08"/>
        <d v="2012-12-12T18:00:24"/>
        <d v="2014-10-15T03:39:19"/>
        <d v="2015-12-02T14:50:10"/>
        <d v="2010-06-03T19:16:52"/>
        <d v="2013-08-13T11:07:20"/>
        <d v="2013-10-28T03:41:54"/>
        <d v="2016-01-28T14:18:30"/>
        <d v="2014-10-15T05:05:48"/>
        <d v="2015-03-03T15:36:22"/>
        <d v="2010-06-25T22:35:56"/>
        <d v="2016-06-13T04:49:59"/>
        <d v="2016-05-30T18:20:14"/>
        <d v="2014-02-13T17:58:29"/>
        <d v="2014-12-01T19:51:58"/>
        <d v="2014-01-08T13:10:27"/>
        <d v="2016-03-01T15:56:25"/>
        <d v="2013-08-02T18:30:06"/>
        <d v="2016-11-20T21:33:03"/>
        <d v="2012-12-21T18:29:34"/>
        <d v="2011-06-16T15:32:54"/>
        <d v="2012-04-19T15:05:05"/>
        <d v="2015-08-24T18:27:39"/>
        <d v="2014-06-23T16:23:11"/>
        <d v="2015-04-17T19:35:20"/>
        <d v="2016-05-25T15:13:34"/>
        <d v="2016-03-09T14:00:35"/>
        <d v="2014-10-21T18:06:58"/>
        <d v="2012-08-31T23:35:37"/>
        <d v="2017-01-10T12:24:21"/>
        <d v="2017-02-27T14:49:11"/>
        <d v="2015-07-13T16:00:22"/>
        <d v="2015-05-17T20:58:15"/>
        <d v="2015-03-19T11:55:20"/>
        <d v="2013-08-09T14:37:23"/>
        <d v="2016-04-05T11:01:47"/>
        <d v="2016-07-13T22:13:06"/>
        <d v="2015-04-02T13:11:49"/>
        <d v="2016-05-12T04:01:07"/>
        <d v="2016-12-19T13:16:37"/>
        <d v="2015-03-12T02:06:32"/>
        <d v="2015-10-02T14:04:28"/>
        <d v="2017-02-06T22:07:33"/>
        <d v="2014-08-28T19:37:05"/>
        <d v="2017-01-10T06:46:17"/>
        <d v="2016-01-11T14:34:01"/>
        <d v="2013-02-14T06:23:59"/>
        <d v="2016-08-01T12:45:43"/>
        <d v="2015-03-05T03:01:06"/>
        <d v="2016-09-20T12:04:01"/>
        <d v="2016-04-07T16:55:00"/>
        <d v="2016-02-17T13:00:04"/>
        <d v="2017-02-02T18:00:27"/>
        <d v="2016-11-17T18:25:44"/>
        <d v="2016-10-21T07:44:32"/>
        <d v="2016-02-25T16:11:30"/>
        <d v="2015-07-12T16:31:40"/>
        <d v="2016-11-01T09:41:42"/>
        <d v="2015-01-29T12:00:59"/>
        <d v="2015-10-15T10:20:00"/>
        <d v="2015-09-15T07:59:58"/>
        <d v="2015-06-08T13:01:08"/>
        <d v="2013-01-02T18:19:25"/>
        <d v="2012-10-02T18:22:48"/>
        <d v="2015-08-25T18:38:02"/>
        <d v="2013-02-07T05:28:39"/>
        <d v="2012-05-02T17:43:09"/>
        <d v="2012-03-29T04:10:24"/>
        <d v="2013-10-17T02:39:33"/>
        <d v="2012-02-07T19:10:26"/>
        <d v="2014-04-03T09:30:44"/>
        <d v="2012-02-16T23:35:10"/>
        <d v="2014-03-18T16:50:25"/>
        <d v="2013-10-01T15:56:17"/>
        <d v="2015-04-15T17:49:39"/>
        <d v="2014-01-07T17:00:48"/>
        <d v="2012-02-19T15:12:52"/>
        <d v="2015-07-09T16:02:25"/>
        <d v="2015-10-22T16:38:33"/>
        <d v="2012-08-06T17:29:43"/>
        <d v="2015-07-20T15:15:12"/>
        <d v="2013-06-26T23:27:16"/>
        <d v="2016-03-23T14:00:09"/>
        <d v="2011-12-29T16:54:07"/>
        <d v="2015-05-28T13:22:48"/>
        <d v="2016-10-01T14:01:15"/>
        <d v="2014-08-22T17:00:15"/>
        <d v="2016-01-12T17:10:22"/>
        <d v="2013-10-14T17:22:35"/>
        <d v="2015-07-17T04:40:36"/>
        <d v="2013-07-29T13:56:31"/>
        <d v="2014-03-26T19:08:47"/>
        <d v="2013-05-29T19:51:41"/>
        <d v="2014-06-16T17:03:28"/>
        <d v="2015-11-23T07:05:39"/>
        <d v="2016-12-06T17:47:27"/>
        <d v="2015-02-26T22:31:51"/>
        <d v="2016-01-02T12:48:43"/>
        <d v="2014-10-02T22:04:43"/>
        <d v="2017-02-08T12:55:16"/>
        <d v="2013-10-25T21:00:14"/>
        <d v="2016-03-23T17:49:04"/>
        <d v="2017-01-31T17:51:40"/>
        <d v="2013-10-22T11:48:53"/>
        <d v="2017-03-06T16:01:30"/>
        <d v="2016-10-04T17:39:06"/>
        <d v="2014-01-21T15:00:17"/>
        <d v="2015-08-05T17:00:10"/>
        <d v="2015-07-15T13:59:25"/>
        <d v="2016-11-14T19:01:18"/>
        <d v="2013-03-03T14:52:45"/>
        <d v="2016-11-02T22:07:53"/>
        <d v="2014-07-26T06:17:57"/>
        <d v="2016-07-22T05:52:18"/>
        <d v="2015-10-19T13:09:07"/>
        <d v="2017-01-17T13:32:48"/>
        <d v="2016-04-07T20:50:51"/>
        <d v="2016-11-08T08:50:46"/>
        <d v="2016-05-15T20:28:49"/>
        <d v="2015-05-12T16:01:27"/>
        <d v="2016-11-28T17:18:56"/>
        <d v="2014-02-24T22:24:10"/>
        <d v="2017-01-24T15:23:40"/>
        <d v="2014-10-14T12:02:38"/>
        <d v="2015-01-10T17:58:33"/>
        <d v="2016-05-06T11:58:34"/>
        <d v="2016-11-15T18:28:27"/>
        <d v="2016-04-09T18:59:52"/>
        <d v="2014-11-25T17:54:57"/>
        <d v="2017-02-09T23:58:35"/>
        <d v="2017-02-10T14:54:23"/>
        <d v="2016-12-21T18:51:53"/>
        <d v="2016-11-09T22:00:04"/>
        <d v="2015-11-07T14:47:16"/>
        <d v="2017-02-15T11:10:42"/>
        <d v="2014-01-24T10:00:57"/>
        <d v="2014-11-22T12:47:59"/>
        <d v="2013-12-06T13:38:09"/>
        <d v="2012-01-28T14:17:03"/>
        <d v="2015-11-30T15:01:07"/>
        <d v="2015-01-16T17:21:39"/>
        <d v="2015-08-18T12:59:51"/>
        <d v="2011-05-24T04:51:37"/>
        <d v="2015-11-15T02:11:26"/>
        <d v="2012-03-10T01:00:04"/>
        <d v="2011-02-11T17:07:25"/>
        <d v="2012-05-30T02:27:23"/>
        <d v="2013-08-08T21:07:34"/>
        <d v="2014-06-02T14:01:00"/>
        <d v="2012-06-07T17:51:29"/>
        <d v="2013-10-24T21:57:40"/>
        <d v="2009-09-14T04:05:30"/>
        <d v="2012-03-19T21:26:58"/>
        <d v="2012-03-19T14:44:36"/>
        <d v="2012-08-30T14:59:59"/>
        <d v="2012-12-21T15:21:20"/>
        <d v="2012-12-27T20:54:16"/>
        <d v="2012-01-19T15:33:46"/>
        <d v="2012-02-08T23:00:49"/>
        <d v="2014-02-24T18:10:33"/>
        <d v="2011-01-21T22:46:49"/>
        <d v="2012-06-14T15:26:56"/>
        <d v="2013-05-22T01:31:36"/>
        <d v="2013-11-27T18:50:34"/>
        <d v="2011-11-03T00:39:56"/>
        <d v="2010-11-20T17:34:51"/>
        <d v="2014-07-14T14:41:12"/>
        <d v="2012-02-09T02:02:09"/>
        <d v="2012-04-05T17:15:33"/>
        <d v="2014-07-31T21:06:36"/>
        <d v="2013-02-02T21:42:17"/>
        <d v="2013-02-19T17:03:35"/>
        <d v="2014-04-06T22:06:29"/>
        <d v="2014-03-18T13:11:18"/>
        <d v="2012-04-03T21:00:26"/>
        <d v="2012-05-08T11:14:17"/>
        <d v="2012-04-05T15:25:43"/>
        <d v="2009-09-23T15:24:10"/>
        <d v="2010-01-14T11:00:49"/>
        <d v="2009-08-25T13:26:54"/>
        <d v="2013-11-14T23:58:05"/>
        <d v="2014-02-26T17:36:40"/>
        <d v="2017-03-05T04:15:01"/>
        <d v="2017-03-10T19:29:29"/>
        <d v="2017-03-13T16:07:27"/>
        <d v="2017-02-24T19:14:45"/>
        <d v="2017-02-27T22:32:11"/>
        <d v="2017-03-09T22:49:08"/>
        <d v="2014-07-22T20:00:40"/>
        <d v="2015-05-15T16:45:37"/>
        <d v="2014-06-17T12:59:06"/>
        <d v="2015-11-24T19:35:43"/>
        <d v="2014-07-18T22:08:10"/>
        <d v="2015-01-07T13:04:31"/>
        <d v="2014-05-08T13:36:30"/>
        <d v="2014-10-06T14:04:58"/>
        <d v="2014-05-12T11:44:03"/>
        <d v="2014-01-27T20:11:35"/>
        <d v="2014-05-27T13:22:23"/>
        <d v="2014-05-30T19:31:24"/>
        <d v="2016-11-18T17:11:49"/>
        <d v="2016-09-30T13:25:38"/>
        <d v="2015-06-12T17:31:44"/>
        <d v="2014-09-15T14:51:10"/>
        <d v="2015-11-19T17:48:25"/>
        <d v="2016-05-25T15:27:49"/>
        <d v="2015-02-24T22:02:36"/>
        <d v="2016-09-02T17:10:31"/>
        <d v="2016-07-26T12:34:36"/>
        <d v="2015-12-22T20:22:18"/>
        <d v="2015-07-13T16:37:08"/>
        <d v="2016-12-04T18:12:50"/>
        <d v="2015-03-31T00:25:39"/>
        <d v="2015-04-07T13:12:32"/>
        <d v="2015-04-09T14:13:42"/>
        <d v="2014-11-11T15:21:00"/>
        <d v="2015-04-02T20:02:16"/>
        <d v="2015-05-06T16:48:24"/>
        <d v="2015-09-17T12:52:58"/>
        <d v="2014-12-05T20:20:36"/>
        <d v="2015-06-04T13:35:24"/>
        <d v="2016-01-08T14:58:00"/>
        <d v="2016-04-06T18:36:48"/>
        <d v="2014-11-11T14:31:10"/>
        <d v="2015-11-13T22:16:40"/>
        <d v="2015-09-01T20:25:56"/>
        <d v="2015-12-08T15:40:25"/>
        <d v="2015-09-21T10:45:33"/>
        <d v="2016-02-25T21:16:56"/>
        <d v="2015-02-28T15:19:25"/>
        <d v="2016-01-11T17:30:11"/>
        <d v="2014-11-18T02:32:21"/>
        <d v="2015-05-26T16:39:56"/>
        <d v="2015-03-24T23:39:31"/>
        <d v="2015-07-30T13:53:44"/>
        <d v="2015-01-13T18:14:20"/>
        <d v="2016-08-10T18:03:57"/>
        <d v="2015-11-10T20:12:46"/>
        <d v="2016-10-26T18:53:03"/>
        <d v="2015-07-27T22:18:50"/>
        <d v="2015-08-20T22:23:36"/>
        <d v="2015-09-01T17:02:22"/>
        <d v="2015-03-11T20:27:28"/>
        <d v="2015-07-10T02:30:03"/>
        <d v="2015-01-22T23:21:47"/>
        <d v="2014-10-14T23:37:23"/>
        <d v="2015-07-06T14:50:32"/>
        <d v="2014-11-11T18:07:04"/>
        <d v="2016-06-07T13:02:20"/>
        <d v="2014-12-16T18:29:19"/>
        <d v="2015-06-24T13:40:52"/>
        <d v="2014-11-25T04:17:44"/>
        <d v="2015-03-01T17:04:04"/>
        <d v="2015-09-29T00:53:43"/>
        <d v="2015-07-09T13:33:37"/>
        <d v="2015-01-27T06:41:33"/>
        <d v="2016-12-13T00:54:47"/>
        <d v="2015-09-15T18:22:38"/>
        <d v="2014-12-03T19:14:16"/>
        <d v="2015-06-02T19:59:44"/>
        <d v="2014-11-13T18:28:26"/>
        <d v="2016-03-15T04:26:04"/>
        <d v="2016-01-05T17:44:56"/>
        <d v="2015-04-13T14:18:51"/>
        <d v="2016-01-30T19:10:58"/>
        <d v="2015-12-03T22:56:47"/>
        <d v="2016-08-13T12:02:55"/>
        <d v="2014-12-10T00:39:50"/>
        <d v="2015-03-19T11:48:48"/>
        <d v="2014-10-07T01:22:37"/>
        <d v="2015-07-19T19:01:15"/>
        <d v="2015-08-08T07:47:55"/>
        <d v="2015-07-26T15:34:42"/>
        <d v="2016-10-12T15:41:13"/>
        <d v="2014-05-01T00:38:02"/>
        <d v="2015-07-13T14:41:00"/>
        <d v="2016-06-15T18:42:26"/>
        <d v="2015-01-15T15:42:23"/>
        <d v="2014-07-11T19:13:07"/>
        <d v="2015-01-23T18:34:04"/>
        <d v="2014-12-20T15:43:09"/>
        <d v="2014-09-10T22:41:35"/>
        <d v="2015-01-22T14:29:56"/>
        <d v="2015-02-09T15:23:56"/>
        <d v="2014-12-01T14:54:50"/>
        <d v="2014-09-27T19:25:08"/>
        <d v="2016-05-12T19:55:49"/>
        <d v="2015-06-09T02:04:52"/>
        <d v="2016-02-12T05:38:53"/>
        <d v="2015-02-10T16:49:11"/>
        <d v="2016-12-30T19:06:06"/>
        <d v="2016-01-13T01:08:24"/>
        <d v="2016-04-29T00:23:33"/>
        <d v="2015-02-06T03:14:57"/>
        <d v="2016-01-28T19:35:43"/>
        <d v="2015-06-25T02:27:54"/>
        <d v="2015-09-05T04:39:46"/>
        <d v="2015-11-30T12:46:10"/>
        <d v="2015-01-27T21:09:48"/>
        <d v="2015-10-08T19:57:42"/>
        <d v="2015-09-18T17:38:49"/>
        <d v="2016-01-14T19:35:13"/>
        <d v="2015-07-02T01:00:54"/>
        <d v="2015-02-17T14:00:28"/>
        <d v="2014-07-16T13:00:22"/>
        <d v="2016-04-25T16:06:31"/>
        <d v="2015-08-27T02:33:41"/>
        <d v="2016-10-27T12:27:51"/>
        <d v="2016-10-11T09:16:33"/>
        <d v="2016-08-25T05:35:13"/>
        <d v="2014-10-31T01:25:15"/>
        <d v="2014-09-19T23:44:16"/>
        <d v="2017-02-13T19:48:10"/>
        <d v="2015-11-30T18:15:00"/>
        <d v="2017-01-03T14:36:49"/>
        <d v="2017-02-04T02:50:08"/>
        <d v="2016-03-23T16:45:50"/>
        <d v="2017-01-26T21:03:59"/>
        <d v="2016-02-23T12:27:36"/>
        <d v="2016-05-05T18:55:18"/>
        <d v="2016-02-07T13:18:05"/>
        <d v="2016-11-30T02:29:27"/>
        <d v="2011-08-28T22:18:17"/>
        <d v="2012-06-29T02:28:16"/>
        <d v="2013-03-08T00:40:25"/>
        <d v="2015-09-01T19:36:37"/>
        <d v="2012-08-24T15:15:48"/>
        <d v="2013-04-09T00:27:33"/>
        <d v="2012-04-26T18:58:51"/>
        <d v="2012-09-22T01:42:01"/>
        <d v="2011-01-14T08:18:49"/>
        <d v="2012-04-23T23:47:35"/>
        <d v="2011-12-16T21:49:52"/>
        <d v="2010-06-25T00:46:20"/>
        <d v="2012-10-11T15:57:49"/>
        <d v="2010-08-26T22:16:16"/>
        <d v="2010-05-12T04:54:15"/>
        <d v="2014-10-01T05:52:50"/>
        <d v="2012-06-28T14:35:45"/>
        <d v="2012-12-14T20:48:33"/>
        <d v="2012-07-17T15:26:34"/>
        <d v="2015-08-11T20:28:04"/>
        <d v="2012-03-31T13:30:08"/>
        <d v="2011-06-17T16:46:23"/>
        <d v="2012-03-02T16:00:03"/>
        <d v="2011-08-16T20:00:03"/>
        <d v="2011-09-07T21:57:59"/>
        <d v="2012-03-23T14:59:36"/>
        <d v="2012-04-26T23:59:57"/>
        <d v="2011-10-17T13:11:48"/>
        <d v="2013-04-09T14:33:59"/>
        <d v="2012-04-24T03:27:56"/>
        <d v="2010-12-30T18:08:34"/>
        <d v="2012-04-25T21:39:48"/>
        <d v="2013-03-15T02:02:20"/>
        <d v="2012-04-23T13:29:04"/>
        <d v="2012-05-07T20:42:55"/>
        <d v="2013-02-22T21:54:52"/>
        <d v="2011-07-06T19:05:38"/>
        <d v="2015-01-13T21:13:07"/>
        <d v="2012-11-13T13:33:57"/>
        <d v="2012-05-24T16:32:55"/>
        <d v="2015-08-28T16:38:24"/>
        <d v="2014-08-07T17:48:38"/>
        <d v="2016-05-08T19:35:08"/>
        <d v="2014-10-15T22:22:14"/>
        <d v="2015-02-11T23:20:16"/>
        <d v="2015-09-11T05:07:49"/>
        <d v="2015-04-10T23:45:04"/>
        <d v="2014-07-15T20:50:34"/>
        <d v="2015-02-23T17:25:49"/>
        <d v="2015-03-15T21:56:12"/>
        <d v="2016-01-02T08:43:33"/>
        <d v="2014-11-28T19:02:41"/>
        <d v="2016-12-27T22:09:49"/>
        <d v="2014-08-03T07:21:17"/>
        <d v="2015-01-23T18:09:13"/>
        <d v="2014-10-30T13:40:52"/>
        <d v="2015-02-17T17:15:30"/>
        <d v="2014-10-14T14:20:28"/>
        <d v="2014-06-19T01:43:24"/>
        <d v="2016-08-30T12:24:45"/>
        <d v="2015-09-22T21:13:41"/>
        <d v="2016-03-31T11:46:00"/>
        <d v="2014-10-18T21:24:52"/>
        <d v="2014-11-18T17:22:37"/>
        <d v="2012-05-29T18:16:11"/>
        <d v="2014-11-10T00:11:14"/>
        <d v="2013-09-29T16:01:31"/>
        <d v="2015-08-01T18:01:43"/>
        <d v="2012-02-08T23:56:15"/>
        <d v="2015-03-18T18:45:05"/>
        <d v="2015-07-23T14:19:14"/>
        <d v="2012-07-17T18:22:46"/>
        <d v="2013-01-30T16:01:51"/>
        <d v="2009-11-10T14:48:32"/>
        <d v="2014-10-31T16:59:05"/>
        <d v="2013-07-09T00:32:46"/>
        <d v="2011-06-02T13:34:15"/>
        <d v="2013-01-24T10:14:21"/>
        <d v="2014-12-04T19:39:12"/>
        <d v="2011-08-30T14:12:01"/>
        <d v="2013-07-28T08:46:58"/>
        <d v="2013-08-23T08:14:17"/>
        <d v="2010-12-02T00:34:58"/>
        <d v="2012-06-08T10:29:29"/>
        <d v="2015-01-23T01:18:58"/>
        <d v="2013-09-07T18:36:19"/>
        <d v="2012-03-05T16:33:23"/>
        <d v="2016-09-05T13:00:37"/>
        <d v="2013-04-26T16:11:10"/>
        <d v="2015-08-12T13:13:26"/>
        <d v="2012-02-22T04:03:05"/>
        <d v="2017-02-03T17:26:21"/>
        <d v="2012-07-23T02:46:47"/>
        <d v="2015-04-30T23:52:43"/>
        <d v="2012-04-27T13:43:13"/>
        <d v="2012-11-09T21:47:37"/>
        <d v="2014-04-15T15:53:06"/>
        <d v="2015-03-30T18:38:26"/>
        <d v="2011-10-13T18:58:04"/>
        <d v="2015-02-04T20:49:34"/>
        <d v="2015-09-13T10:41:29"/>
        <d v="2016-08-12T10:35:39"/>
        <d v="2015-05-31T01:20:51"/>
        <d v="2014-07-01T22:58:19"/>
        <d v="2016-03-11T13:36:29"/>
        <d v="2014-07-22T21:32:28"/>
        <d v="2015-03-24T19:05:38"/>
        <d v="2016-08-02T13:59:54"/>
        <d v="2015-08-18T00:31:52"/>
        <d v="2017-01-09T19:40:35"/>
        <d v="2016-03-20T06:12:01"/>
        <d v="2015-03-14T00:51:57"/>
        <d v="2014-07-09T12:12:29"/>
        <d v="2016-04-27T17:49:05"/>
        <d v="2014-12-13T00:36:34"/>
        <d v="2015-02-24T22:14:07"/>
        <d v="2014-07-10T17:41:37"/>
        <d v="2015-08-21T22:32:59"/>
        <d v="2014-07-17T17:55:03"/>
        <d v="2015-04-16T05:50:03"/>
        <d v="2015-10-17T13:04:58"/>
        <d v="2016-09-29T21:43:54"/>
        <d v="2015-01-15T16:28:00"/>
        <d v="2015-05-16T02:09:29"/>
        <d v="2014-06-05T21:07:12"/>
        <d v="2015-11-25T05:55:36"/>
        <d v="2015-11-30T14:12:33"/>
        <d v="2015-02-07T14:13:46"/>
        <d v="2016-02-22T10:52:07"/>
        <d v="2016-01-19T12:08:17"/>
        <d v="2016-01-13T19:45:24"/>
        <d v="2014-09-05T17:13:41"/>
        <d v="2015-03-26T18:17:06"/>
        <d v="2014-07-08T21:13:48"/>
        <d v="2017-01-25T03:51:40"/>
        <d v="2014-07-08T13:56:49"/>
        <d v="2016-05-20T06:11:57"/>
        <d v="2015-08-24T18:10:01"/>
        <d v="2014-06-19T16:05:47"/>
        <d v="2016-01-25T19:36:40"/>
        <d v="2012-08-29T19:39:09"/>
        <d v="2014-10-03T15:56:08"/>
        <d v="2013-12-09T19:54:14"/>
        <d v="2012-03-29T23:13:43"/>
        <d v="2016-05-18T10:59:50"/>
        <d v="2014-03-28T15:06:22"/>
        <d v="2015-06-29T18:59:32"/>
        <d v="2017-02-01T17:14:28"/>
        <d v="2012-06-15T03:42:31"/>
        <d v="2016-07-13T19:08:45"/>
        <d v="2016-11-30T06:03:34"/>
        <d v="2014-12-09T01:26:10"/>
        <d v="2012-08-22T17:38:14"/>
        <d v="2014-04-01T15:00:12"/>
        <d v="2016-03-24T09:56:04"/>
        <d v="2015-07-26T21:52:09"/>
        <d v="2014-09-20T18:59:11"/>
        <d v="2015-10-02T17:01:01"/>
        <d v="2015-09-26T19:13:24"/>
        <d v="2015-09-04T02:00:42"/>
        <d v="2015-04-21T15:56:28"/>
        <d v="2016-11-15T15:50:16"/>
        <d v="2016-11-18T04:09:26"/>
        <d v="2012-08-23T08:07:02"/>
        <d v="2016-10-15T17:26:48"/>
        <d v="2015-05-04T13:04:29"/>
        <d v="2015-10-27T17:54:21"/>
        <d v="2014-11-10T21:11:07"/>
        <d v="2015-04-14T10:55:22"/>
        <d v="2016-06-03T00:31:52"/>
        <d v="2015-08-02T02:03:47"/>
        <d v="2016-05-03T23:28:59"/>
        <d v="2014-01-28T17:45:32"/>
        <d v="2016-08-30T13:45:21"/>
        <d v="2015-02-02T20:49:21"/>
        <d v="2016-09-23T12:45:14"/>
        <d v="2016-09-26T11:11:15"/>
        <d v="2014-12-16T19:54:55"/>
        <d v="2015-01-20T18:45:48"/>
        <d v="2015-04-09T01:51:14"/>
        <d v="2014-08-29T17:51:03"/>
        <d v="2016-06-15T03:55:08"/>
        <d v="2016-11-15T11:58:35"/>
        <d v="2017-02-08T17:00:35"/>
        <d v="2014-10-09T18:13:23"/>
        <d v="2015-08-10T05:31:09"/>
        <d v="2015-07-15T04:16:59"/>
        <d v="2016-02-08T15:09:20"/>
        <d v="2015-12-03T21:55:41"/>
        <d v="2016-11-21T12:59:03"/>
        <d v="2015-11-19T17:20:09"/>
        <d v="2014-11-10T01:48:45"/>
        <d v="2014-05-12T13:38:47"/>
        <d v="2015-02-20T12:25:26"/>
        <d v="2016-01-12T18:47:27"/>
        <d v="2017-02-01T14:31:28"/>
        <d v="2016-06-30T20:17:33"/>
        <d v="2016-06-30T19:13:14"/>
        <d v="2015-03-18T23:40:10"/>
        <d v="2015-09-25T15:06:58"/>
        <d v="2013-09-25T21:00:10"/>
        <d v="2015-07-22T15:55:13"/>
        <d v="2015-08-06T12:56:47"/>
        <d v="2015-11-04T22:36:37"/>
        <d v="2015-03-20T19:29:34"/>
        <d v="2015-08-19T16:20:39"/>
        <d v="2016-01-11T20:13:36"/>
        <d v="2015-09-28T12:07:45"/>
        <d v="2015-11-10T22:51:36"/>
        <d v="2014-06-30T22:29:40"/>
        <d v="2014-11-19T15:58:36"/>
        <d v="2015-12-06T19:13:10"/>
        <d v="2014-09-30T10:59:59"/>
        <d v="2016-06-08T13:11:10"/>
        <d v="2014-10-11T18:34:49"/>
        <d v="2016-04-22T12:59:34"/>
        <d v="2014-06-02T22:42:23"/>
        <d v="2015-08-25T17:09:25"/>
        <d v="2015-01-28T22:01:34"/>
        <d v="2016-03-07T03:04:51"/>
        <d v="2014-06-15T19:29:10"/>
        <d v="2014-10-20T18:55:40"/>
        <d v="2015-01-30T16:07:20"/>
        <d v="2014-06-30T19:57:05"/>
        <d v="2015-02-26T14:42:10"/>
        <d v="2014-09-10T21:23:43"/>
        <d v="2015-05-30T13:21:58"/>
        <d v="2015-01-24T00:51:10"/>
        <d v="2016-06-30T21:04:50"/>
        <d v="2015-04-19T00:31:16"/>
        <d v="2015-03-26T15:22:37"/>
        <d v="2015-02-23T06:01:00"/>
        <d v="2014-07-14T01:19:26"/>
        <d v="2014-08-27T01:22:19"/>
        <d v="2015-02-13T02:21:58"/>
        <d v="2014-11-21T18:16:00"/>
        <d v="2015-07-02T20:33:43"/>
        <d v="2014-05-28T19:33:28"/>
        <d v="2014-07-09T19:31:03"/>
        <d v="2014-08-19T18:59:32"/>
        <d v="2017-03-07T16:35:34"/>
        <d v="2017-03-06T17:14:37"/>
        <d v="2017-01-21T14:33:50"/>
        <d v="2017-02-21T18:41:54"/>
        <d v="2017-02-07T19:59:18"/>
        <d v="2014-09-17T05:04:43"/>
        <d v="2013-04-27T16:47:23"/>
        <d v="2016-05-22T14:45:26"/>
        <d v="2016-08-30T01:35:41"/>
        <d v="2014-07-08T03:30:28"/>
        <d v="2014-05-21T15:53:10"/>
        <d v="2013-06-06T23:29:20"/>
        <d v="2015-11-14T13:41:24"/>
        <d v="2016-09-16T13:43:16"/>
        <d v="2016-01-18T07:33:48"/>
        <d v="2015-09-08T05:59:53"/>
        <d v="2014-10-22T19:57:29"/>
        <d v="2016-04-05T12:19:05"/>
        <d v="2016-02-17T22:44:54"/>
        <d v="2016-10-12T09:10:53"/>
        <d v="2013-08-07T11:03:18"/>
        <d v="2016-11-30T18:34:13"/>
        <d v="2014-11-01T18:08:08"/>
        <d v="2015-07-14T05:50:59"/>
        <d v="2017-01-10T15:52:15"/>
        <d v="2016-03-23T11:55:11"/>
        <d v="2015-07-13T14:14:23"/>
        <d v="2015-11-25T12:23:54"/>
        <d v="2015-04-01T03:46:37"/>
        <d v="2013-03-18T10:59:35"/>
        <d v="2014-08-21T10:37:02"/>
        <d v="2013-04-25T17:23:48"/>
        <d v="2015-02-09T04:32:54"/>
        <d v="2016-09-13T14:03:12"/>
        <d v="2013-02-11T00:54:10"/>
        <d v="2014-03-24T13:59:33"/>
        <d v="2013-12-03T20:01:27"/>
        <d v="2016-09-07T01:26:44"/>
        <d v="2014-03-21T19:18:37"/>
        <d v="2015-02-09T22:45:52"/>
        <d v="2014-09-29T13:46:42"/>
        <d v="2012-05-01T15:16:27"/>
        <d v="2016-09-19T05:53:27"/>
        <d v="2012-01-29T23:29:58"/>
        <d v="2012-05-15T21:42:48"/>
        <d v="2014-07-30T16:45:11"/>
        <d v="2012-05-15T13:33:17"/>
        <d v="2016-08-03T15:03:22"/>
        <d v="2015-03-05T17:10:37"/>
        <d v="2012-06-18T19:35:45"/>
        <d v="2014-04-18T19:17:22"/>
        <d v="2011-11-08T16:21:44"/>
        <d v="2012-07-27T19:37:03"/>
        <d v="2014-08-12T13:15:51"/>
        <d v="2015-03-09T16:58:47"/>
        <d v="2013-12-12T19:36:41"/>
        <d v="2016-07-22T13:45:32"/>
        <d v="2016-09-26T08:36:23"/>
        <d v="2016-06-03T06:47:46"/>
        <d v="2013-05-21T09:04:18"/>
        <d v="2012-12-03T23:31:33"/>
        <d v="2012-01-18T22:53:15"/>
        <d v="2013-04-09T11:54:44"/>
        <d v="2012-05-01T05:00:31"/>
        <d v="2012-10-12T11:53:48"/>
        <d v="2011-07-12T14:01:58"/>
        <d v="2015-06-17T21:00:50"/>
        <d v="2012-02-28T12:45:23"/>
        <d v="2014-04-16T17:49:50"/>
        <d v="2014-02-16T14:55:30"/>
        <d v="2012-12-14T10:45:40"/>
        <d v="2013-09-20T18:51:34"/>
        <d v="2016-04-14T18:45:21"/>
        <d v="2013-02-06T01:02:08"/>
        <d v="2011-11-15T22:19:14"/>
        <d v="2015-05-12T05:07:56"/>
        <d v="2015-06-17T14:03:24"/>
        <d v="2014-07-26T21:28:26"/>
        <d v="2015-10-23T12:03:41"/>
        <d v="2017-02-08T08:44:48"/>
        <d v="2015-01-14T20:35:54"/>
        <d v="2015-01-22T20:11:58"/>
        <d v="2015-04-09T10:50:46"/>
        <d v="2014-10-08T16:54:03"/>
        <d v="2016-07-07T02:32:47"/>
        <d v="2014-06-25T11:39:40"/>
        <d v="2014-06-18T02:45:52"/>
        <d v="2016-06-29T14:50:43"/>
        <d v="2015-02-20T22:18:54"/>
        <d v="2015-01-12T20:31:43"/>
        <d v="2016-08-09T19:35:59"/>
        <d v="2015-06-28T03:32:39"/>
        <d v="2015-06-21T08:03:25"/>
        <d v="2016-02-16T14:35:59"/>
        <d v="2014-05-21T10:37:21"/>
        <d v="2014-06-05T10:40:28"/>
        <d v="2014-06-08T20:34:00"/>
        <d v="2015-07-16T14:12:01"/>
        <d v="2016-05-17T04:21:10"/>
        <d v="2014-11-05T11:16:06"/>
        <d v="2014-09-18T03:50:09"/>
        <d v="2015-07-07T13:31:47"/>
        <d v="2015-06-02T23:34:36"/>
        <d v="2014-08-30T08:53:10"/>
        <d v="2015-07-28T10:07:53"/>
        <d v="2015-06-30T04:24:50"/>
        <d v="2015-05-30T18:57:18"/>
        <d v="2015-07-23T18:18:55"/>
        <d v="2016-03-22T09:55:25"/>
        <d v="2014-04-30T01:21:04"/>
        <d v="2015-01-24T09:55:03"/>
        <d v="2015-02-19T15:51:38"/>
        <d v="2016-11-19T15:49:21"/>
        <d v="2015-04-09T07:35:15"/>
        <d v="2016-07-08T16:38:29"/>
        <d v="2015-07-03T09:13:12"/>
        <d v="2015-01-19T13:14:22"/>
        <d v="2015-09-03T12:21:26"/>
        <d v="2015-05-15T10:36:49"/>
        <d v="2016-02-01T12:39:49"/>
        <d v="2014-08-24T20:08:55"/>
        <d v="2015-02-25T14:24:52"/>
        <d v="2015-03-03T22:16:46"/>
        <d v="2015-05-12T04:29:56"/>
        <d v="2015-11-04T17:01:26"/>
        <d v="2015-06-15T22:50:12"/>
        <d v="2016-05-04T14:24:26"/>
        <d v="2015-09-07T04:21:09"/>
        <d v="2016-05-05T08:25:18"/>
        <d v="2014-04-29T18:09:08"/>
        <d v="2015-06-16T17:47:50"/>
        <d v="2014-10-26T15:01:34"/>
        <d v="2015-09-21T01:03:53"/>
        <d v="2015-01-15T21:02:10"/>
        <d v="2015-11-05T14:53:37"/>
        <d v="2017-01-11T04:16:58"/>
        <d v="2015-10-30T19:48:04"/>
        <d v="2014-07-22T12:34:56"/>
        <d v="2014-08-02T03:45:54"/>
        <d v="2015-02-24T22:51:19"/>
        <d v="2015-10-14T15:44:57"/>
        <d v="2014-05-25T20:51:35"/>
        <d v="2016-05-02T15:42:30"/>
        <d v="2016-12-05T11:06:20"/>
        <d v="2015-04-08T22:23:53"/>
        <d v="2015-04-14T14:36:34"/>
        <d v="2016-03-24T17:21:05"/>
        <d v="2015-04-29T13:34:19"/>
        <d v="2016-03-24T08:16:40"/>
        <d v="2014-08-06T22:10:11"/>
        <d v="2016-01-20T22:03:49"/>
        <d v="2014-05-21T23:05:03"/>
        <d v="2014-07-16T02:34:57"/>
        <d v="2015-04-17T15:11:59"/>
        <d v="2015-12-31T22:11:11"/>
        <d v="2015-06-09T22:54:07"/>
        <d v="2016-12-22T20:04:55"/>
        <d v="2014-11-11T11:04:55"/>
        <d v="2015-08-17T06:41:44"/>
        <d v="2016-04-20T17:12:56"/>
        <d v="2015-09-10T12:10:48"/>
        <d v="2014-05-25T16:57:09"/>
        <d v="2014-07-11T14:12:03"/>
        <d v="2015-06-17T12:43:27"/>
        <d v="2014-11-07T00:44:19"/>
        <d v="2016-09-14T20:55:21"/>
        <d v="2016-06-10T02:41:12"/>
        <d v="2016-09-05T17:50:54"/>
        <d v="2016-06-19T12:14:41"/>
        <d v="2014-04-17T02:32:45"/>
        <d v="2014-12-01T15:43:33"/>
        <d v="2015-04-21T00:47:18"/>
        <d v="2014-12-29T17:37:11"/>
        <d v="2016-12-18T18:16:26"/>
        <d v="2016-04-05T01:04:53"/>
        <d v="2015-06-16T15:51:19"/>
        <d v="2016-10-29T20:55:24"/>
        <d v="2015-05-04T12:46:35"/>
        <d v="2015-12-21T15:24:21"/>
        <d v="2015-07-07T19:44:12"/>
        <d v="2014-10-04T12:20:36"/>
        <d v="2016-04-01T12:18:38"/>
        <d v="2016-01-01T19:40:37"/>
        <d v="2014-11-05T15:27:15"/>
        <d v="2015-02-11T23:50:01"/>
        <d v="2015-09-14T13:11:24"/>
        <d v="2014-12-12T08:15:24"/>
        <d v="2014-10-10T10:50:40"/>
        <d v="2014-07-30T18:43:05"/>
        <d v="2014-07-11T15:49:52"/>
        <d v="2016-02-15T19:12:08"/>
        <d v="2014-08-18T15:08:24"/>
        <d v="2014-11-10T16:33:15"/>
        <d v="2015-02-02T21:40:15"/>
        <d v="2014-06-21T11:19:52"/>
        <d v="2016-11-27T19:48:41"/>
        <d v="2015-09-11T13:30:58"/>
        <d v="2015-10-01T13:57:33"/>
        <d v="2016-05-24T23:52:38"/>
        <d v="2014-07-10T03:37:12"/>
        <d v="2014-12-09T19:42:19"/>
        <d v="2015-07-25T08:33:16"/>
        <d v="2015-07-11T02:00:18"/>
        <d v="2014-10-28T21:13:51"/>
        <d v="2016-08-23T23:21:53"/>
        <d v="2015-07-14T13:34:26"/>
        <d v="2016-03-15T19:03:57"/>
        <d v="2016-05-09T15:33:39"/>
        <d v="2014-10-17T04:23:21"/>
        <d v="2015-04-13T18:11:27"/>
        <d v="2015-05-18T16:27:06"/>
        <d v="2015-12-16T01:09:34"/>
        <d v="2014-07-08T20:08:59"/>
        <d v="2015-01-13T19:46:34"/>
        <d v="2016-02-15T07:33:10"/>
        <d v="2014-04-26T09:26:29"/>
        <d v="2015-08-29T03:37:27"/>
        <d v="2015-10-01T13:06:47"/>
        <d v="2014-07-06T12:52:09"/>
        <d v="2015-02-23T17:01:10"/>
        <d v="2014-08-26T19:16:44"/>
        <d v="2015-04-03T18:58:47"/>
        <d v="2015-01-09T01:39:39"/>
        <d v="2015-04-09T11:21:50"/>
        <d v="2014-08-12T12:01:08"/>
        <d v="2015-02-09T16:22:59"/>
        <d v="2014-06-16T14:03:49"/>
        <d v="2016-02-03T21:57:26"/>
        <d v="2014-04-25T11:32:38"/>
        <d v="2015-04-07T12:01:04"/>
        <d v="2014-08-21T04:59:23"/>
        <d v="2015-01-21T01:57:17"/>
        <d v="2016-05-05T20:57:33"/>
        <d v="2014-05-16T13:16:04"/>
        <d v="2016-07-02T12:00:08"/>
        <d v="2014-09-30T13:37:03"/>
        <d v="2014-06-13T08:58:33"/>
        <d v="2014-12-31T14:53:34"/>
        <d v="2014-07-25T17:25:12"/>
        <d v="2014-12-09T16:33:38"/>
        <d v="2015-01-30T21:02:35"/>
        <d v="2015-11-26T17:17:39"/>
        <d v="2015-03-14T01:06:20"/>
        <d v="2015-05-08T19:56:38"/>
        <d v="2015-04-24T01:21:00"/>
        <d v="2016-07-16T10:44:52"/>
        <d v="2016-10-06T11:29:27"/>
        <d v="2015-04-03T13:34:53"/>
        <d v="2015-10-20T17:45:17"/>
        <d v="2015-12-24T06:45:52"/>
        <d v="2014-08-21T17:16:13"/>
        <d v="2016-09-15T14:33:59"/>
        <d v="2015-09-08T17:00:21"/>
        <d v="2017-02-24T12:00:03"/>
        <d v="2015-05-17T15:47:29"/>
        <d v="2016-04-04T21:00:50"/>
        <d v="2015-01-26T22:16:12"/>
        <d v="2016-03-09T16:41:57"/>
        <d v="2016-05-07T22:12:05"/>
        <d v="2014-08-12T16:10:23"/>
        <d v="2015-02-26T03:05:59"/>
        <d v="2015-02-01T03:51:46"/>
        <d v="2015-06-02T09:17:04"/>
        <d v="2014-07-07T19:50:19"/>
        <d v="2015-06-07T15:30:33"/>
        <d v="2015-08-17T15:43:32"/>
        <d v="2015-02-07T02:44:52"/>
        <d v="2016-08-03T10:34:20"/>
        <d v="2015-04-03T16:52:33"/>
        <d v="2014-06-18T14:04:11"/>
        <d v="2014-08-01T13:47:58"/>
        <d v="2016-11-20T00:38:40"/>
        <d v="2015-12-03T17:38:28"/>
        <d v="2014-08-28T23:27:51"/>
        <d v="2014-10-29T14:24:46"/>
        <d v="2016-02-25T15:32:10"/>
        <d v="2015-01-22T19:08:54"/>
        <d v="2014-10-10T13:22:27"/>
        <d v="2014-12-20T17:47:03"/>
        <d v="2015-08-03T19:58:50"/>
        <d v="2015-08-09T11:25:56"/>
        <d v="2016-01-12T14:29:03"/>
        <d v="2014-09-12T13:10:36"/>
        <d v="2016-07-25T04:41:21"/>
        <d v="2016-10-11T21:22:08"/>
        <d v="2016-03-02T10:00:06"/>
        <d v="2016-09-14T05:22:31"/>
        <d v="2016-05-21T06:41:21"/>
        <d v="2015-11-28T22:29:22"/>
        <d v="2015-12-03T11:47:00"/>
        <d v="2017-01-05T18:05:30"/>
        <d v="2016-09-09T16:25:10"/>
        <d v="2016-01-21T18:07:47"/>
        <d v="2014-09-03T09:29:32"/>
        <d v="2016-12-20T13:57:51"/>
        <d v="2015-03-27T19:54:00"/>
        <d v="2017-02-09T15:36:33"/>
        <d v="2014-05-19T02:38:49"/>
        <d v="2017-02-14T15:46:00"/>
        <d v="2017-01-17T17:51:10"/>
        <d v="2016-06-13T19:29:42"/>
        <d v="2012-11-26T18:04:12"/>
        <d v="2016-01-29T18:22:56"/>
        <d v="2014-10-16T19:08:44"/>
        <d v="2014-09-06T14:11:45"/>
        <d v="2014-11-14T16:09:51"/>
        <d v="2015-04-04T03:11:23"/>
        <d v="2015-12-22T03:05:19"/>
        <d v="2014-10-27T11:40:40"/>
        <d v="2014-12-23T17:58:39"/>
        <d v="2015-11-26T09:15:16"/>
        <d v="2015-01-20T14:52:10"/>
        <d v="2015-05-22T18:04:09"/>
        <d v="2014-10-08T00:58:00"/>
        <d v="2014-05-26T15:27:18"/>
        <d v="2014-05-19T11:09:12"/>
        <d v="2014-07-21T18:24:03"/>
        <d v="2015-06-08T05:09:36"/>
        <d v="2014-04-29T18:00:20"/>
        <d v="2015-06-15T18:18:53"/>
        <d v="2016-10-17T12:51:09"/>
        <d v="2016-07-13T20:53:29"/>
        <d v="2015-04-27T14:13:06"/>
        <d v="2012-09-06T21:51:15"/>
        <d v="2014-05-02T10:13:33"/>
        <d v="2017-02-17T09:01:32"/>
        <d v="2015-02-18T14:54:11"/>
        <d v="2016-07-16T04:20:25"/>
        <d v="2014-10-20T15:00:47"/>
        <d v="2015-08-17T15:56:11"/>
        <d v="2016-08-15T19:10:47"/>
        <d v="2015-08-11T23:04:19"/>
        <d v="2016-07-19T00:38:45"/>
        <d v="2016-10-01T10:50:55"/>
        <d v="2013-04-04T11:26:49"/>
        <d v="2013-07-11T16:50:44"/>
        <d v="2010-07-19T19:26:13"/>
        <d v="2016-01-04T04:03:17"/>
        <d v="2013-12-02T17:03:58"/>
        <d v="2015-06-22T17:00:21"/>
        <d v="2015-12-21T18:50:48"/>
        <d v="2015-09-06T14:30:47"/>
        <d v="2015-03-19T23:41:39"/>
        <d v="2016-01-18T15:26:38"/>
        <d v="2014-07-23T01:44:15"/>
        <d v="2014-08-11T17:16:26"/>
        <d v="2016-03-14T21:44:14"/>
        <d v="2014-12-02T19:37:42"/>
        <d v="2015-05-14T22:20:55"/>
        <d v="2016-04-05T02:02:40"/>
        <d v="2017-01-09T07:59:05"/>
        <d v="2015-04-28T14:04:54"/>
        <d v="2014-08-11T16:16:53"/>
        <d v="2015-01-23T17:59:14"/>
        <d v="2014-11-10T20:59:50"/>
        <d v="2014-07-31T13:16:24"/>
        <d v="2016-03-04T13:36:51"/>
        <d v="2016-03-31T06:59:00"/>
        <d v="2014-07-09T20:27:26"/>
        <d v="2015-08-29T04:35:34"/>
        <d v="2014-07-14T16:49:08"/>
        <d v="2015-09-01T10:51:32"/>
        <d v="2016-09-17T20:08:58"/>
        <d v="2015-10-22T01:07:26"/>
        <d v="2014-07-04T23:19:32"/>
        <d v="2016-06-10T03:28:57"/>
        <d v="2015-08-10T20:31:19"/>
        <d v="2015-09-16T14:35:52"/>
        <d v="2014-11-14T18:00:34"/>
        <d v="2016-11-16T15:36:09"/>
        <d v="2015-04-03T15:34:41"/>
        <d v="2016-10-15T14:34:22"/>
        <d v="2015-04-17T14:25:00"/>
        <d v="2016-02-09T11:42:39"/>
        <d v="2016-06-30T00:27:20"/>
        <d v="2015-08-10T13:38:43"/>
        <d v="2017-01-31T20:57:58"/>
        <d v="2015-01-27T01:19:55"/>
        <d v="2015-02-20T15:07:15"/>
        <d v="2014-10-27T22:40:44"/>
        <d v="2015-08-21T02:21:31"/>
        <d v="2015-10-16T20:09:06"/>
        <d v="2014-08-02T11:31:18"/>
        <d v="2015-04-06T15:22:11"/>
        <d v="2015-08-30T19:12:39"/>
        <d v="2015-06-18T14:05:59"/>
        <d v="2016-10-22T01:36:30"/>
        <d v="2014-12-08T11:44:07"/>
        <d v="2016-06-07T11:01:23"/>
        <d v="2015-03-02T17:39:05"/>
        <d v="2016-07-15T20:45:43"/>
        <d v="2015-09-08T12:51:52"/>
        <d v="2014-05-01T19:49:01"/>
        <d v="2015-07-22T17:05:56"/>
        <d v="2016-06-01T22:36:20"/>
        <d v="2015-04-20T17:48:46"/>
        <d v="2016-09-16T10:05:01"/>
        <d v="2015-12-21T17:00:49"/>
        <d v="2016-01-13T02:33:11"/>
        <d v="2014-09-20T12:56:15"/>
        <d v="2015-06-16T07:12:17"/>
        <d v="2016-07-04T06:10:18"/>
        <d v="2015-04-13T01:45:06"/>
        <d v="2015-01-02T19:48:31"/>
        <d v="2014-08-25T15:15:16"/>
        <d v="2015-08-25T08:17:56"/>
        <d v="2015-05-04T17:32:31"/>
        <d v="2015-02-27T14:19:54"/>
        <d v="2014-07-24T01:00:10"/>
        <d v="2017-01-09T22:45:19"/>
        <d v="2014-09-03T12:17:00"/>
        <d v="2016-09-02T00:55:34"/>
        <d v="2015-03-18T15:33:02"/>
        <d v="2014-07-23T13:10:50"/>
        <d v="2016-05-06T08:43:47"/>
        <d v="2015-03-18T10:22:05"/>
        <d v="2016-05-19T06:59:20"/>
        <d v="2016-06-13T13:35:23"/>
        <d v="2015-02-24T23:05:32"/>
        <d v="2016-03-06T20:36:36"/>
        <d v="2014-07-28T14:18:55"/>
        <d v="2016-11-04T20:22:12"/>
        <d v="2016-06-09T21:49:58"/>
        <d v="2014-12-04T16:43:21"/>
        <d v="2015-12-08T02:57:52"/>
        <d v="2016-02-26T22:26:02"/>
        <d v="2015-01-30T18:33:49"/>
        <d v="2017-02-14T17:49:01"/>
        <d v="2017-03-09T18:13:39"/>
        <d v="2017-03-14T13:21:56"/>
        <d v="2017-03-09T11:54:05"/>
        <d v="2017-02-20T06:24:20"/>
        <d v="2017-02-22T11:33:54"/>
        <d v="2017-03-06T15:16:59"/>
        <d v="2017-03-13T01:38:41"/>
        <d v="2017-02-23T09:05:54"/>
        <d v="2017-03-13T19:14:29"/>
        <d v="2017-03-15T13:30:07"/>
        <d v="2017-02-19T04:29:20"/>
        <d v="2017-03-08T15:15:03"/>
        <d v="2017-03-06T16:04:48"/>
        <d v="2017-02-17T10:18:59"/>
        <d v="2017-03-14T06:35:56"/>
        <d v="2017-03-02T10:55:07"/>
        <d v="2017-01-26T22:58:54"/>
        <d v="2017-03-02T14:22:46"/>
        <d v="2014-09-27T21:15:55"/>
        <d v="2014-09-09T13:58:04"/>
        <d v="2012-11-12T22:25:00"/>
        <d v="2010-10-27T04:20:03"/>
        <d v="2014-08-11T18:09:34"/>
        <d v="2013-10-03T18:49:27"/>
        <d v="2011-03-31T01:42:17"/>
        <d v="2012-03-02T19:00:58"/>
        <d v="2012-11-20T09:58:45"/>
        <d v="2012-04-27T20:52:24"/>
        <d v="2014-07-09T16:55:05"/>
        <d v="2013-06-22T18:09:12"/>
        <d v="2011-12-06T23:36:01"/>
        <d v="2014-07-21T04:21:27"/>
        <d v="2014-09-15T10:52:02"/>
        <d v="2014-06-09T14:27:42"/>
        <d v="2014-05-16T16:05:25"/>
        <d v="2014-05-07T17:20:15"/>
        <d v="2011-04-11T01:49:20"/>
        <d v="2014-10-28T14:35:53"/>
        <d v="2014-07-19T02:13:01"/>
        <d v="2014-05-13T00:32:33"/>
        <d v="2013-11-13T15:42:41"/>
        <d v="2014-05-29T23:55:44"/>
        <d v="2016-04-06T12:35:58"/>
        <d v="2012-01-15T15:31:08"/>
        <d v="2014-08-27T19:04:52"/>
        <d v="2014-08-11T18:45:08"/>
        <d v="2010-12-19T19:17:07"/>
        <d v="2013-07-22T20:20:31"/>
        <d v="2014-05-22T14:00:09"/>
        <d v="2014-06-16T12:31:15"/>
        <d v="2013-04-11T14:51:11"/>
        <d v="2014-05-21T07:54:09"/>
        <d v="2014-05-20T05:26:27"/>
        <d v="2011-12-06T20:47:01"/>
        <d v="2013-08-05T17:04:29"/>
        <d v="2014-06-01T21:50:31"/>
        <d v="2014-07-09T21:27:21"/>
        <d v="2014-08-17T20:10:38"/>
        <d v="2014-07-15T13:59:33"/>
        <d v="2015-05-20T07:58:22"/>
        <d v="2015-04-24T06:18:52"/>
        <d v="2016-11-09T01:37:55"/>
        <d v="2016-06-17T16:07:49"/>
        <d v="2015-01-14T20:34:19"/>
        <d v="2015-01-06T21:14:16"/>
        <d v="2015-06-26T23:29:58"/>
        <d v="2015-01-13T12:15:42"/>
        <d v="2015-06-02T12:21:15"/>
        <d v="2015-01-05T09:50:18"/>
        <d v="2015-01-09T08:11:17"/>
        <d v="2014-08-07T16:16:58"/>
        <d v="2016-03-31T05:41:41"/>
        <d v="2014-08-10T16:24:37"/>
        <d v="2015-10-16T18:29:06"/>
        <d v="2015-08-26T21:43:42"/>
        <d v="2015-06-17T14:27:59"/>
        <d v="2015-04-01T06:59:32"/>
        <d v="2015-08-20T04:37:31"/>
        <d v="2015-02-22T04:40:07"/>
        <d v="2014-07-07T12:31:17"/>
        <d v="2014-05-19T13:17:38"/>
        <d v="2012-04-14T20:28:39"/>
        <d v="2014-07-14T12:04:40"/>
        <d v="2014-07-09T17:05:51"/>
        <d v="2015-06-16T16:19:19"/>
        <d v="2015-11-29T17:01:13"/>
        <d v="2015-08-03T13:57:51"/>
        <d v="2015-06-10T09:06:11"/>
        <d v="2016-10-05T11:06:24"/>
        <d v="2014-11-27T22:03:06"/>
        <d v="2015-02-15T21:35:47"/>
        <d v="2017-02-06T18:00:04"/>
        <d v="2015-05-31T14:43:23"/>
        <d v="2015-09-23T11:58:17"/>
        <d v="2015-07-21T18:02:56"/>
        <d v="2016-11-23T18:25:13"/>
        <d v="2016-05-13T11:25:38"/>
        <d v="2015-09-30T12:00:12"/>
        <d v="2016-12-18T19:10:36"/>
        <d v="2015-11-15T15:01:24"/>
        <d v="2014-10-21T04:59:58"/>
        <d v="2014-09-16T02:02:06"/>
        <d v="2016-03-17T20:39:07"/>
        <d v="2016-04-03T17:31:57"/>
        <d v="2017-01-31T17:19:15"/>
        <d v="2016-12-30T16:56:48"/>
        <d v="2016-06-01T06:20:51"/>
        <d v="2016-11-28T20:00:33"/>
        <d v="2015-09-05T09:23:04"/>
        <d v="2015-06-01T10:14:58"/>
        <d v="2015-10-01T00:08:13"/>
        <d v="2017-01-19T14:39:08"/>
        <d v="2014-09-11T05:47:50"/>
        <d v="2014-08-20T16:08:12"/>
        <d v="2015-09-15T00:19:22"/>
        <d v="2016-11-01T14:39:42"/>
        <d v="2015-05-11T12:24:18"/>
        <d v="2015-08-14T09:20:00"/>
        <d v="2015-06-12T08:25:12"/>
        <d v="2015-03-05T19:19:17"/>
        <d v="2015-05-21T15:55:14"/>
        <d v="2014-10-06T15:48:44"/>
        <d v="2015-05-22T15:32:46"/>
        <d v="2016-08-08T09:20:40"/>
        <d v="2016-08-20T11:50:28"/>
        <d v="2015-02-24T00:03:29"/>
        <d v="2014-09-07T16:26:15"/>
        <d v="2015-05-20T11:46:17"/>
        <d v="2017-01-23T11:25:52"/>
        <d v="2014-12-09T19:17:41"/>
        <d v="2016-09-01T16:15:45"/>
        <d v="2015-10-26T14:08:38"/>
        <d v="2015-06-16T15:24:36"/>
        <d v="2014-11-21T05:34:22"/>
        <d v="2015-10-07T10:23:08"/>
        <d v="2015-01-12T17:12:18"/>
        <d v="2015-11-03T15:05:15"/>
        <d v="2015-05-12T10:52:02"/>
        <d v="2015-06-17T16:11:00"/>
        <d v="2016-08-08T19:42:08"/>
        <d v="2015-05-13T07:29:57"/>
        <d v="2015-06-12T10:47:45"/>
        <d v="2014-10-03T08:29:35"/>
        <d v="2015-10-07T10:00:09"/>
        <d v="2016-08-29T17:14:02"/>
        <d v="2016-01-31T14:54:32"/>
        <d v="2015-01-13T19:07:51"/>
        <d v="2016-02-26T20:47:59"/>
        <d v="2014-10-19T14:23:26"/>
        <d v="2015-04-30T18:21:43"/>
        <d v="2016-03-02T00:27:39"/>
        <d v="2015-04-27T16:09:58"/>
        <d v="2015-08-02T22:28:25"/>
        <d v="2016-03-16T02:39:48"/>
        <d v="2016-01-10T15:51:38"/>
        <d v="2016-01-11T19:14:13"/>
        <d v="2017-01-27T20:37:06"/>
        <d v="2016-07-16T18:09:42"/>
        <d v="2015-11-03T16:00:28"/>
        <d v="2016-05-15T16:35:15"/>
        <d v="2017-01-23T06:50:02"/>
        <d v="2017-02-09T10:21:31"/>
        <d v="2015-08-16T14:51:40"/>
        <d v="2015-10-05T16:29:08"/>
        <d v="2017-02-02T08:12:32"/>
        <d v="2015-05-17T10:59:14"/>
        <d v="2016-08-27T08:37:09"/>
        <d v="2015-11-01T16:09:32"/>
        <d v="2015-07-08T16:30:56"/>
        <d v="2015-08-23T20:59:28"/>
        <d v="2015-09-14T20:01:03"/>
        <d v="2015-04-08T15:51:02"/>
        <d v="2016-06-17T15:39:36"/>
        <d v="2016-11-07T06:26:16"/>
        <d v="2015-02-21T13:38:04"/>
        <d v="2016-11-22T12:59:12"/>
        <d v="2015-07-01T18:32:28"/>
        <d v="2016-05-03T03:15:42"/>
        <d v="2016-04-14T23:22:19"/>
        <d v="2016-03-23T19:02:45"/>
        <d v="2016-09-15T13:36:18"/>
        <d v="2015-09-06T20:17:05"/>
        <d v="2015-09-17T05:00:10"/>
        <d v="2016-10-21T17:25:46"/>
        <d v="2016-01-13T03:51:57"/>
        <d v="2015-04-11T04:25:11"/>
        <d v="2016-04-06T05:17:21"/>
        <d v="2014-07-06T18:54:35"/>
        <d v="2016-05-08T22:57:04"/>
        <d v="2016-03-02T05:14:53"/>
        <d v="2014-12-17T12:03:06"/>
        <d v="2016-05-22T23:05:57"/>
        <d v="2014-10-02T00:24:25"/>
        <d v="2016-05-30T22:14:56"/>
        <d v="2016-08-26T06:46:48"/>
        <d v="2016-05-22T11:59:50"/>
        <d v="2015-03-01T16:51:17"/>
        <d v="2015-02-06T15:08:25"/>
        <d v="2016-04-08T06:59:26"/>
        <d v="2014-07-02T11:48:03"/>
        <d v="2014-07-17T05:45:08"/>
        <d v="2015-03-02T19:17:48"/>
        <d v="2015-09-01T14:44:46"/>
        <d v="2014-06-19T18:38:50"/>
        <d v="2015-05-24T14:14:40"/>
        <d v="2015-06-30T10:30:22"/>
        <d v="2014-07-07T14:10:46"/>
        <d v="2016-03-08T07:34:06"/>
        <d v="2014-09-19T04:46:07"/>
        <d v="2017-02-03T11:48:00"/>
        <d v="2016-06-28T13:58:38"/>
        <d v="2016-11-11T21:22:34"/>
        <d v="2016-05-20T17:10:21"/>
        <d v="2015-02-27T05:06:50"/>
        <d v="2016-03-23T19:59:44"/>
        <d v="2014-07-31T02:48:13"/>
        <d v="2015-02-18T00:32:48"/>
        <d v="2015-02-18T22:35:10"/>
        <d v="2016-04-24T11:14:14"/>
        <d v="2016-04-06T11:24:40"/>
        <d v="2016-05-23T00:39:32"/>
        <d v="2015-10-25T14:50:11"/>
        <d v="2014-06-16T07:29:25"/>
        <d v="2016-05-05T21:49:38"/>
        <d v="2016-04-19T08:22:30"/>
        <d v="2015-09-23T15:26:46"/>
        <d v="2016-04-29T12:52:07"/>
        <d v="2016-06-15T17:34:32"/>
        <d v="2014-07-02T08:01:50"/>
        <d v="2014-10-20T05:27:59"/>
        <d v="2017-01-10T23:22:14"/>
        <d v="2016-11-22T23:59:03"/>
        <d v="2014-08-14T22:36:30"/>
        <d v="2015-02-21T00:11:57"/>
        <d v="2014-07-31T16:30:45"/>
        <d v="2016-02-22T21:27:29"/>
        <d v="2015-11-13T00:26:32"/>
        <d v="2015-04-12T23:37:17"/>
        <d v="2015-07-07T20:24:54"/>
        <d v="2014-11-26T02:47:39"/>
        <d v="2016-11-15T22:59:40"/>
        <d v="2016-11-16T06:01:25"/>
        <d v="2015-11-04T18:59:25"/>
        <d v="2014-08-04T11:09:16"/>
        <d v="2015-06-24T18:30:40"/>
        <d v="2015-09-28T15:33:36"/>
        <d v="2014-05-06T12:39:33"/>
        <d v="2015-02-24T14:49:54"/>
        <d v="2015-02-18T15:34:59"/>
        <d v="2014-08-07T06:31:46"/>
        <d v="2015-08-09T10:20:00"/>
        <d v="2014-10-25T20:52:58"/>
        <d v="2015-02-09T02:26:23"/>
        <d v="2016-07-08T08:20:56"/>
        <d v="2016-06-03T16:47:00"/>
        <d v="2015-10-15T00:06:08"/>
        <d v="2014-11-10T18:49:12"/>
        <d v="2014-11-03T13:28:26"/>
        <d v="2014-11-04T16:18:08"/>
        <d v="2015-05-19T09:04:01"/>
        <d v="2016-05-04T11:31:22"/>
        <d v="2014-06-25T16:35:45"/>
        <d v="2014-07-10T11:05:48"/>
        <d v="2016-03-17T18:17:35"/>
        <d v="2014-10-11T20:07:10"/>
        <d v="2014-06-27T12:17:25"/>
        <d v="2015-05-16T15:05:44"/>
        <d v="2014-05-05T08:43:09"/>
        <d v="2016-01-09T09:28:49"/>
        <d v="2014-10-29T16:02:56"/>
        <d v="2015-01-22T20:05:25"/>
        <d v="2014-07-14T20:53:34"/>
        <d v="2015-07-08T15:22:26"/>
        <d v="2015-10-13T12:50:43"/>
        <d v="2015-05-26T09:05:24"/>
        <d v="2015-05-28T10:05:02"/>
        <d v="2016-02-09T22:24:46"/>
        <d v="2014-06-01T09:49:36"/>
        <d v="2014-06-06T08:08:09"/>
        <d v="2014-06-18T21:48:24"/>
        <d v="2016-06-23T17:32:38"/>
        <d v="2016-05-09T22:59:50"/>
        <d v="2015-09-17T22:32:52"/>
        <d v="2014-08-28T21:01:02"/>
        <d v="2015-02-18T15:35:38"/>
        <d v="2016-11-01T17:58:45"/>
        <d v="2016-04-07T01:27:36"/>
        <d v="2015-03-26T07:54:05"/>
        <d v="2014-09-12T19:55:48"/>
        <d v="2014-04-23T18:01:47"/>
        <d v="2016-03-19T17:43:05"/>
        <d v="2016-02-05T00:10:02"/>
        <d v="2015-02-02T16:59:23"/>
        <d v="2015-11-15T11:29:36"/>
        <d v="2015-03-25T19:52:21"/>
        <d v="2015-01-14T14:14:44"/>
        <d v="2014-09-02T12:48:56"/>
        <d v="2014-09-01T23:21:43"/>
        <d v="2014-06-02T13:29:12"/>
        <d v="2015-02-03T15:17:27"/>
        <d v="2016-10-18T22:31:01"/>
        <d v="2014-06-30T20:41:41"/>
        <d v="2014-07-19T15:32:33"/>
        <d v="2016-01-11T11:56:54"/>
        <d v="2014-05-16T23:30:55"/>
        <d v="2014-06-10T07:07:49"/>
        <d v="2016-07-21T12:48:13"/>
        <d v="2014-07-31T10:59:53"/>
        <d v="2015-07-20T15:03:40"/>
        <d v="2015-04-06T20:16:07"/>
        <d v="2016-01-05T19:52:10"/>
        <d v="2014-06-19T00:57:08"/>
        <d v="2015-10-17T08:18:41"/>
        <d v="2015-04-30T18:11:12"/>
        <d v="2014-08-10T10:35:46"/>
        <d v="2016-05-31T04:59:46"/>
        <d v="2015-09-25T10:43:56"/>
        <d v="2015-01-12T17:58:45"/>
        <d v="2016-02-02T19:20:12"/>
        <d v="2014-11-17T00:51:29"/>
        <d v="2016-06-10T23:15:38"/>
        <d v="2015-02-01T14:54:31"/>
        <d v="2015-03-25T15:22:07"/>
        <d v="2014-06-30T13:20:26"/>
        <d v="2016-06-14T21:29:16"/>
        <d v="2014-07-01T14:45:59"/>
        <d v="2016-09-13T16:00:27"/>
        <d v="2014-07-01T02:56:07"/>
        <d v="2015-01-12T14:57:37"/>
        <d v="2015-01-07T02:51:43"/>
        <d v="2016-04-20T09:31:00"/>
        <d v="2014-08-01T10:39:12"/>
        <d v="2016-09-30T13:11:19"/>
        <d v="2015-06-24T19:33:48"/>
        <d v="2016-08-30T20:03:05"/>
        <d v="2016-07-24T01:07:17"/>
        <d v="2015-07-15T13:01:12"/>
        <d v="2016-02-19T22:27:30"/>
        <d v="2015-02-18T14:07:12"/>
        <d v="2016-08-23T16:22:09"/>
        <d v="2016-03-29T13:24:05"/>
        <d v="2016-06-07T22:31:42"/>
        <d v="2014-07-21T17:41:30"/>
        <d v="2014-10-16T02:05:31"/>
        <d v="2015-02-27T18:01:36"/>
        <d v="2016-06-20T10:02:11"/>
        <d v="2014-10-06T19:08:24"/>
        <d v="2014-10-09T04:43:10"/>
        <d v="2015-05-04T15:40:43"/>
        <d v="2015-02-18T20:00:22"/>
        <d v="2014-05-22T18:31:20"/>
        <d v="2015-06-16T05:37:07"/>
        <d v="2014-12-16T03:56:28"/>
        <d v="2014-06-06T16:31:06"/>
        <d v="2014-06-03T14:03:01"/>
        <d v="2016-05-16T16:14:59"/>
        <d v="2016-01-03T14:38:00"/>
        <d v="2015-05-02T19:00:01"/>
        <d v="2015-05-25T20:34:12"/>
        <d v="2015-03-24T16:26:00"/>
        <d v="2014-04-24T13:15:31"/>
        <d v="2016-03-14T17:15:24"/>
        <d v="2015-04-27T03:59:44"/>
        <d v="2015-09-20T22:13:17"/>
        <d v="2014-07-28T18:47:16"/>
        <d v="2016-11-15T03:09:35"/>
        <d v="2014-10-03T16:18:29"/>
        <d v="2016-08-02T18:19:26"/>
        <d v="2016-05-21T15:48:24"/>
        <d v="2016-03-30T01:48:24"/>
        <d v="2015-05-07T22:52:05"/>
        <d v="2016-02-19T20:03:58"/>
        <d v="2015-08-17T16:19:55"/>
        <d v="2016-03-01T18:08:44"/>
        <d v="2016-06-24T09:28:48"/>
        <d v="2015-10-20T15:58:11"/>
        <d v="2014-05-01T20:27:25"/>
        <d v="2014-07-09T15:37:20"/>
        <d v="2016-05-01T20:08:57"/>
        <d v="2016-04-17T15:30:53"/>
        <d v="2014-11-07T18:37:46"/>
        <d v="2014-06-12T12:54:06"/>
        <d v="2014-10-15T18:58:15"/>
        <d v="2015-02-22T10:53:12"/>
        <d v="2014-05-22T00:18:32"/>
        <d v="2015-01-16T18:19:12"/>
        <d v="2015-05-01T16:32:51"/>
        <d v="2014-08-04T22:14:30"/>
        <d v="2014-06-04T17:37:14"/>
        <d v="2014-09-11T16:48:19"/>
        <d v="2015-02-02T12:22:30"/>
        <d v="2015-08-11T17:46:52"/>
        <d v="2014-08-30T06:40:20"/>
        <d v="2015-08-18T16:57:26"/>
        <d v="2016-07-30T07:32:28"/>
        <d v="2014-08-29T16:19:33"/>
        <d v="2015-07-29T14:41:46"/>
        <d v="2016-03-31T06:02:51"/>
        <d v="2015-06-11T22:33:25"/>
        <d v="2016-12-29T10:01:58"/>
        <d v="2015-06-22T16:16:58"/>
        <d v="2016-03-13T12:57:37"/>
        <d v="2016-05-31T13:42:14"/>
        <d v="2014-09-02T12:23:47"/>
        <d v="2015-10-12T16:16:07"/>
        <d v="2015-08-27T13:00:23"/>
        <d v="2015-09-01T13:21:50"/>
        <d v="2015-11-20T15:27:05"/>
        <d v="2014-10-11T06:30:16"/>
        <d v="2016-07-20T08:05:40"/>
        <d v="2016-08-18T16:08:42"/>
        <d v="2016-05-26T22:04:51"/>
        <d v="2015-08-06T15:31:15"/>
        <d v="2014-07-09T12:23:42"/>
        <d v="2015-05-26T16:07:39"/>
        <d v="2015-02-05T17:57:37"/>
        <d v="2015-03-12T17:22:39"/>
        <d v="2015-03-10T13:51:24"/>
        <d v="2016-04-19T23:53:21"/>
        <d v="2016-02-11T20:36:54"/>
        <d v="2015-08-07T07:27:53"/>
        <d v="2016-04-02T19:26:38"/>
        <d v="2014-04-24T10:22:50"/>
        <d v="2014-05-29T12:05:24"/>
        <d v="2015-07-10T22:41:20"/>
        <d v="2015-01-11T23:12:39"/>
        <d v="2016-10-18T08:36:34"/>
        <d v="2014-06-18T13:35:24"/>
        <d v="2014-04-01T04:38:31"/>
        <d v="2015-05-15T17:36:15"/>
        <d v="2015-07-09T00:18:28"/>
        <d v="2015-04-21T19:21:06"/>
        <d v="2015-07-18T14:19:38"/>
        <d v="2016-03-04T16:17:07"/>
        <d v="2016-07-04T14:07:36"/>
        <d v="2015-08-20T12:57:29"/>
        <d v="2014-12-01T15:50:08"/>
        <d v="2014-12-24T10:11:23"/>
        <d v="2015-05-11T17:27:24"/>
        <d v="2014-08-18T15:46:34"/>
        <d v="2014-12-09T14:31:36"/>
        <d v="2014-12-03T05:58:03"/>
        <d v="2014-09-30T18:36:53"/>
        <d v="2015-05-22T11:41:22"/>
        <d v="2014-10-09T07:00:46"/>
        <d v="2014-10-14T20:37:28"/>
        <d v="2016-07-10T16:48:47"/>
        <d v="2016-10-06T11:10:54"/>
        <d v="2015-03-30T16:53:03"/>
        <d v="2016-03-31T15:36:17"/>
        <d v="2016-03-01T16:17:36"/>
        <d v="2015-01-22T02:13:42"/>
        <d v="2014-07-16T09:18:30"/>
        <d v="2016-03-22T00:18:02"/>
        <d v="2016-02-18T08:13:25"/>
        <d v="2015-06-13T05:35:44"/>
        <d v="2014-11-21T15:11:30"/>
        <d v="2016-07-25T14:44:30"/>
        <d v="2016-05-13T10:57:34"/>
        <d v="2015-04-07T17:53:30"/>
        <d v="2015-05-01T13:32:27"/>
        <d v="2014-09-20T06:00:34"/>
        <d v="2014-12-30T20:45:44"/>
        <d v="2014-12-15T17:55:07"/>
        <d v="2014-12-01T19:33:59"/>
        <d v="2016-08-09T23:36:22"/>
        <d v="2015-02-14T22:12:03"/>
        <d v="2014-08-05T15:09:42"/>
        <d v="2016-02-17T12:03:10"/>
        <d v="2014-08-15T17:10:22"/>
        <d v="2015-08-04T17:04:37"/>
        <d v="2016-09-15T18:22:44"/>
        <d v="2014-12-17T21:58:02"/>
        <d v="2016-03-18T19:27:59"/>
        <d v="2015-10-06T18:44:40"/>
        <d v="2016-04-22T22:22:36"/>
        <d v="2016-01-14T17:02:06"/>
        <d v="2016-07-15T12:30:57"/>
        <d v="2015-11-30T21:08:02"/>
        <d v="2016-05-16T15:01:30"/>
        <d v="2016-02-29T21:48:05"/>
        <d v="2015-07-18T08:22:16"/>
        <d v="2015-03-09T06:53:21"/>
        <d v="2014-05-30T15:26:51"/>
        <d v="2014-05-29T12:09:34"/>
        <d v="2015-05-19T23:00:16"/>
        <d v="2015-11-10T12:14:56"/>
        <d v="2015-02-17T20:47:44"/>
        <d v="2017-02-13T12:38:49"/>
        <d v="2015-05-04T13:04:10"/>
        <d v="2016-10-18T01:10:26"/>
        <d v="2015-02-02T20:31:01"/>
        <d v="2016-09-06T20:27:24"/>
        <d v="2014-08-26T03:19:31"/>
        <d v="2014-07-08T15:41:10"/>
        <d v="2016-06-24T16:34:50"/>
        <d v="2015-06-02T13:39:37"/>
        <d v="2014-07-26T14:00:57"/>
        <d v="2016-03-31T15:48:07"/>
        <d v="2015-10-14T17:59:56"/>
        <d v="2016-03-08T00:16:04"/>
        <d v="2014-10-30T18:19:50"/>
        <d v="2014-08-29T16:04:57"/>
        <d v="2014-11-03T20:29:09"/>
        <d v="2016-10-06T12:57:47"/>
        <d v="2016-11-27T01:59:34"/>
        <d v="2016-03-21T19:11:16"/>
        <d v="2015-08-10T14:40:29"/>
        <d v="2014-12-02T14:48:55"/>
        <d v="2015-02-18T14:08:52"/>
        <d v="2016-08-08T14:15:06"/>
        <d v="2015-04-10T16:45:30"/>
        <d v="2014-09-17T13:02:59"/>
        <d v="2015-10-20T17:35:27"/>
        <d v="2015-10-08T01:27:19"/>
        <d v="2016-02-09T03:48:07"/>
        <d v="2016-10-22T21:17:18"/>
        <d v="2015-05-16T08:06:42"/>
        <d v="2016-08-16T15:58:47"/>
        <d v="2014-09-05T05:00:45"/>
        <d v="2014-05-21T15:06:34"/>
        <d v="2016-01-12T09:29:44"/>
        <d v="2014-07-08T13:30:42"/>
        <d v="2016-08-14T13:28:22"/>
        <d v="2015-07-06T06:43:27"/>
        <d v="2016-03-11T07:59:46"/>
        <d v="2015-06-18T17:16:38"/>
        <d v="2017-01-02T19:50:36"/>
        <d v="2016-05-09T13:06:59"/>
        <d v="2014-05-16T18:36:20"/>
        <d v="2015-02-20T04:39:10"/>
        <d v="2014-11-28T19:08:45"/>
        <d v="2016-03-18T19:31:12"/>
        <d v="2015-03-01T03:16:54"/>
        <d v="2016-10-22T08:50:30"/>
        <d v="2016-06-02T03:58:09"/>
        <d v="2015-10-17T17:23:42"/>
        <d v="2014-07-02T19:43:02"/>
        <d v="2015-06-18T21:16:59"/>
        <d v="2015-06-30T11:20:52"/>
        <d v="2015-05-12T14:12:17"/>
        <d v="2015-05-18T10:20:11"/>
        <d v="2014-06-30T13:04:27"/>
        <d v="2014-08-27T20:43:04"/>
        <d v="2014-10-02T05:04:57"/>
        <d v="2016-07-05T18:57:09"/>
        <d v="2016-05-03T12:19:42"/>
        <d v="2014-08-25T17:34:44"/>
        <d v="2014-06-12T11:46:58"/>
        <d v="2015-04-26T10:44:58"/>
        <d v="2014-05-27T16:16:21"/>
        <d v="2016-09-14T08:53:54"/>
        <d v="2016-01-05T13:38:10"/>
        <d v="2014-05-13T14:26:58"/>
        <d v="2016-09-20T00:48:16"/>
        <d v="2015-08-03T02:19:46"/>
        <d v="2014-04-24T12:14:19"/>
        <d v="2015-08-14T13:54:20"/>
        <d v="2014-05-28T03:14:15"/>
        <d v="2014-07-09T16:53:24"/>
        <d v="2015-05-23T17:50:39"/>
        <d v="2014-10-28T12:21:23"/>
        <d v="2015-01-16T14:48:49"/>
        <d v="2014-09-09T21:09:39"/>
        <d v="2015-11-01T02:35:29"/>
        <d v="2016-04-30T01:12:47"/>
        <d v="2014-12-22T18:53:30"/>
        <d v="2014-12-15T12:48:36"/>
        <d v="2016-04-19T09:10:48"/>
        <d v="2016-02-01T17:21:27"/>
        <d v="2014-09-15T12:26:56"/>
        <d v="2014-08-31T12:03:20"/>
        <d v="2015-05-05T10:59:53"/>
        <d v="2016-06-03T10:54:44"/>
        <d v="2016-07-05T10:06:28"/>
        <d v="2016-04-01T14:33:14"/>
        <d v="2014-06-02T11:01:54"/>
        <d v="2014-08-28T19:55:49"/>
        <d v="2016-06-30T23:09:38"/>
        <d v="2014-06-20T01:24:46"/>
        <d v="2014-05-26T14:59:06"/>
        <d v="2015-03-09T11:49:48"/>
        <d v="2014-05-20T15:22:53"/>
        <d v="2015-05-10T02:07:47"/>
        <d v="2016-05-15T15:42:46"/>
        <d v="2015-04-24T11:21:07"/>
        <d v="2015-02-01T21:53:39"/>
        <d v="2015-12-22T19:18:29"/>
        <d v="2015-04-08T18:47:29"/>
        <d v="2015-01-28T15:11:15"/>
        <d v="2015-05-23T15:31:06"/>
        <d v="2015-06-10T21:50:06"/>
        <d v="2014-10-15T20:28:04"/>
        <d v="2016-01-12T14:07:27"/>
        <d v="2014-10-31T16:04:22"/>
        <d v="2016-04-05T09:47:40"/>
        <d v="2016-02-01T20:41:07"/>
        <d v="2016-04-02T01:22:51"/>
        <d v="2016-09-19T06:21:34"/>
        <d v="2015-07-20T02:06:16"/>
        <d v="2015-02-06T02:55:12"/>
        <d v="2015-07-18T14:15:59"/>
        <d v="2014-12-10T16:04:06"/>
        <d v="2014-11-25T14:15:33"/>
        <d v="2015-04-08T22:35:08"/>
        <d v="2015-03-26T19:38:16"/>
        <d v="2015-04-28T14:38:09"/>
        <d v="2015-02-13T15:04:53"/>
        <d v="2015-10-20T14:35:03"/>
        <d v="2014-06-23T20:31:45"/>
        <d v="2016-06-27T08:47:48"/>
        <d v="2014-07-13T00:09:15"/>
        <d v="2015-11-17T20:05:50"/>
        <d v="2014-08-07T03:09:04"/>
        <d v="2014-06-03T15:02:44"/>
        <d v="2014-06-03T17:32:32"/>
        <d v="2014-07-11T14:45:02"/>
        <d v="2016-09-08T07:20:39"/>
        <d v="2015-06-09T05:11:36"/>
        <d v="2016-01-26T14:57:16"/>
        <d v="2016-03-29T01:03:08"/>
        <d v="2015-01-12T21:33:28"/>
        <d v="2016-02-02T22:51:13"/>
        <d v="2016-09-06T17:15:35"/>
        <d v="2015-05-04T17:46:40"/>
        <d v="2014-06-18T19:08:57"/>
        <d v="2016-03-16T18:48:27"/>
        <d v="2014-05-12T17:33:18"/>
        <d v="2014-11-11T18:25:15"/>
        <d v="2014-04-18T09:18:58"/>
        <d v="2015-06-27T00:35:53"/>
        <d v="2014-04-10T10:36:26"/>
        <d v="2015-06-18T09:12:17"/>
        <d v="2015-07-08T17:31:29"/>
        <d v="2015-03-02T16:00:26"/>
        <d v="2016-05-09T18:13:52"/>
        <d v="2014-06-30T16:38:02"/>
        <d v="2014-05-29T02:00:45"/>
        <d v="2015-02-14T22:28:17"/>
        <d v="2014-05-13T15:28:10"/>
        <d v="2016-03-16T12:21:19"/>
        <d v="2015-05-14T20:20:10"/>
        <d v="2016-05-03T18:34:12"/>
        <d v="2016-11-08T12:48:26"/>
        <d v="2016-10-12T22:07:27"/>
        <d v="2015-03-24T17:00:55"/>
        <d v="2015-03-12T20:37:23"/>
        <d v="2014-06-24T06:49:38"/>
        <d v="2014-09-05T00:40:21"/>
        <d v="2014-12-16T17:39:40"/>
        <d v="2016-02-25T15:39:00"/>
        <d v="2015-06-11T03:16:25"/>
        <d v="2014-08-14T19:11:25"/>
        <d v="2016-06-25T18:41:37"/>
        <d v="2016-02-20T01:22:00"/>
        <d v="2016-06-10T21:32:12"/>
        <d v="2016-06-27T13:19:29"/>
        <d v="2016-04-26T22:54:35"/>
        <d v="2015-06-12T10:50:06"/>
        <d v="2015-11-25T14:41:59"/>
        <d v="2015-05-14T17:10:18"/>
        <d v="2016-10-23T14:00:23"/>
        <d v="2014-05-07T14:36:32"/>
        <d v="2015-06-15T08:43:42"/>
        <d v="2014-11-25T20:32:09"/>
        <d v="2015-05-08T11:55:54"/>
        <d v="2015-07-16T08:28:10"/>
        <d v="2016-11-14T22:42:36"/>
        <d v="2015-03-21T19:09:25"/>
        <d v="2014-07-11T15:20:48"/>
        <d v="2016-02-10T20:20:43"/>
        <d v="2014-12-09T15:41:23"/>
        <d v="2014-12-02T14:13:36"/>
        <d v="2015-09-22T01:01:46"/>
        <d v="2016-02-03T21:19:28"/>
        <d v="2016-06-05T22:13:44"/>
        <d v="2014-07-29T19:17:20"/>
        <d v="2014-06-09T04:13:01"/>
        <d v="2015-03-27T19:48:59"/>
        <d v="2015-02-24T08:53:39"/>
        <d v="2014-06-10T10:38:27"/>
        <d v="2015-02-19T18:22:38"/>
        <d v="2016-04-27T13:02:53"/>
        <d v="2015-04-15T16:01:48"/>
        <d v="2016-05-07T04:37:01"/>
        <d v="2015-02-23T19:41:52"/>
        <d v="2015-07-22T04:14:17"/>
        <d v="2014-06-17T14:33:43"/>
        <d v="2015-10-07T14:43:36"/>
        <d v="2015-02-10T18:13:02"/>
        <d v="2015-06-29T03:01:44"/>
        <d v="2015-06-05T13:38:37"/>
        <d v="2015-12-03T02:20:07"/>
        <d v="2015-11-21T18:06:57"/>
        <d v="2015-06-15T19:50:44"/>
        <d v="2016-07-20T13:01:43"/>
        <d v="2015-05-26T23:40:14"/>
        <d v="2015-04-07T08:09:54"/>
        <d v="2015-01-30T20:16:41"/>
        <d v="2014-11-01T10:39:47"/>
        <d v="2016-08-11T18:46:11"/>
        <d v="2016-05-13T15:46:51"/>
        <d v="2014-10-15T18:22:25"/>
        <d v="2016-01-06T00:45:35"/>
        <d v="2014-11-20T18:56:12"/>
        <d v="2015-05-19T08:41:07"/>
        <d v="2016-03-31T20:36:48"/>
        <d v="2016-07-02T20:14:12"/>
        <d v="2015-05-28T16:22:38"/>
        <d v="2015-04-22T15:03:29"/>
        <d v="2015-05-31T01:25:24"/>
        <d v="2016-03-03T14:50:29"/>
        <d v="2014-05-21T16:51:27"/>
        <d v="2014-04-11T09:50:52"/>
        <d v="2014-05-06T23:44:24"/>
        <d v="2014-05-07T12:48:54"/>
        <d v="2015-09-01T13:02:54"/>
        <d v="2014-09-03T03:19:02"/>
        <d v="2015-06-04T03:23:11"/>
        <d v="2015-09-18T17:36:29"/>
        <d v="2015-05-12T16:24:44"/>
        <d v="2014-12-02T00:59:03"/>
        <d v="2015-06-17T08:32:59"/>
        <d v="2015-03-02T02:34:36"/>
        <d v="2014-07-28T18:09:38"/>
        <d v="2015-04-09T19:14:18"/>
        <d v="2015-02-24T21:17:51"/>
        <d v="2015-02-06T15:50:03"/>
        <d v="2014-07-09T15:41:30"/>
        <d v="2015-05-04T08:20:44"/>
        <d v="2014-05-30T19:26:47"/>
        <d v="2014-07-13T13:51:50"/>
        <d v="2014-10-02T12:09:37"/>
        <d v="2016-08-29T04:15:56"/>
        <d v="2015-09-06T13:11:45"/>
        <d v="2015-10-18T19:24:14"/>
        <d v="2014-07-21T13:38:18"/>
        <d v="2016-02-02T20:43:41"/>
        <d v="2016-05-19T17:32:19"/>
        <d v="2014-08-14T13:50:05"/>
        <d v="2015-02-12T15:23:12"/>
        <d v="2014-06-03T02:07:58"/>
        <d v="2017-01-28T16:44:10"/>
        <d v="2015-06-25T01:29:56"/>
        <d v="2015-09-08T14:42:15"/>
        <d v="2015-01-02T22:23:42"/>
        <d v="2016-09-02T06:19:25"/>
        <d v="2016-01-03T12:58:48"/>
        <d v="2016-11-08T14:15:52"/>
        <d v="2015-05-30T17:39:06"/>
        <d v="2014-12-26T18:39:56"/>
        <d v="2014-06-25T17:33:40"/>
        <d v="2017-01-20T22:26:39"/>
        <d v="2016-01-04T21:36:10"/>
        <d v="2014-08-03T12:27:49"/>
        <d v="2015-03-02T16:59:52"/>
        <d v="2016-04-09T20:49:51"/>
        <d v="2014-11-11T03:28:22"/>
        <d v="2015-03-16T18:35:29"/>
        <d v="2017-01-27T11:05:58"/>
        <d v="2014-12-03T22:07:10"/>
        <d v="2015-06-16T16:12:24"/>
        <d v="2015-02-21T01:10:44"/>
        <d v="2014-08-16T13:39:17"/>
        <d v="2014-05-20T13:47:20"/>
        <d v="2016-11-05T21:00:12"/>
        <d v="2015-01-28T04:00:18"/>
        <d v="2014-06-03T02:36:18"/>
        <d v="2014-12-09T18:58:03"/>
        <d v="2015-07-08T09:34:30"/>
        <d v="2014-07-23T16:36:01"/>
        <d v="2015-05-12T00:13:11"/>
        <d v="2015-11-09T17:49:59"/>
        <d v="2016-10-20T09:14:02"/>
        <d v="2015-06-30T22:16:05"/>
        <d v="2015-04-01T03:30:00"/>
        <d v="2015-04-30T12:58:23"/>
        <d v="2015-05-19T20:01:33"/>
        <d v="2014-09-24T17:40:06"/>
        <d v="2014-07-14T01:14:56"/>
        <d v="2014-08-12T06:37:22"/>
        <d v="2015-08-08T16:09:57"/>
        <d v="2014-10-27T17:29:37"/>
        <d v="2015-02-24T04:28:50"/>
        <d v="2015-10-31T03:04:09"/>
        <d v="2015-04-20T17:39:16"/>
        <d v="2016-05-02T21:38:29"/>
        <d v="2016-05-04T09:19:12"/>
        <d v="2014-08-12T10:39:21"/>
        <d v="2014-07-23T13:57:03"/>
        <d v="2015-12-20T14:26:13"/>
        <d v="2016-10-14T07:17:40"/>
        <d v="2014-10-14T11:00:55"/>
        <d v="2015-01-16T16:26:50"/>
        <d v="2015-03-12T21:31:11"/>
        <d v="2014-05-27T21:02:02"/>
        <d v="2014-06-30T18:53:59"/>
        <d v="2014-11-27T00:02:28"/>
        <d v="2014-07-10T04:25:04"/>
        <d v="2015-09-18T14:23:47"/>
        <d v="2016-08-19T17:51:05"/>
        <d v="2016-03-04T06:07:48"/>
        <d v="2015-08-12T01:38:27"/>
        <d v="2016-02-15T02:02:44"/>
        <d v="2016-06-17T21:14:22"/>
        <d v="2015-08-17T14:07:19"/>
        <d v="2015-08-05T13:45:46"/>
        <d v="2016-11-01T04:18:40"/>
        <d v="2016-06-13T13:09:20"/>
        <d v="2015-05-27T19:44:14"/>
        <d v="2014-10-03T07:36:19"/>
        <d v="2014-11-18T09:49:11"/>
        <d v="2014-10-28T12:05:37"/>
        <d v="2015-04-17T19:41:54"/>
        <d v="2015-10-02T16:41:08"/>
        <d v="2015-07-28T13:54:35"/>
        <d v="2015-04-15T17:14:28"/>
        <d v="2015-01-27T18:00:22"/>
        <d v="2016-09-02T01:25:44"/>
        <d v="2014-07-09T05:48:43"/>
        <d v="2015-01-12T00:53:41"/>
        <d v="2016-03-10T14:51:20"/>
        <d v="2016-03-04T17:49:02"/>
        <d v="2015-08-27T16:58:10"/>
        <d v="2016-06-28T23:09:46"/>
        <d v="2014-05-15T13:37:44"/>
        <d v="2015-10-29T18:22:21"/>
        <d v="2016-03-28T20:22:07"/>
        <d v="2016-05-23T21:25:54"/>
        <d v="2014-06-26T20:48:32"/>
        <d v="2014-08-29T16:55:56"/>
        <d v="2015-12-04T18:17:36"/>
        <d v="2014-04-16T19:23:30"/>
        <d v="2015-11-03T12:54:54"/>
        <d v="2015-10-19T01:41:57"/>
        <d v="2015-02-18T15:19:46"/>
        <d v="2016-02-14T03:39:40"/>
        <d v="2014-06-11T15:04:38"/>
        <d v="2017-02-04T04:58:27"/>
        <d v="2016-03-23T17:34:33"/>
        <d v="2016-08-19T18:30:46"/>
        <d v="2016-03-18T18:43:31"/>
        <d v="2014-06-21T10:52:06"/>
        <d v="2014-12-07T23:37:14"/>
        <d v="2016-04-09T14:25:10"/>
        <d v="2016-05-03T11:07:28"/>
        <d v="2016-06-13T18:48:18"/>
        <d v="2014-07-10T18:36:01"/>
        <d v="2016-06-22T16:55:32"/>
        <d v="2014-12-02T13:25:53"/>
        <d v="2015-03-06T19:40:57"/>
        <d v="2014-06-05T12:22:27"/>
        <d v="2016-05-18T02:19:09"/>
        <d v="2015-05-08T17:26:20"/>
        <d v="2014-04-18T18:52:36"/>
        <d v="2014-10-08T21:07:24"/>
        <d v="2016-01-30T14:58:40"/>
        <d v="2016-04-07T11:09:54"/>
        <d v="2014-05-06T20:11:30"/>
        <d v="2015-08-13T23:56:53"/>
        <d v="2015-10-09T15:59:41"/>
        <d v="2016-02-01T14:08:13"/>
        <d v="2015-05-01T13:28:02"/>
        <d v="2015-10-12T20:34:19"/>
        <d v="2015-04-13T18:45:12"/>
        <d v="2014-06-19T07:21:30"/>
        <d v="2015-01-15T14:24:37"/>
        <d v="2014-11-07T04:24:24"/>
        <d v="2015-03-06T07:23:41"/>
        <d v="2015-02-26T21:07:06"/>
        <d v="2014-07-22T17:53:18"/>
        <d v="2016-03-08T13:29:18"/>
        <d v="2017-02-09T21:08:28"/>
        <d v="2014-08-27T23:02:41"/>
        <d v="2015-01-16T12:05:47"/>
        <d v="2014-09-08T01:54:17"/>
        <d v="2014-08-21T17:23:05"/>
        <d v="2016-01-22T16:33:07"/>
        <d v="2014-07-28T16:33:01"/>
        <d v="2015-06-22T21:08:27"/>
        <d v="2014-07-31T14:49:20"/>
        <d v="2014-10-09T16:29:26"/>
        <d v="2014-12-29T11:04:38"/>
        <d v="2015-04-02T11:04:09"/>
        <d v="2015-01-17T05:13:43"/>
        <d v="2016-02-19T03:54:29"/>
        <d v="2015-06-19T16:44:23"/>
        <d v="2014-08-18T18:56:40"/>
        <d v="2014-08-05T14:07:54"/>
        <d v="2016-09-07T19:51:48"/>
        <d v="2016-02-17T14:13:16"/>
        <d v="2015-02-22T02:34:59"/>
        <d v="2014-08-27T19:52:38"/>
        <d v="2014-12-17T12:01:07"/>
        <d v="2016-02-08T21:59:23"/>
        <d v="2015-08-01T14:04:57"/>
        <d v="2015-05-27T03:42:16"/>
        <d v="2015-10-05T13:43:59"/>
        <d v="2017-02-02T21:18:01"/>
        <d v="2014-05-06T20:31:40"/>
        <d v="2015-11-13T22:36:10"/>
        <d v="2016-01-05T13:43:19"/>
        <d v="2014-10-29T12:02:44"/>
        <d v="2015-10-16T17:25:16"/>
        <d v="2016-09-01T04:27:04"/>
        <d v="2015-03-04T20:44:10"/>
        <d v="2014-09-21T19:11:27"/>
        <d v="2014-06-14T20:29:24"/>
        <d v="2016-05-06T23:41:55"/>
        <d v="2014-08-18T17:10:10"/>
        <d v="2015-10-28T14:06:07"/>
        <d v="2015-05-20T03:33:24"/>
        <d v="2016-07-08T09:22:34"/>
        <d v="2014-12-22T00:01:04"/>
        <d v="2014-11-05T20:58:45"/>
        <d v="2015-03-11T03:16:22"/>
        <d v="2014-07-22T02:49:49"/>
        <d v="2014-09-22T13:36:50"/>
        <d v="2014-12-17T22:32:23"/>
        <d v="2016-03-07T10:13:07"/>
        <d v="2015-06-14T21:00:15"/>
        <d v="2014-09-23T13:16:31"/>
        <d v="2014-05-02T17:26:37"/>
        <d v="2014-08-14T19:05:16"/>
        <d v="2014-10-16T14:33:48"/>
        <d v="2016-08-31T18:11:25"/>
        <d v="2014-05-20T13:33:51"/>
        <d v="2016-06-13T20:23:59"/>
        <d v="2015-11-02T21:14:40"/>
        <d v="2016-03-16T23:27:24"/>
        <d v="2014-08-15T13:22:32"/>
        <d v="2014-05-20T14:40:56"/>
        <d v="2016-02-21T01:23:43"/>
        <d v="2016-06-02T15:44:28"/>
        <d v="2014-05-28T14:21:24"/>
        <d v="2015-03-30T12:07:06"/>
        <d v="2014-07-13T20:50:11"/>
        <d v="2016-04-18T22:56:28"/>
        <d v="2015-08-19T00:49:10"/>
        <d v="2016-12-14T21:07:35"/>
        <d v="2015-01-18T13:52:36"/>
        <d v="2015-01-27T14:00:20"/>
        <d v="2016-11-26T17:18:51"/>
        <d v="2014-06-22T16:35:11"/>
        <d v="2015-03-15T06:17:06"/>
        <d v="2015-10-06T11:16:15"/>
        <d v="2014-05-19T23:06:09"/>
        <d v="2014-09-23T17:05:49"/>
        <d v="2016-11-21T15:03:14"/>
        <d v="2016-12-28T16:54:02"/>
        <d v="2016-05-20T20:32:01"/>
        <d v="2016-05-21T14:45:16"/>
        <d v="2015-02-06T11:57:05"/>
        <d v="2015-10-30T02:32:33"/>
        <d v="2015-12-15T16:16:56"/>
        <d v="2016-09-09T08:28:26"/>
        <d v="2015-02-23T12:29:35"/>
        <d v="2015-10-27T20:34:59"/>
        <d v="2016-06-17T15:49:46"/>
        <d v="2014-12-17T12:42:04"/>
        <d v="2015-04-28T15:34:48"/>
        <d v="2015-07-24T14:08:57"/>
        <d v="2014-12-17T10:09:11"/>
        <d v="2015-02-04T02:40:47"/>
        <d v="2015-06-23T17:34:53"/>
        <d v="2014-09-08T00:05:00"/>
        <d v="2016-11-18T22:45:50"/>
        <d v="2017-01-15T10:43:39"/>
        <d v="2015-12-06T17:47:17"/>
        <d v="2016-05-05T15:19:57"/>
        <d v="2016-07-19T18:24:33"/>
        <d v="2014-10-15T00:59:50"/>
        <d v="2016-12-26T19:41:22"/>
        <d v="2016-04-15T18:21:13"/>
        <d v="2015-07-03T17:59:26"/>
        <d v="2016-09-27T04:40:34"/>
        <d v="2016-11-22T22:15:09"/>
        <d v="2015-02-17T23:11:06"/>
        <d v="2014-09-01T20:00:01"/>
        <d v="2017-01-31T22:45:37"/>
        <d v="2015-10-30T10:56:44"/>
        <d v="2016-05-22T13:02:31"/>
        <d v="2015-01-25T01:15:40"/>
        <d v="2016-01-31T20:43:06"/>
        <d v="2015-12-20T11:45:23"/>
        <m/>
      </sharedItems>
      <fieldGroup par="21" base="10">
        <rangePr groupBy="months" startDate="2009-05-17T01:55:13" endDate="2017-03-15T13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-Category" numFmtId="0">
      <sharedItems containsBlank="1"/>
    </cacheField>
    <cacheField name="Quarters (Date Created Conversion)" numFmtId="0" databaseField="0">
      <fieldGroup base="10">
        <rangePr groupBy="quarters" startDate="2009-05-17T01:55:13" endDate="2017-03-15T13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0">
        <rangePr groupBy="years" startDate="2009-05-17T01:55:13" endDate="2017-03-15T13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television"/>
    <n v="1.0329622222222221"/>
    <n v="43.040092592592593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television"/>
    <n v="1.4830000000000001"/>
    <n v="322.39130434782606"/>
    <x v="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television"/>
    <n v="1.5473333333333332"/>
    <n v="96.708333333333329"/>
    <x v="0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television"/>
    <n v="1.1351849999999999"/>
    <n v="35.474531249999998"/>
    <x v="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television"/>
    <n v="1.7333333333333334"/>
    <n v="86.666666666666671"/>
    <x v="0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television"/>
    <n v="1.0752857142857142"/>
    <n v="132.05263157894737"/>
    <x v="0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television"/>
    <n v="1.1859999999999999"/>
    <n v="91.230769230769226"/>
    <x v="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television"/>
    <n v="1.1625000000000001"/>
    <n v="116.25"/>
    <x v="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television"/>
    <n v="1.2716666666666667"/>
    <n v="21.194444444444443"/>
    <x v="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television"/>
    <n v="1.109423"/>
    <n v="62.327134831460668"/>
    <x v="0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television"/>
    <n v="1.272"/>
    <n v="37.411764705882355"/>
    <x v="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television"/>
    <n v="1.2394444444444443"/>
    <n v="69.71875"/>
    <x v="0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television"/>
    <n v="1.084090909090909"/>
    <n v="58.170731707317074"/>
    <x v="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television"/>
    <n v="1"/>
    <n v="50"/>
    <x v="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television"/>
    <n v="1.1293199999999999"/>
    <n v="19.471034482758618"/>
    <x v="0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television"/>
    <n v="1.1542857142857144"/>
    <n v="85.957446808510639"/>
    <x v="0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television"/>
    <n v="1.5333333333333334"/>
    <n v="30.66666666666666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television"/>
    <n v="3.9249999999999998"/>
    <n v="60.384615384615387"/>
    <x v="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television"/>
    <n v="27.02"/>
    <n v="38.6"/>
    <x v="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television"/>
    <n v="1.27"/>
    <n v="40.268292682926827"/>
    <x v="0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television"/>
    <n v="1.0725"/>
    <n v="273.8297872340425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television"/>
    <n v="1.98"/>
    <n v="53.035714285714285"/>
    <x v="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television"/>
    <n v="1.0001249999999999"/>
    <n v="40.005000000000003"/>
    <x v="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television"/>
    <n v="1.0249999999999999"/>
    <n v="15.76923076923077"/>
    <x v="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television"/>
    <n v="1"/>
    <n v="71.428571428571431"/>
    <x v="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television"/>
    <n v="1.2549999999999999"/>
    <n v="71.714285714285708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television"/>
    <n v="1.0646666666666667"/>
    <n v="375.76470588235293"/>
    <x v="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television"/>
    <n v="1.046"/>
    <n v="104.6"/>
    <x v="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television"/>
    <n v="1.0285714285714285"/>
    <n v="60"/>
    <x v="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television"/>
    <n v="1.1506666666666667"/>
    <n v="123.28571428571429"/>
    <x v="0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television"/>
    <n v="1.004"/>
    <n v="31.375"/>
    <x v="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television"/>
    <n v="1.2"/>
    <n v="78.260869565217391"/>
    <x v="0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television"/>
    <n v="1.052"/>
    <n v="122.32558139534883"/>
    <x v="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television"/>
    <n v="1.1060000000000001"/>
    <n v="73.733333333333334"/>
    <x v="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television"/>
    <n v="1.04"/>
    <n v="21.666666666666668"/>
    <x v="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television"/>
    <n v="1.3142857142857143"/>
    <n v="21.904761904761905"/>
    <x v="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television"/>
    <n v="1.1466666666666667"/>
    <n v="50.588235294117645"/>
    <x v="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television"/>
    <n v="1.0625"/>
    <n v="53.125"/>
    <x v="0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television"/>
    <n v="1.0625"/>
    <n v="56.666666666666664"/>
    <x v="0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television"/>
    <n v="1.0601933333333333"/>
    <n v="40.776666666666664"/>
    <x v="0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television"/>
    <n v="1"/>
    <n v="192.30769230769232"/>
    <x v="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television"/>
    <n v="1"/>
    <n v="100"/>
    <x v="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television"/>
    <n v="1.2775000000000001"/>
    <n v="117.92307692307692"/>
    <x v="0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television"/>
    <n v="1.0515384615384615"/>
    <n v="27.897959183673468"/>
    <x v="0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television"/>
    <n v="1.2"/>
    <n v="60"/>
    <x v="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television"/>
    <n v="1.074090909090909"/>
    <n v="39.383333333333333"/>
    <x v="0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television"/>
    <n v="1.0049999999999999"/>
    <n v="186.11111111111111"/>
    <x v="0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television"/>
    <n v="1.0246666666666666"/>
    <n v="111.37681159420291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television"/>
    <n v="2.4666666666666668"/>
    <n v="78.723404255319153"/>
    <x v="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television"/>
    <n v="2.1949999999999998"/>
    <n v="46.702127659574465"/>
    <x v="0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television"/>
    <n v="1.3076923076923077"/>
    <n v="65.384615384615387"/>
    <x v="0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television"/>
    <n v="1.5457142857142858"/>
    <n v="102.0754716981132"/>
    <x v="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television"/>
    <n v="1.04"/>
    <n v="64.197530864197532"/>
    <x v="0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television"/>
    <n v="1.41"/>
    <n v="90.384615384615387"/>
    <x v="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television"/>
    <n v="1.0333333333333334"/>
    <n v="88.571428571428569"/>
    <x v="0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television"/>
    <n v="1.4044444444444444"/>
    <n v="28.727272727272727"/>
    <x v="0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television"/>
    <n v="1.1365714285714286"/>
    <n v="69.78947368421052"/>
    <x v="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television"/>
    <n v="1.0049377777777779"/>
    <n v="167.48962962962963"/>
    <x v="0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television"/>
    <n v="1.1303159999999999"/>
    <n v="144.91230769230768"/>
    <x v="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television"/>
    <n v="1.0455692307692308"/>
    <n v="91.840540540540545"/>
    <x v="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television"/>
    <n v="1.4285714285714287E-4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television"/>
    <n v="3.3333333333333332E-4"/>
    <n v="1"/>
    <x v="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television"/>
    <n v="0"/>
    <e v="#DIV/0!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television"/>
    <n v="2.7454545454545453E-3"/>
    <n v="25.166666666666668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television"/>
    <n v="0"/>
    <e v="#DIV/0!"/>
    <x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television"/>
    <n v="0.14000000000000001"/>
    <n v="11.666666666666666"/>
    <x v="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television"/>
    <n v="5.5480000000000002E-2"/>
    <n v="106.69230769230769"/>
    <x v="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television"/>
    <n v="2.375E-2"/>
    <n v="47.5"/>
    <x v="0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television"/>
    <n v="1.8669999999999999E-2"/>
    <n v="311.16666666666669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television"/>
    <n v="0"/>
    <e v="#DIV/0!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television"/>
    <n v="0"/>
    <e v="#DIV/0!"/>
    <x v="0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television"/>
    <n v="0"/>
    <e v="#DIV/0!"/>
    <x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television"/>
    <n v="9.5687499999999995E-2"/>
    <n v="94.506172839506178"/>
    <x v="0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television"/>
    <n v="0"/>
    <e v="#DIV/0!"/>
    <x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television"/>
    <n v="0"/>
    <e v="#DIV/0!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television"/>
    <n v="0.13433333333333333"/>
    <n v="80.599999999999994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television"/>
    <n v="0"/>
    <e v="#DIV/0!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television"/>
    <n v="0"/>
    <e v="#DIV/0!"/>
    <x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television"/>
    <n v="3.1413333333333335E-2"/>
    <n v="81.241379310344826"/>
    <x v="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television"/>
    <n v="1"/>
    <n v="50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television"/>
    <n v="0"/>
    <e v="#DIV/0!"/>
    <x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television"/>
    <n v="0.10775"/>
    <n v="46.178571428571431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television"/>
    <n v="3.3333333333333335E-3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television"/>
    <n v="0"/>
    <e v="#DIV/0!"/>
    <x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television"/>
    <n v="0.27600000000000002"/>
    <n v="55.945945945945944"/>
    <x v="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television"/>
    <n v="7.5111111111111115E-2"/>
    <n v="37.555555555555557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television"/>
    <n v="5.7499999999999999E-3"/>
    <n v="38.333333333333336"/>
    <x v="0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television"/>
    <n v="0"/>
    <e v="#DIV/0!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television"/>
    <n v="8.0000000000000004E-4"/>
    <n v="20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television"/>
    <n v="9.1999999999999998E-3"/>
    <n v="15.333333333333334"/>
    <x v="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television"/>
    <n v="0.23163076923076922"/>
    <n v="449.43283582089555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television"/>
    <n v="5.5999999999999995E-4"/>
    <n v="28"/>
    <x v="0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television"/>
    <n v="7.8947368421052633E-5"/>
    <n v="15"/>
    <x v="0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television"/>
    <n v="7.1799999999999998E-3"/>
    <n v="35.9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television"/>
    <n v="2.6666666666666668E-2"/>
    <n v="13.333333333333334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television"/>
    <n v="6.0000000000000002E-5"/>
    <n v="20.2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television"/>
    <n v="5.0999999999999997E-2"/>
    <n v="119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television"/>
    <n v="2.671118530884808E-3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television"/>
    <n v="0"/>
    <e v="#DIV/0!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television"/>
    <n v="2.0000000000000002E-5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television"/>
    <n v="0"/>
    <e v="#DIV/0!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television"/>
    <n v="1E-4"/>
    <n v="5"/>
    <x v="0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television"/>
    <n v="0.15535714285714286"/>
    <n v="43.5"/>
    <x v="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television"/>
    <n v="0"/>
    <e v="#DIV/0!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television"/>
    <n v="5.3333333333333332E-3"/>
    <n v="91.428571428571431"/>
    <x v="0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television"/>
    <n v="0"/>
    <e v="#DIV/0!"/>
    <x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television"/>
    <n v="0.6"/>
    <n v="3000"/>
    <x v="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television"/>
    <n v="1E-4"/>
    <n v="5.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television"/>
    <n v="4.0625000000000001E-2"/>
    <n v="108.33333333333333"/>
    <x v="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television"/>
    <n v="0.224"/>
    <n v="56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television"/>
    <n v="3.2500000000000001E-2"/>
    <n v="32.5"/>
    <x v="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television"/>
    <n v="2.0000000000000002E-5"/>
    <n v="1"/>
    <x v="0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television"/>
    <n v="0"/>
    <e v="#DIV/0!"/>
    <x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television"/>
    <n v="0"/>
    <e v="#DIV/0!"/>
    <x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television"/>
    <n v="0"/>
    <e v="#DIV/0!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television"/>
    <n v="6.4850000000000005E-2"/>
    <n v="49.884615384615387"/>
    <x v="0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television"/>
    <n v="0"/>
    <e v="#DIV/0!"/>
    <x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television"/>
    <n v="0.4"/>
    <n v="25.714285714285715"/>
    <x v="0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television"/>
    <n v="0"/>
    <e v="#DIV/0!"/>
    <x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television"/>
    <n v="0.2"/>
    <n v="100"/>
    <x v="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television"/>
    <n v="0.33416666666666667"/>
    <n v="30.846153846153847"/>
    <x v="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television"/>
    <n v="0.21092608822670172"/>
    <n v="180.5"/>
    <x v="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television"/>
    <n v="0"/>
    <e v="#DIV/0!"/>
    <x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television"/>
    <n v="0.35855999999999999"/>
    <n v="373.5"/>
    <x v="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television"/>
    <n v="3.4000000000000002E-2"/>
    <n v="25.5"/>
    <x v="0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television"/>
    <n v="5.5E-2"/>
    <n v="220"/>
    <x v="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television"/>
    <n v="0"/>
    <e v="#DIV/0!"/>
    <x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television"/>
    <n v="0.16"/>
    <n v="16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television"/>
    <n v="0"/>
    <e v="#DIV/0!"/>
    <x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television"/>
    <n v="6.8999999999999997E-4"/>
    <n v="69"/>
    <x v="0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television"/>
    <n v="4.1666666666666666E-3"/>
    <n v="50"/>
    <x v="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television"/>
    <n v="0.05"/>
    <n v="83.333333333333329"/>
    <x v="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television"/>
    <n v="1.7E-5"/>
    <n v="5.666666666666667"/>
    <x v="0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television"/>
    <n v="0"/>
    <e v="#DIV/0!"/>
    <x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television"/>
    <n v="1.1999999999999999E-3"/>
    <n v="1"/>
    <x v="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television"/>
    <n v="0"/>
    <e v="#DIV/0!"/>
    <x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television"/>
    <n v="0.41857142857142859"/>
    <n v="77.10526315789474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television"/>
    <n v="0.1048"/>
    <n v="32.75"/>
    <x v="0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television"/>
    <n v="1.116E-2"/>
    <n v="46.5"/>
    <x v="0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television"/>
    <n v="0"/>
    <e v="#DIV/0!"/>
    <x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television"/>
    <n v="0.26192500000000002"/>
    <n v="87.308333333333337"/>
    <x v="0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television"/>
    <n v="0.58461538461538465"/>
    <n v="54.285714285714285"/>
    <x v="0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television"/>
    <n v="0"/>
    <e v="#DIV/0!"/>
    <x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television"/>
    <n v="0.2984"/>
    <n v="93.25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television"/>
    <n v="0.50721666666666665"/>
    <n v="117.68368136117556"/>
    <x v="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television"/>
    <n v="0.16250000000000001"/>
    <n v="76.470588235294116"/>
    <x v="0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television"/>
    <n v="0"/>
    <e v="#DIV/0!"/>
    <x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television"/>
    <n v="0.15214285714285714"/>
    <n v="163.84615384615384"/>
    <x v="0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television"/>
    <n v="0"/>
    <e v="#DIV/0!"/>
    <x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television"/>
    <n v="0"/>
    <e v="#DIV/0!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television"/>
    <n v="0.2525"/>
    <n v="91.818181818181813"/>
    <x v="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television"/>
    <n v="0.44600000000000001"/>
    <n v="185.83333333333334"/>
    <x v="0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television"/>
    <n v="1.5873015873015873E-4"/>
    <n v="1"/>
    <x v="0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television"/>
    <n v="4.0000000000000002E-4"/>
    <n v="20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television"/>
    <n v="8.0000000000000007E-5"/>
    <n v="1"/>
    <x v="0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television"/>
    <n v="2.2727272727272726E-3"/>
    <n v="10"/>
    <x v="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television"/>
    <n v="0.55698440000000005"/>
    <n v="331.53833333333336"/>
    <x v="0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television"/>
    <n v="0.11942999999999999"/>
    <n v="314.28947368421052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television"/>
    <n v="0.02"/>
    <n v="100"/>
    <x v="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television"/>
    <n v="0.17630000000000001"/>
    <n v="115.98684210526316"/>
    <x v="0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television"/>
    <n v="7.1999999999999998E-3"/>
    <n v="120"/>
    <x v="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television"/>
    <n v="0"/>
    <e v="#DIV/0!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television"/>
    <n v="0.13"/>
    <n v="65"/>
    <x v="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television"/>
    <n v="0"/>
    <e v="#DIV/0!"/>
    <x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television"/>
    <n v="0"/>
    <e v="#DIV/0!"/>
    <x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television"/>
    <n v="0"/>
    <e v="#DIV/0!"/>
    <x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television"/>
    <n v="8.6206896551724137E-3"/>
    <n v="125"/>
    <x v="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television"/>
    <n v="0"/>
    <e v="#DIV/0!"/>
    <x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television"/>
    <n v="0"/>
    <e v="#DIV/0!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television"/>
    <n v="0"/>
    <e v="#DIV/0!"/>
    <x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television"/>
    <n v="4.0000000000000001E-3"/>
    <n v="30"/>
    <x v="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television"/>
    <n v="0"/>
    <e v="#DIV/0!"/>
    <x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television"/>
    <n v="2.75E-2"/>
    <n v="15.714285714285714"/>
    <x v="0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television"/>
    <n v="0"/>
    <e v="#DIV/0!"/>
    <x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television"/>
    <n v="0.40100000000000002"/>
    <n v="80.2"/>
    <x v="0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television"/>
    <n v="0"/>
    <e v="#DIV/0!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television"/>
    <n v="0"/>
    <e v="#DIV/0!"/>
    <x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television"/>
    <n v="3.3333333333333335E-3"/>
    <n v="50"/>
    <x v="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television"/>
    <n v="0"/>
    <e v="#DIV/0!"/>
    <x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television"/>
    <n v="0.25"/>
    <n v="50"/>
    <x v="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television"/>
    <n v="1.0763413333333334"/>
    <n v="117.84759124087591"/>
    <x v="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television"/>
    <n v="1.1263736263736264"/>
    <n v="109.04255319148936"/>
    <x v="0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television"/>
    <n v="1.1346153846153846"/>
    <n v="73.019801980198025"/>
    <x v="0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television"/>
    <n v="1.0259199999999999"/>
    <n v="78.195121951219505"/>
    <x v="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television"/>
    <n v="1.1375714285714287"/>
    <n v="47.398809523809526"/>
    <x v="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television"/>
    <n v="1.0371999999999999"/>
    <n v="54.020833333333336"/>
    <x v="0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television"/>
    <n v="3.0546000000000002"/>
    <n v="68.488789237668158"/>
    <x v="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television"/>
    <n v="1.341"/>
    <n v="108.14516129032258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television"/>
    <n v="1.0133294117647058"/>
    <n v="589.95205479452056"/>
    <x v="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television"/>
    <n v="1.1292"/>
    <n v="48.051063829787232"/>
    <x v="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television"/>
    <n v="1.0558333333333334"/>
    <n v="72.482837528604122"/>
    <x v="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television"/>
    <n v="1.2557142857142858"/>
    <n v="57.077922077922075"/>
    <x v="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television"/>
    <n v="1.8455999999999999"/>
    <n v="85.444444444444443"/>
    <x v="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television"/>
    <n v="1.0073333333333334"/>
    <n v="215.85714285714286"/>
    <x v="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television"/>
    <n v="1.1694724999999999"/>
    <n v="89.38643312101911"/>
    <x v="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television"/>
    <n v="1.0673325"/>
    <n v="45.418404255319146"/>
    <x v="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television"/>
    <n v="1.391"/>
    <n v="65.756363636363631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television"/>
    <n v="1.0672648571428571"/>
    <n v="66.70405357142856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television"/>
    <n v="1.9114"/>
    <n v="83.345930232558146"/>
    <x v="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television"/>
    <n v="1.3193789333333332"/>
    <n v="105.04609341825902"/>
    <x v="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television"/>
    <n v="1.0640000000000001"/>
    <n v="120.90909090909091"/>
    <x v="0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television"/>
    <n v="1.0740000000000001"/>
    <n v="97.63636363636364"/>
    <x v="0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television"/>
    <n v="2.4"/>
    <n v="41.379310344827587"/>
    <x v="0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television"/>
    <n v="1.1808107999999999"/>
    <n v="30.654485981308412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television"/>
    <n v="1.1819999999999999"/>
    <n v="64.945054945054949"/>
    <x v="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television"/>
    <n v="1.111"/>
    <n v="95.775862068965523"/>
    <x v="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television"/>
    <n v="1.4550000000000001"/>
    <n v="40.416666666666664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television"/>
    <n v="1.3162883248730965"/>
    <n v="78.578424242424248"/>
    <x v="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television"/>
    <n v="1.1140000000000001"/>
    <n v="50.18018018018018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television"/>
    <n v="1.4723377"/>
    <n v="92.251735588972423"/>
    <x v="0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television"/>
    <n v="1.5260869565217392"/>
    <n v="57.540983606557376"/>
    <x v="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television"/>
    <n v="1.0468"/>
    <n v="109.42160278745645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television"/>
    <n v="1.7743366666666667"/>
    <n v="81.892461538461546"/>
    <x v="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television"/>
    <n v="1.077758"/>
    <n v="45.667711864406776"/>
    <x v="0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television"/>
    <n v="1.56"/>
    <n v="55.221238938053098"/>
    <x v="0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television"/>
    <n v="1.08395"/>
    <n v="65.298192771084331"/>
    <x v="0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television"/>
    <n v="1.476"/>
    <n v="95.225806451612897"/>
    <x v="0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television"/>
    <n v="1.1038153846153846"/>
    <n v="75.444794952681391"/>
    <x v="0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television"/>
    <n v="1.5034814814814814"/>
    <n v="97.816867469879512"/>
    <x v="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television"/>
    <n v="1.5731829411764706"/>
    <n v="87.685606557377056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television"/>
    <n v="1.5614399999999999"/>
    <n v="54.748948106591868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television"/>
    <n v="1.2058763636363636"/>
    <n v="83.953417721518989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television"/>
    <n v="1.0118888888888888"/>
    <n v="254.38547486033519"/>
    <x v="0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television"/>
    <n v="1.142725"/>
    <n v="101.8269801980198"/>
    <x v="0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television"/>
    <n v="1.0462615"/>
    <n v="55.066394736842106"/>
    <x v="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television"/>
    <n v="2.2882507142857142"/>
    <n v="56.901438721136763"/>
    <x v="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television"/>
    <n v="1.0915333333333332"/>
    <n v="121.28148148148148"/>
    <x v="0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television"/>
    <n v="1.7629999999999999"/>
    <n v="91.189655172413794"/>
    <x v="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television"/>
    <n v="1.0321061999999999"/>
    <n v="115.44812080536913"/>
    <x v="0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television"/>
    <n v="1.0482"/>
    <n v="67.771551724137936"/>
    <x v="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television"/>
    <n v="1.0668444444444445"/>
    <n v="28.576190476190476"/>
    <x v="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television"/>
    <n v="1.2001999999999999"/>
    <n v="46.8828125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television"/>
    <n v="1.0150693333333334"/>
    <n v="154.42231237322514"/>
    <x v="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television"/>
    <n v="1.0138461538461538"/>
    <n v="201.22137404580153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television"/>
    <n v="1"/>
    <n v="100"/>
    <x v="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television"/>
    <n v="1.3310911999999999"/>
    <n v="100.08204511278196"/>
    <x v="0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television"/>
    <n v="1.187262"/>
    <n v="230.08953488372092"/>
    <x v="0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television"/>
    <n v="1.0064"/>
    <n v="141.74647887323943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television"/>
    <n v="1.089324126984127"/>
    <n v="56.344351395730705"/>
    <x v="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television"/>
    <n v="1.789525"/>
    <n v="73.341188524590166"/>
    <x v="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television"/>
    <n v="1.0172264"/>
    <n v="85.337785234899329"/>
    <x v="0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television"/>
    <n v="1.1873499999999999"/>
    <n v="61.496215139442228"/>
    <x v="0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television"/>
    <n v="1.0045999999999999"/>
    <n v="93.018518518518519"/>
    <x v="0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television"/>
    <n v="1.3746666666666667"/>
    <n v="50.292682926829265"/>
    <x v="0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television"/>
    <n v="2.3164705882352941"/>
    <n v="106.43243243243244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television"/>
    <n v="1.3033333333333332"/>
    <n v="51.719576719576722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television"/>
    <n v="2.9289999999999998"/>
    <n v="36.612499999999997"/>
    <x v="0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television"/>
    <n v="1.1131818181818183"/>
    <n v="42.517361111111114"/>
    <x v="0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television"/>
    <n v="1.0556666666666668"/>
    <n v="62.712871287128714"/>
    <x v="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television"/>
    <n v="1.1894444444444445"/>
    <n v="89.957983193277315"/>
    <x v="0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television"/>
    <n v="1.04129"/>
    <n v="28.924722222222222"/>
    <x v="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television"/>
    <n v="1.0410165"/>
    <n v="138.8022"/>
    <x v="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television"/>
    <n v="1.1187499999999999"/>
    <n v="61.301369863013697"/>
    <x v="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television"/>
    <n v="1.0473529411764706"/>
    <n v="80.202702702702709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television"/>
    <n v="3.8515000000000001"/>
    <n v="32.095833333333331"/>
    <x v="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television"/>
    <n v="1.01248"/>
    <n v="200.88888888888889"/>
    <x v="0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television"/>
    <n v="1.1377333333333333"/>
    <n v="108.01265822784811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television"/>
    <n v="1.0080333333333333"/>
    <n v="95.699367088607602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television"/>
    <n v="2.8332000000000002"/>
    <n v="49.880281690140848"/>
    <x v="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television"/>
    <n v="1.1268"/>
    <n v="110.47058823529412"/>
    <x v="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television"/>
    <n v="1.0658000000000001"/>
    <n v="134.91139240506328"/>
    <x v="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television"/>
    <n v="1.0266285714285714"/>
    <n v="106.62314540059347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television"/>
    <n v="1.0791200000000001"/>
    <n v="145.04301075268816"/>
    <x v="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television"/>
    <n v="1.2307407407407407"/>
    <n v="114.58620689655173"/>
    <x v="0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television"/>
    <n v="1.016"/>
    <n v="105.3170731707317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television"/>
    <n v="1.04396"/>
    <n v="70.921195652173907"/>
    <x v="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television"/>
    <n v="1.1292973333333334"/>
    <n v="147.17167680278018"/>
    <x v="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television"/>
    <n v="1.3640000000000001"/>
    <n v="160.47058823529412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television"/>
    <n v="1.036144"/>
    <n v="156.04578313253012"/>
    <x v="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television"/>
    <n v="1.0549999999999999"/>
    <n v="63.17365269461078"/>
    <x v="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television"/>
    <n v="1.0182857142857142"/>
    <n v="104.82352941176471"/>
    <x v="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television"/>
    <n v="1.0660499999999999"/>
    <n v="97.356164383561648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television"/>
    <n v="1.13015"/>
    <n v="203.63063063063063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television"/>
    <n v="1.252275"/>
    <n v="188.31203007518798"/>
    <x v="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television"/>
    <n v="1.0119"/>
    <n v="146.65217391304347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television"/>
    <n v="1.0276470588235294"/>
    <n v="109.1875"/>
    <x v="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television"/>
    <n v="1.1683911999999999"/>
    <n v="59.249046653144013"/>
    <x v="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television"/>
    <n v="1.0116833333333335"/>
    <n v="97.904838709677421"/>
    <x v="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television"/>
    <n v="1.1013360000000001"/>
    <n v="70.000169491525426"/>
    <x v="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television"/>
    <n v="1.0808333333333333"/>
    <n v="72.865168539325836"/>
    <x v="0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television"/>
    <n v="1.2502285714285715"/>
    <n v="146.34782608695653"/>
    <x v="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television"/>
    <n v="1.0671428571428572"/>
    <n v="67.909090909090907"/>
    <x v="0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television"/>
    <n v="1.0036639999999999"/>
    <n v="169.85083076923075"/>
    <x v="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television"/>
    <n v="1.0202863333333334"/>
    <n v="58.413339694656486"/>
    <x v="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television"/>
    <n v="1.0208358208955224"/>
    <n v="119.99298245614035"/>
    <x v="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television"/>
    <n v="1.2327586206896552"/>
    <n v="99.860335195530723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television"/>
    <n v="1.7028880000000002"/>
    <n v="90.57914893617021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television"/>
    <n v="1.1159049999999999"/>
    <n v="117.77361477572559"/>
    <x v="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television"/>
    <n v="1.03"/>
    <n v="86.554621848739501"/>
    <x v="0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television"/>
    <n v="1.0663570159857905"/>
    <n v="71.899281437125751"/>
    <x v="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television"/>
    <n v="1.1476"/>
    <n v="129.81900452488688"/>
    <x v="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television"/>
    <n v="1.2734117647058822"/>
    <n v="44.912863070539416"/>
    <x v="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television"/>
    <n v="1.1656"/>
    <n v="40.755244755244753"/>
    <x v="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television"/>
    <n v="1.0861819426615318"/>
    <n v="103.52394779771615"/>
    <x v="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television"/>
    <n v="1.0394285714285714"/>
    <n v="125.44827586206897"/>
    <x v="0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television"/>
    <n v="1.1625714285714286"/>
    <n v="246.60606060606059"/>
    <x v="0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television"/>
    <n v="1.0269239999999999"/>
    <n v="79.401340206185566"/>
    <x v="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television"/>
    <n v="1.74"/>
    <n v="86.138613861386133"/>
    <x v="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television"/>
    <n v="1.03088"/>
    <n v="193.04868913857678"/>
    <x v="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television"/>
    <n v="1.0485537190082646"/>
    <n v="84.023178807947019"/>
    <x v="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television"/>
    <n v="1.0137499999999999"/>
    <n v="139.82758620689654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television"/>
    <n v="1.1107699999999998"/>
    <n v="109.82189265536722"/>
    <x v="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television"/>
    <n v="1.2415933781686497"/>
    <n v="139.53488372093022"/>
    <x v="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television"/>
    <n v="1.0133333333333334"/>
    <n v="347.84615384615387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television"/>
    <n v="1.1016142857142857"/>
    <n v="68.24159292035398"/>
    <x v="0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television"/>
    <n v="1.0397333333333334"/>
    <n v="239.93846153846152"/>
    <x v="0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television"/>
    <n v="1.013157894736842"/>
    <n v="287.31343283582089"/>
    <x v="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television"/>
    <n v="1.033501"/>
    <n v="86.84882352941176"/>
    <x v="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television"/>
    <n v="1.04112"/>
    <n v="81.84905660377359"/>
    <x v="0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television"/>
    <n v="1.1015569230769231"/>
    <n v="42.874970059880241"/>
    <x v="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television"/>
    <n v="1.2202"/>
    <n v="709.41860465116281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television"/>
    <n v="1.1416866666666667"/>
    <n v="161.25517890772127"/>
    <x v="0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television"/>
    <n v="1.2533333333333334"/>
    <n v="41.777777777777779"/>
    <x v="0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television"/>
    <n v="1.0666666666666667"/>
    <n v="89.887640449438209"/>
    <x v="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television"/>
    <n v="1.3065"/>
    <n v="45.051724137931032"/>
    <x v="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television"/>
    <n v="1.2"/>
    <n v="42.857142857142854"/>
    <x v="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television"/>
    <n v="1.0595918367346939"/>
    <n v="54.083333333333336"/>
    <x v="0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television"/>
    <n v="1.1439999999999999"/>
    <n v="103.21804511278195"/>
    <x v="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television"/>
    <n v="1.1176666666666666"/>
    <n v="40.397590361445786"/>
    <x v="0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television"/>
    <n v="1.1608000000000001"/>
    <n v="116.85906040268456"/>
    <x v="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television"/>
    <n v="1.415"/>
    <n v="115.51020408163265"/>
    <x v="0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television"/>
    <n v="1.0472999999999999"/>
    <n v="104.31274900398407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television"/>
    <n v="2.5583333333333331"/>
    <n v="69.772727272727266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television"/>
    <n v="2.0670670670670672"/>
    <n v="43.020833333333336"/>
    <x v="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television"/>
    <n v="1.1210500000000001"/>
    <n v="58.540469973890339"/>
    <x v="0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television"/>
    <n v="1.05982"/>
    <n v="111.79535864978902"/>
    <x v="0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television"/>
    <n v="1.0016666666666667"/>
    <n v="46.230769230769234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television"/>
    <n v="2.1398947368421051"/>
    <n v="144.69039145907473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television"/>
    <n v="1.2616000000000001"/>
    <n v="88.845070422535215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television"/>
    <n v="1.8153547058823529"/>
    <n v="81.75107284768211"/>
    <x v="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television"/>
    <n v="1"/>
    <n v="71.42857142857143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television"/>
    <n v="1.0061"/>
    <n v="104.25906735751295"/>
    <x v="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television"/>
    <n v="1.009027027027027"/>
    <n v="90.616504854368927"/>
    <x v="0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television"/>
    <n v="1.10446"/>
    <n v="157.33048433048432"/>
    <x v="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television"/>
    <n v="1.118936170212766"/>
    <n v="105.18"/>
    <x v="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television"/>
    <n v="1.0804450000000001"/>
    <n v="58.719836956521746"/>
    <x v="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television"/>
    <n v="1.0666666666666667"/>
    <n v="81.632653061224488"/>
    <x v="0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television"/>
    <n v="1.0390027322404372"/>
    <n v="56.460043668122275"/>
    <x v="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television"/>
    <n v="1.2516"/>
    <n v="140.1044776119403"/>
    <x v="0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television"/>
    <n v="1.0680499999999999"/>
    <n v="224.85263157894738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television"/>
    <n v="1.1230249999999999"/>
    <n v="181.13306451612902"/>
    <x v="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television"/>
    <n v="1.0381199999999999"/>
    <n v="711.04109589041093"/>
    <x v="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television"/>
    <n v="1.4165000000000001"/>
    <n v="65.883720930232556"/>
    <x v="0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television"/>
    <n v="1.0526"/>
    <n v="75.185714285714283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television"/>
    <n v="1.0309142857142857"/>
    <n v="133.14391143911439"/>
    <x v="0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television"/>
    <n v="1.0765957446808512"/>
    <n v="55.2"/>
    <x v="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television"/>
    <n v="1.0770464285714285"/>
    <n v="86.163714285714292"/>
    <x v="0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television"/>
    <n v="1.0155000000000001"/>
    <n v="92.318181818181813"/>
    <x v="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television"/>
    <n v="1.0143766666666667"/>
    <n v="160.16473684210527"/>
    <x v="0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television"/>
    <n v="1.3680000000000001"/>
    <n v="45.6"/>
    <x v="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television"/>
    <n v="1.2829999999999999"/>
    <n v="183.28571428571428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television"/>
    <n v="1.0105"/>
    <n v="125.78838174273859"/>
    <x v="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television"/>
    <n v="1.2684"/>
    <n v="57.654545454545456"/>
    <x v="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television"/>
    <n v="1.0508593749999999"/>
    <n v="78.660818713450297"/>
    <x v="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television"/>
    <n v="1.0285405405405406"/>
    <n v="91.480769230769226"/>
    <x v="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television"/>
    <n v="1.0214714285714286"/>
    <n v="68.09809523809524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television"/>
    <n v="1.2021700000000002"/>
    <n v="48.086800000000004"/>
    <x v="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television"/>
    <n v="1.0024761904761905"/>
    <n v="202.42307692307693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television"/>
    <n v="1.0063392857142857"/>
    <n v="216.75"/>
    <x v="0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television"/>
    <n v="1.004375"/>
    <n v="110.06849315068493"/>
    <x v="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television"/>
    <n v="4.3939393939393936E-3"/>
    <n v="4.833333333333333"/>
    <x v="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television"/>
    <n v="2.0066666666666667E-2"/>
    <n v="50.166666666666664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television"/>
    <n v="1.0749999999999999E-2"/>
    <n v="35.833333333333336"/>
    <x v="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television"/>
    <n v="7.6499999999999997E-3"/>
    <n v="11.76923076923077"/>
    <x v="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television"/>
    <n v="6.7966666666666675E-2"/>
    <n v="40.78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television"/>
    <n v="1.2E-4"/>
    <n v="3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television"/>
    <n v="1.3299999999999999E-2"/>
    <n v="16.625"/>
    <x v="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television"/>
    <n v="0"/>
    <e v="#DIV/0!"/>
    <x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television"/>
    <n v="5.6333333333333332E-2"/>
    <n v="52"/>
    <x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television"/>
    <n v="0"/>
    <e v="#DIV/0!"/>
    <x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television"/>
    <n v="2.4E-2"/>
    <n v="4.8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television"/>
    <n v="0.13833333333333334"/>
    <n v="51.875"/>
    <x v="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television"/>
    <n v="9.5000000000000001E-2"/>
    <n v="71.25"/>
    <x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television"/>
    <n v="0"/>
    <e v="#DIV/0!"/>
    <x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television"/>
    <n v="0.05"/>
    <n v="62.5"/>
    <x v="0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television"/>
    <n v="2.7272727272727273E-5"/>
    <n v="1"/>
    <x v="0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television"/>
    <n v="0"/>
    <e v="#DIV/0!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television"/>
    <n v="0"/>
    <e v="#DIV/0!"/>
    <x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television"/>
    <n v="9.3799999999999994E-2"/>
    <n v="170.54545454545453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television"/>
    <n v="0"/>
    <e v="#DIV/0!"/>
    <x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television"/>
    <n v="1E-3"/>
    <n v="5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television"/>
    <n v="0"/>
    <e v="#DIV/0!"/>
    <x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television"/>
    <n v="0.39358823529411763"/>
    <n v="393.58823529411762"/>
    <x v="0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television"/>
    <n v="1E-3"/>
    <n v="5"/>
    <x v="0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television"/>
    <n v="0.05"/>
    <n v="50"/>
    <x v="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television"/>
    <n v="3.3333333333333335E-5"/>
    <n v="1"/>
    <x v="0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television"/>
    <n v="7.2952380952380949E-2"/>
    <n v="47.875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television"/>
    <n v="1.6666666666666666E-4"/>
    <n v="5"/>
    <x v="0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television"/>
    <n v="3.2804E-2"/>
    <n v="20.502500000000001"/>
    <x v="0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television"/>
    <n v="2.2499999999999999E-2"/>
    <n v="9"/>
    <x v="0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television"/>
    <n v="7.92E-3"/>
    <n v="56.571428571428569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television"/>
    <n v="0"/>
    <e v="#DIV/0!"/>
    <x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television"/>
    <n v="0.64"/>
    <n v="40"/>
    <x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television"/>
    <n v="2.740447957839262E-4"/>
    <n v="13"/>
    <x v="0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television"/>
    <n v="8.2000000000000007E-3"/>
    <n v="16.399999999999999"/>
    <x v="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television"/>
    <n v="6.9230769230769226E-4"/>
    <n v="22.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television"/>
    <n v="6.8631863186318634E-3"/>
    <n v="20.333333333333332"/>
    <x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television"/>
    <n v="0"/>
    <e v="#DIV/0!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television"/>
    <n v="8.2100000000000006E-2"/>
    <n v="16.755102040816325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television"/>
    <n v="6.4102564102564103E-4"/>
    <n v="25"/>
    <x v="0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television"/>
    <n v="2.9411764705882353E-3"/>
    <n v="12.5"/>
    <x v="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television"/>
    <n v="0"/>
    <e v="#DIV/0!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television"/>
    <n v="0"/>
    <e v="#DIV/0!"/>
    <x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television"/>
    <n v="2.2727272727272728E-2"/>
    <n v="113.63636363636364"/>
    <x v="0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television"/>
    <n v="9.9009900990099011E-4"/>
    <n v="1"/>
    <x v="0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television"/>
    <n v="0.26953125"/>
    <n v="17.25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television"/>
    <n v="7.6E-3"/>
    <n v="15.2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television"/>
    <n v="0.21575"/>
    <n v="110.64102564102564"/>
    <x v="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television"/>
    <n v="0"/>
    <e v="#DIV/0!"/>
    <x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television"/>
    <n v="0"/>
    <e v="#DIV/0!"/>
    <x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television"/>
    <n v="1.0200000000000001E-2"/>
    <n v="25.5"/>
    <x v="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television"/>
    <n v="0.11892727272727273"/>
    <n v="38.476470588235294"/>
    <x v="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television"/>
    <n v="0.17624999999999999"/>
    <n v="28.2"/>
    <x v="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television"/>
    <n v="2.87E-2"/>
    <n v="61.5"/>
    <x v="0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television"/>
    <n v="3.0303030303030303E-4"/>
    <n v="1"/>
    <x v="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television"/>
    <n v="0"/>
    <e v="#DIV/0!"/>
    <x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television"/>
    <n v="2.2302681818181819E-2"/>
    <n v="39.569274193548388"/>
    <x v="0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television"/>
    <n v="0"/>
    <e v="#DIV/0!"/>
    <x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television"/>
    <n v="0"/>
    <e v="#DIV/0!"/>
    <x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television"/>
    <n v="0.3256"/>
    <n v="88.8"/>
    <x v="0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television"/>
    <n v="0.19409999999999999"/>
    <n v="55.457142857142856"/>
    <x v="0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television"/>
    <n v="6.0999999999999999E-2"/>
    <n v="87.142857142857139"/>
    <x v="0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television"/>
    <n v="1E-3"/>
    <n v="10"/>
    <x v="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television"/>
    <n v="0.502"/>
    <n v="51.224489795918366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television"/>
    <n v="1.8625E-3"/>
    <n v="13.545454545454545"/>
    <x v="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television"/>
    <n v="0.21906971229845085"/>
    <n v="66.520080000000007"/>
    <x v="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television"/>
    <n v="9.0909090909090904E-5"/>
    <n v="50"/>
    <x v="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television"/>
    <n v="0"/>
    <e v="#DIV/0!"/>
    <x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television"/>
    <n v="0"/>
    <e v="#DIV/0!"/>
    <x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television"/>
    <n v="2.8667813379201833E-3"/>
    <n v="71.666666666666671"/>
    <x v="0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television"/>
    <n v="0"/>
    <e v="#DIV/0!"/>
    <x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television"/>
    <n v="0"/>
    <e v="#DIV/0!"/>
    <x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television"/>
    <n v="0"/>
    <e v="#DIV/0!"/>
    <x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television"/>
    <n v="0"/>
    <e v="#DIV/0!"/>
    <x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television"/>
    <n v="1.5499999999999999E-3"/>
    <n v="10.333333333333334"/>
    <x v="0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television"/>
    <n v="0"/>
    <e v="#DIV/0!"/>
    <x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television"/>
    <n v="1.6666666666666667E-5"/>
    <n v="1"/>
    <x v="0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television"/>
    <n v="6.6964285714285711E-3"/>
    <n v="10"/>
    <x v="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television"/>
    <n v="4.5985132395404561E-2"/>
    <n v="136.09090909090909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television"/>
    <n v="9.5500000000000002E-2"/>
    <n v="73.461538461538467"/>
    <x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television"/>
    <n v="3.307692307692308E-2"/>
    <n v="53.75"/>
    <x v="0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television"/>
    <n v="0"/>
    <e v="#DIV/0!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television"/>
    <n v="1.15E-2"/>
    <n v="57.5"/>
    <x v="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television"/>
    <n v="1.7538461538461537E-2"/>
    <n v="12.666666666666666"/>
    <x v="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television"/>
    <n v="1.3673469387755101E-2"/>
    <n v="67"/>
    <x v="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television"/>
    <n v="4.3333333333333331E-3"/>
    <n v="3.7142857142857144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television"/>
    <n v="1.25E-3"/>
    <n v="250"/>
    <x v="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television"/>
    <n v="3.2000000000000001E-2"/>
    <n v="64"/>
    <x v="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television"/>
    <n v="8.0000000000000002E-3"/>
    <n v="133.33333333333334"/>
    <x v="0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television"/>
    <n v="2E-3"/>
    <n v="10"/>
    <x v="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television"/>
    <n v="0"/>
    <e v="#DIV/0!"/>
    <x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television"/>
    <n v="0.03"/>
    <n v="30"/>
    <x v="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television"/>
    <n v="1.3749999999999999E-3"/>
    <n v="5.5"/>
    <x v="0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television"/>
    <n v="0.13924"/>
    <n v="102.38235294117646"/>
    <x v="0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television"/>
    <n v="3.3333333333333333E-2"/>
    <n v="16.666666666666668"/>
    <x v="0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television"/>
    <n v="0.25413402061855672"/>
    <n v="725.02941176470586"/>
    <x v="0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television"/>
    <n v="0"/>
    <e v="#DIV/0!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television"/>
    <n v="1.3666666666666667E-2"/>
    <n v="68.333333333333329"/>
    <x v="0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television"/>
    <n v="0"/>
    <e v="#DIV/0!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television"/>
    <n v="0.22881426547787684"/>
    <n v="39.228571428571428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film &amp; video/television"/>
    <n v="1.0209999999999999"/>
    <n v="150.14705882352942"/>
    <x v="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film &amp; video/television"/>
    <n v="1.0464"/>
    <n v="93.428571428571431"/>
    <x v="0"/>
    <x v="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film &amp; video/television"/>
    <n v="1.1466666666666667"/>
    <n v="110.96774193548387"/>
    <x v="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film &amp; video/television"/>
    <n v="1.206"/>
    <n v="71.785714285714292"/>
    <x v="0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film &amp; video/television"/>
    <n v="1.0867285714285715"/>
    <n v="29.258076923076924"/>
    <x v="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film &amp; video/television"/>
    <n v="1"/>
    <n v="1000"/>
    <x v="0"/>
    <x v="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film &amp; video/television"/>
    <n v="1.1399999999999999"/>
    <n v="74.347826086956516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film &amp; video/television"/>
    <n v="1.0085"/>
    <n v="63.829113924050631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film &amp; video/television"/>
    <n v="1.1565217391304348"/>
    <n v="44.333333333333336"/>
    <x v="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film &amp; video/television"/>
    <n v="1.3041666666666667"/>
    <n v="86.944444444444443"/>
    <x v="0"/>
    <x v="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film &amp; video/television"/>
    <n v="1.0778267254038179"/>
    <n v="126.55172413793103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film &amp; video/television"/>
    <n v="1"/>
    <n v="129.03225806451613"/>
    <x v="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film &amp; video/television"/>
    <n v="1.2324999999999999"/>
    <n v="71.242774566473983"/>
    <x v="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film &amp; video/television"/>
    <n v="1.002"/>
    <n v="117.88235294117646"/>
    <x v="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film &amp; video/television"/>
    <n v="1.0466666666666666"/>
    <n v="327.08333333333331"/>
    <x v="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film &amp; video/television"/>
    <n v="1.0249999999999999"/>
    <n v="34.745762711864408"/>
    <x v="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film &amp; video/television"/>
    <n v="1.1825757575757576"/>
    <n v="100.06410256410257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film &amp; video/television"/>
    <n v="1.2050000000000001"/>
    <n v="40.847457627118644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film &amp; video/television"/>
    <n v="3.0242"/>
    <n v="252.01666666666668"/>
    <x v="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film &amp; video/television"/>
    <n v="1.00644"/>
    <n v="25.161000000000001"/>
    <x v="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film &amp; video/television"/>
    <n v="6.666666666666667E-5"/>
    <n v="1"/>
    <x v="0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film &amp; video/television"/>
    <n v="5.5555555555555558E-3"/>
    <n v="25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film &amp; video/television"/>
    <n v="3.9999999999999998E-6"/>
    <n v="1"/>
    <x v="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film &amp; video/television"/>
    <n v="3.1818181818181819E-3"/>
    <n v="35"/>
    <x v="0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film &amp; video/television"/>
    <n v="1.2E-2"/>
    <n v="3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film &amp; video/television"/>
    <n v="0.27383999999999997"/>
    <n v="402.70588235294116"/>
    <x v="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film &amp; video/television"/>
    <n v="8.6666666666666663E-4"/>
    <n v="26"/>
    <x v="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film &amp; video/television"/>
    <n v="0"/>
    <e v="#DIV/0!"/>
    <x v="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film &amp; video/television"/>
    <n v="8.9999999999999998E-4"/>
    <n v="9"/>
    <x v="0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film &amp; video/television"/>
    <n v="2.7199999999999998E-2"/>
    <n v="8.5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film &amp; video/television"/>
    <n v="7.0000000000000001E-3"/>
    <n v="8.75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film &amp; video/television"/>
    <n v="5.0413333333333331E-2"/>
    <n v="135.03571428571428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film &amp; video/television"/>
    <n v="0"/>
    <e v="#DIV/0!"/>
    <x v="0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film &amp; video/television"/>
    <n v="4.9199999999999999E-3"/>
    <n v="20.5"/>
    <x v="0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film &amp; video/television"/>
    <n v="0.36589147286821705"/>
    <n v="64.36363636363636"/>
    <x v="0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film &amp; video/television"/>
    <n v="0"/>
    <e v="#DIV/0!"/>
    <x v="0"/>
    <x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film &amp; video/television"/>
    <n v="2.5000000000000001E-2"/>
    <n v="200"/>
    <x v="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film &amp; video/television"/>
    <n v="9.1066666666666674E-3"/>
    <n v="68.3"/>
    <x v="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film &amp; video/television"/>
    <n v="0"/>
    <e v="#DIV/0!"/>
    <x v="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film &amp; video/television"/>
    <n v="2.0833333333333335E-4"/>
    <n v="50"/>
    <x v="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film &amp; video/television"/>
    <n v="1.2E-4"/>
    <n v="4"/>
    <x v="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film &amp; video/television"/>
    <n v="3.6666666666666666E-3"/>
    <n v="27.5"/>
    <x v="0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film &amp; video/television"/>
    <n v="0"/>
    <e v="#DIV/0!"/>
    <x v="0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film &amp; video/television"/>
    <n v="9.0666666666666662E-4"/>
    <n v="34"/>
    <x v="0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film &amp; video/television"/>
    <n v="5.5555555555555558E-5"/>
    <n v="1"/>
    <x v="0"/>
    <x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film &amp; video/television"/>
    <n v="0"/>
    <e v="#DIV/0!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film &amp; video/television"/>
    <n v="2.0000000000000001E-4"/>
    <n v="1"/>
    <x v="0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film &amp; video/television"/>
    <n v="0"/>
    <e v="#DIV/0!"/>
    <x v="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film &amp; video/television"/>
    <n v="0.01"/>
    <n v="49"/>
    <x v="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film &amp; video/television"/>
    <n v="8.0000000000000002E-3"/>
    <n v="20"/>
    <x v="0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film &amp; video/television"/>
    <n v="1.6705882352941177E-3"/>
    <n v="142"/>
    <x v="0"/>
    <x v="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1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1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1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1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1"/>
    <x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1"/>
    <x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1"/>
    <x v="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1"/>
    <x v="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1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1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1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1"/>
    <x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1"/>
    <x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1"/>
    <x v="1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1"/>
    <x v="1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1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1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1"/>
    <x v="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1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1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1"/>
    <x v="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1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1"/>
    <x v="1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1"/>
    <x v="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1"/>
    <x v="1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1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1"/>
    <x v="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1"/>
    <x v="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1"/>
    <x v="1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1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1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1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1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1"/>
    <x v="1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1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1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1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1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1"/>
    <x v="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1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1"/>
    <x v="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1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1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1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1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1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1"/>
    <x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1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1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1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1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1"/>
    <x v="1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1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1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1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1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1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1"/>
    <x v="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1"/>
    <x v="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1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1"/>
    <x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1"/>
    <x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1"/>
    <x v="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1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1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1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1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1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1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1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1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1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1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1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1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1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1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1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1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1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1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1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1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1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1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1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1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1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1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1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1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1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1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1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1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1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1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1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1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1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1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1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1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1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1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1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1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1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1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1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1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1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1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1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1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1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1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1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1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1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1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1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1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1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1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1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1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1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1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1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1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1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1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2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2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2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2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2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2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2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2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2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2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2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2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2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2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2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2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2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2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2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2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2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2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2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2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2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2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2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2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2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2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2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2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2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2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2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2"/>
    <x v="4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2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2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2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2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2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2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2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2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2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2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2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2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2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2"/>
    <x v="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2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2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2"/>
    <x v="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3"/>
    <x v="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3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3"/>
    <x v="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3"/>
    <x v="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3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3"/>
    <x v="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3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3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3"/>
    <x v="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3"/>
    <x v="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3"/>
    <x v="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3"/>
    <x v="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3"/>
    <x v="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3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3"/>
    <x v="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3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3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3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3"/>
    <x v="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3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3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3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3"/>
    <x v="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3"/>
    <x v="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3"/>
    <x v="5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3"/>
    <x v="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3"/>
    <x v="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3"/>
    <x v="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3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3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3"/>
    <x v="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3"/>
    <x v="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3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3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3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3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3"/>
    <x v="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3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3"/>
    <x v="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3"/>
    <x v="5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3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3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3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3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3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3"/>
    <x v="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3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3"/>
    <x v="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3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3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3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3"/>
    <x v="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3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3"/>
    <x v="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3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3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3"/>
    <x v="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3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3"/>
    <x v="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3"/>
    <x v="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3"/>
    <x v="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3"/>
    <x v="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3"/>
    <x v="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3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3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3"/>
    <x v="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3"/>
    <x v="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3"/>
    <x v="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3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3"/>
    <x v="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3"/>
    <x v="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3"/>
    <x v="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3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3"/>
    <x v="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3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3"/>
    <x v="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3"/>
    <x v="7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3"/>
    <x v="7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3"/>
    <x v="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3"/>
    <x v="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3"/>
    <x v="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3"/>
    <x v="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3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3"/>
    <x v="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3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3"/>
    <x v="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3"/>
    <x v="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3"/>
    <x v="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3"/>
    <x v="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3"/>
    <x v="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3"/>
    <x v="7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3"/>
    <x v="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3"/>
    <x v="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3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3"/>
    <x v="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3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3"/>
    <x v="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3"/>
    <x v="8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3"/>
    <x v="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3"/>
    <x v="8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3"/>
    <x v="8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3"/>
    <x v="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3"/>
    <x v="8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3"/>
    <x v="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3"/>
    <x v="8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3"/>
    <x v="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3"/>
    <x v="8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3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3"/>
    <x v="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3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3"/>
    <x v="8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3"/>
    <x v="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3"/>
    <x v="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3"/>
    <x v="8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3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3"/>
    <x v="7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3"/>
    <x v="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3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3"/>
    <x v="7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3"/>
    <x v="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3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3"/>
    <x v="7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3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3"/>
    <x v="7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3"/>
    <x v="7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3"/>
    <x v="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3"/>
    <x v="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3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3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3"/>
    <x v="7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3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3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3"/>
    <x v="7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3"/>
    <x v="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3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3"/>
    <x v="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3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3"/>
    <x v="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3"/>
    <x v="7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3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3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3"/>
    <x v="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3"/>
    <x v="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3"/>
    <x v="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3"/>
    <x v="7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3"/>
    <x v="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3"/>
    <x v="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3"/>
    <x v="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3"/>
    <x v="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1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1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1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1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1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1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1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1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1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1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1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1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1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1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1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1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1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1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1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1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1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1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1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1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1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1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1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1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1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1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1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1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1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1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1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1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1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1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1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1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1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1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1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1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1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1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1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1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1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1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1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1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1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1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1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1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1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1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1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1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1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1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1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1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3"/>
    <x v="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3"/>
    <x v="9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3"/>
    <x v="9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3"/>
    <x v="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3"/>
    <x v="9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3"/>
    <x v="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3"/>
    <x v="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3"/>
    <x v="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3"/>
    <x v="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3"/>
    <x v="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3"/>
    <x v="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3"/>
    <x v="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3"/>
    <x v="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3"/>
    <x v="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3"/>
    <x v="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3"/>
    <x v="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3"/>
    <x v="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3"/>
    <x v="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3"/>
    <x v="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3"/>
    <x v="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4"/>
    <x v="1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4"/>
    <x v="1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4"/>
    <x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4"/>
    <x v="1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4"/>
    <x v="1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4"/>
    <x v="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4"/>
    <x v="1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4"/>
    <x v="1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4"/>
    <x v="1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4"/>
    <x v="1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4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4"/>
    <x v="1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4"/>
    <x v="1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4"/>
    <x v="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4"/>
    <x v="1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4"/>
    <x v="1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4"/>
    <x v="1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4"/>
    <x v="1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4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4"/>
    <x v="1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4"/>
    <x v="1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4"/>
    <x v="1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4"/>
    <x v="1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4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5"/>
    <x v="1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5"/>
    <x v="1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5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5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5"/>
    <x v="1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5"/>
    <x v="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5"/>
    <x v="11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5"/>
    <x v="1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5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5"/>
    <x v="1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5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5"/>
    <x v="11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5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5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5"/>
    <x v="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5"/>
    <x v="11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5"/>
    <x v="11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5"/>
    <x v="1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5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5"/>
    <x v="11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5"/>
    <x v="11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5"/>
    <x v="1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5"/>
    <x v="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5"/>
    <x v="11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5"/>
    <x v="11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5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5"/>
    <x v="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5"/>
    <x v="1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5"/>
    <x v="1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5"/>
    <x v="1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5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5"/>
    <x v="11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5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5"/>
    <x v="11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5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5"/>
    <x v="1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5"/>
    <x v="1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5"/>
    <x v="1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5"/>
    <x v="1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5"/>
    <x v="1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5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5"/>
    <x v="1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5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5"/>
    <x v="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5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5"/>
    <x v="1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5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5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5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5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5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5"/>
    <x v="1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5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5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5"/>
    <x v="11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5"/>
    <x v="1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5"/>
    <x v="1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5"/>
    <x v="1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5"/>
    <x v="1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5"/>
    <x v="12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5"/>
    <x v="12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5"/>
    <x v="1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5"/>
    <x v="12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5"/>
    <x v="12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5"/>
    <x v="1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5"/>
    <x v="12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5"/>
    <x v="12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5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5"/>
    <x v="12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5"/>
    <x v="12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5"/>
    <x v="1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5"/>
    <x v="1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5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5"/>
    <x v="12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5"/>
    <x v="12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5"/>
    <x v="12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5"/>
    <x v="12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5"/>
    <x v="1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5"/>
    <x v="12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6"/>
    <x v="13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6"/>
    <x v="1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6"/>
    <x v="1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6"/>
    <x v="1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6"/>
    <x v="1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6"/>
    <x v="13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6"/>
    <x v="1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6"/>
    <x v="1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6"/>
    <x v="1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6"/>
    <x v="1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6"/>
    <x v="1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6"/>
    <x v="1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6"/>
    <x v="1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6"/>
    <x v="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6"/>
    <x v="1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6"/>
    <x v="1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6"/>
    <x v="1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6"/>
    <x v="13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6"/>
    <x v="1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6"/>
    <x v="1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6"/>
    <x v="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6"/>
    <x v="1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6"/>
    <x v="13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6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6"/>
    <x v="1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6"/>
    <x v="1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6"/>
    <x v="13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6"/>
    <x v="1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6"/>
    <x v="1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6"/>
    <x v="1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6"/>
    <x v="1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6"/>
    <x v="13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6"/>
    <x v="1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6"/>
    <x v="1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6"/>
    <x v="1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6"/>
    <x v="13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6"/>
    <x v="1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6"/>
    <x v="1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6"/>
    <x v="13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6"/>
    <x v="1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7"/>
    <x v="1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7"/>
    <x v="1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7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7"/>
    <x v="14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7"/>
    <x v="1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7"/>
    <x v="1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7"/>
    <x v="1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7"/>
    <x v="1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7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7"/>
    <x v="1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7"/>
    <x v="1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7"/>
    <x v="1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7"/>
    <x v="1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7"/>
    <x v="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7"/>
    <x v="1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7"/>
    <x v="14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7"/>
    <x v="14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7"/>
    <x v="1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7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7"/>
    <x v="1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7"/>
    <x v="1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7"/>
    <x v="1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7"/>
    <x v="14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7"/>
    <x v="14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7"/>
    <x v="1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7"/>
    <x v="14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7"/>
    <x v="14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7"/>
    <x v="1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7"/>
    <x v="1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7"/>
    <x v="1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7"/>
    <x v="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7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7"/>
    <x v="1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7"/>
    <x v="1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7"/>
    <x v="1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7"/>
    <x v="14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7"/>
    <x v="1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7"/>
    <x v="14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7"/>
    <x v="1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7"/>
    <x v="1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3"/>
    <x v="1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3"/>
    <x v="1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3"/>
    <x v="1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3"/>
    <x v="1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3"/>
    <x v="1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3"/>
    <x v="1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3"/>
    <x v="1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3"/>
    <x v="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3"/>
    <x v="1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3"/>
    <x v="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3"/>
    <x v="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3"/>
    <x v="1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3"/>
    <x v="1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3"/>
    <x v="1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3"/>
    <x v="1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3"/>
    <x v="15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3"/>
    <x v="1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3"/>
    <x v="1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3"/>
    <x v="1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3"/>
    <x v="1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3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3"/>
    <x v="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3"/>
    <x v="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3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3"/>
    <x v="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3"/>
    <x v="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3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3"/>
    <x v="5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3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3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3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3"/>
    <x v="5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3"/>
    <x v="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3"/>
    <x v="5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3"/>
    <x v="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3"/>
    <x v="5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3"/>
    <x v="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3"/>
    <x v="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3"/>
    <x v="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3"/>
    <x v="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3"/>
    <x v="5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3"/>
    <x v="5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3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3"/>
    <x v="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3"/>
    <x v="5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3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3"/>
    <x v="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3"/>
    <x v="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3"/>
    <x v="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3"/>
    <x v="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3"/>
    <x v="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3"/>
    <x v="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3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8"/>
    <x v="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8"/>
    <x v="1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8"/>
    <x v="1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8"/>
    <x v="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8"/>
    <x v="1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8"/>
    <x v="1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8"/>
    <x v="1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8"/>
    <x v="1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8"/>
    <x v="1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8"/>
    <x v="1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8"/>
    <x v="1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8"/>
    <x v="1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8"/>
    <x v="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8"/>
    <x v="1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8"/>
    <x v="1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8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8"/>
    <x v="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8"/>
    <x v="1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8"/>
    <x v="1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8"/>
    <x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1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1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1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1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1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1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1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1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1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1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1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1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1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1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1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1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1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1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1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1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1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1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1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1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1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1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1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1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1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1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2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2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2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2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2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2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2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2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2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2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2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2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2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2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2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2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2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3"/>
    <x v="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3"/>
    <x v="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3"/>
    <x v="5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3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3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3"/>
    <x v="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3"/>
    <x v="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3"/>
    <x v="5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3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3"/>
    <x v="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3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3"/>
    <x v="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3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3"/>
    <x v="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3"/>
    <x v="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3"/>
    <x v="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3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3"/>
    <x v="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3"/>
    <x v="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3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3"/>
    <x v="5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3"/>
    <x v="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3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3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3"/>
    <x v="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3"/>
    <x v="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3"/>
    <x v="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3"/>
    <x v="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3"/>
    <x v="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3"/>
    <x v="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3"/>
    <x v="5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3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3"/>
    <x v="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3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3"/>
    <x v="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3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3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3"/>
    <x v="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3"/>
    <x v="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2"/>
    <x v="17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2"/>
    <x v="17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2"/>
    <x v="1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2"/>
    <x v="1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2"/>
    <x v="17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2"/>
    <x v="1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2"/>
    <x v="1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2"/>
    <x v="17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2"/>
    <x v="1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2"/>
    <x v="1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2"/>
    <x v="1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2"/>
    <x v="1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2"/>
    <x v="17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2"/>
    <x v="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2"/>
    <x v="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2"/>
    <x v="17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2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2"/>
    <x v="17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2"/>
    <x v="1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2"/>
    <x v="17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2"/>
    <x v="1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2"/>
    <x v="1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2"/>
    <x v="17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2"/>
    <x v="1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2"/>
    <x v="1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2"/>
    <x v="17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2"/>
    <x v="1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2"/>
    <x v="17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2"/>
    <x v="17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2"/>
    <x v="17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2"/>
    <x v="17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2"/>
    <x v="1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2"/>
    <x v="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2"/>
    <x v="1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2"/>
    <x v="1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2"/>
    <x v="1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2"/>
    <x v="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2"/>
    <x v="1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2"/>
    <x v="17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2"/>
    <x v="17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2"/>
    <x v="1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2"/>
    <x v="1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2"/>
    <x v="17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2"/>
    <x v="1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2"/>
    <x v="1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2"/>
    <x v="17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2"/>
    <x v="1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2"/>
    <x v="17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2"/>
    <x v="1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2"/>
    <x v="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2"/>
    <x v="1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2"/>
    <x v="17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2"/>
    <x v="1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2"/>
    <x v="1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2"/>
    <x v="17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2"/>
    <x v="17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2"/>
    <x v="1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2"/>
    <x v="18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2"/>
    <x v="18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2"/>
    <x v="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2"/>
    <x v="1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2"/>
    <x v="18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2"/>
    <x v="1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2"/>
    <x v="1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2"/>
    <x v="1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2"/>
    <x v="1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2"/>
    <x v="18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2"/>
    <x v="1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2"/>
    <x v="18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2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2"/>
    <x v="1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2"/>
    <x v="18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2"/>
    <x v="18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2"/>
    <x v="18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2"/>
    <x v="1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2"/>
    <x v="18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2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2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2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2"/>
    <x v="4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2"/>
    <x v="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2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2"/>
    <x v="4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2"/>
    <x v="4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2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2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2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2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2"/>
    <x v="4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2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2"/>
    <x v="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2"/>
    <x v="4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2"/>
    <x v="4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2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2"/>
    <x v="4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2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2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7"/>
    <x v="14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7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7"/>
    <x v="14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7"/>
    <x v="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7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7"/>
    <x v="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7"/>
    <x v="1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7"/>
    <x v="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7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7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7"/>
    <x v="1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7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7"/>
    <x v="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7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7"/>
    <x v="1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7"/>
    <x v="1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7"/>
    <x v="14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7"/>
    <x v="1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7"/>
    <x v="1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7"/>
    <x v="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7"/>
    <x v="1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7"/>
    <x v="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7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7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7"/>
    <x v="1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7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7"/>
    <x v="14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7"/>
    <x v="14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7"/>
    <x v="1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7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7"/>
    <x v="1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7"/>
    <x v="1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7"/>
    <x v="1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7"/>
    <x v="1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7"/>
    <x v="14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7"/>
    <x v="1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7"/>
    <x v="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7"/>
    <x v="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7"/>
    <x v="1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7"/>
    <x v="19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7"/>
    <x v="1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7"/>
    <x v="19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7"/>
    <x v="19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7"/>
    <x v="19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7"/>
    <x v="1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7"/>
    <x v="19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7"/>
    <x v="19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7"/>
    <x v="1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7"/>
    <x v="19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7"/>
    <x v="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7"/>
    <x v="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7"/>
    <x v="19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7"/>
    <x v="19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7"/>
    <x v="19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7"/>
    <x v="1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7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7"/>
    <x v="1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7"/>
    <x v="1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7"/>
    <x v="1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2"/>
    <x v="2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2"/>
    <x v="2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2"/>
    <x v="2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2"/>
    <x v="2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2"/>
    <x v="2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2"/>
    <x v="2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2"/>
    <x v="2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2"/>
    <x v="2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2"/>
    <x v="2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2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2"/>
    <x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2"/>
    <x v="2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2"/>
    <x v="2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2"/>
    <x v="2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2"/>
    <x v="2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2"/>
    <x v="2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2"/>
    <x v="2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2"/>
    <x v="2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2"/>
    <x v="2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2"/>
    <x v="2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7"/>
    <x v="2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7"/>
    <x v="2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7"/>
    <x v="2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7"/>
    <x v="2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7"/>
    <x v="2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7"/>
    <x v="2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7"/>
    <x v="2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7"/>
    <x v="2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7"/>
    <x v="21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7"/>
    <x v="2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7"/>
    <x v="2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7"/>
    <x v="2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7"/>
    <x v="2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7"/>
    <x v="2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7"/>
    <x v="2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7"/>
    <x v="21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7"/>
    <x v="2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7"/>
    <x v="2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7"/>
    <x v="2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7"/>
    <x v="2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3"/>
    <x v="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3"/>
    <x v="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3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3"/>
    <x v="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3"/>
    <x v="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3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3"/>
    <x v="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3"/>
    <x v="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3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3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3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3"/>
    <x v="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3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3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3"/>
    <x v="5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3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3"/>
    <x v="5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3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3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3"/>
    <x v="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3"/>
    <x v="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3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3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3"/>
    <x v="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3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3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3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3"/>
    <x v="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3"/>
    <x v="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3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3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3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3"/>
    <x v="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3"/>
    <x v="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3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3"/>
    <x v="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3"/>
    <x v="2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3"/>
    <x v="2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3"/>
    <x v="2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3"/>
    <x v="2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3"/>
    <x v="2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3"/>
    <x v="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3"/>
    <x v="2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3"/>
    <x v="2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3"/>
    <x v="22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3"/>
    <x v="2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3"/>
    <x v="2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3"/>
    <x v="2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3"/>
    <x v="2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3"/>
    <x v="2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3"/>
    <x v="2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3"/>
    <x v="2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3"/>
    <x v="2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3"/>
    <x v="2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3"/>
    <x v="22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3"/>
    <x v="2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3"/>
    <x v="2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3"/>
    <x v="2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3"/>
    <x v="2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3"/>
    <x v="2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3"/>
    <x v="2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3"/>
    <x v="2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3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3"/>
    <x v="22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3"/>
    <x v="2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3"/>
    <x v="22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3"/>
    <x v="2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3"/>
    <x v="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3"/>
    <x v="2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3"/>
    <x v="2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3"/>
    <x v="2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3"/>
    <x v="22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3"/>
    <x v="2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3"/>
    <x v="2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3"/>
    <x v="2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3"/>
    <x v="2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3"/>
    <x v="2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3"/>
    <x v="23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3"/>
    <x v="2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3"/>
    <x v="2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3"/>
    <x v="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3"/>
    <x v="2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3"/>
    <x v="2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3"/>
    <x v="23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3"/>
    <x v="2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3"/>
    <x v="2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3"/>
    <x v="23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3"/>
    <x v="2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3"/>
    <x v="2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3"/>
    <x v="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3"/>
    <x v="2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3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3"/>
    <x v="2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3"/>
    <x v="23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3"/>
    <x v="2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3"/>
    <x v="2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3"/>
    <x v="2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3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3"/>
    <x v="2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3"/>
    <x v="2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3"/>
    <x v="23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3"/>
    <x v="2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3"/>
    <x v="2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3"/>
    <x v="23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3"/>
    <x v="2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3"/>
    <x v="2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3"/>
    <x v="2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3"/>
    <x v="2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3"/>
    <x v="2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3"/>
    <x v="2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3"/>
    <x v="2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3"/>
    <x v="23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3"/>
    <x v="2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3"/>
    <x v="2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3"/>
    <x v="2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3"/>
    <x v="2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3"/>
    <x v="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3"/>
    <x v="2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3"/>
    <x v="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3"/>
    <x v="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3"/>
    <x v="2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3"/>
    <x v="2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3"/>
    <x v="2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3"/>
    <x v="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3"/>
    <x v="23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3"/>
    <x v="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3"/>
    <x v="2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3"/>
    <x v="23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3"/>
    <x v="2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3"/>
    <x v="2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3"/>
    <x v="23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3"/>
    <x v="2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3"/>
    <x v="23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3"/>
    <x v="2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3"/>
    <x v="2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3"/>
    <x v="23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7"/>
    <x v="1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7"/>
    <x v="1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7"/>
    <x v="1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7"/>
    <x v="1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7"/>
    <x v="1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7"/>
    <x v="1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7"/>
    <x v="14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7"/>
    <x v="14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7"/>
    <x v="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7"/>
    <x v="1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7"/>
    <x v="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7"/>
    <x v="1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7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7"/>
    <x v="1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7"/>
    <x v="1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7"/>
    <x v="1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7"/>
    <x v="14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7"/>
    <x v="14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7"/>
    <x v="1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7"/>
    <x v="1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7"/>
    <x v="1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7"/>
    <x v="1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7"/>
    <x v="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7"/>
    <x v="1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7"/>
    <x v="14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7"/>
    <x v="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7"/>
    <x v="1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7"/>
    <x v="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7"/>
    <x v="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7"/>
    <x v="14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7"/>
    <x v="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7"/>
    <x v="1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7"/>
    <x v="1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7"/>
    <x v="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7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7"/>
    <x v="1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7"/>
    <x v="14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7"/>
    <x v="14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7"/>
    <x v="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7"/>
    <x v="1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7"/>
    <x v="1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7"/>
    <x v="1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7"/>
    <x v="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7"/>
    <x v="1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7"/>
    <x v="14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7"/>
    <x v="1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7"/>
    <x v="14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7"/>
    <x v="14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7"/>
    <x v="14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7"/>
    <x v="1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7"/>
    <x v="1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7"/>
    <x v="1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7"/>
    <x v="1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7"/>
    <x v="1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7"/>
    <x v="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7"/>
    <x v="1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7"/>
    <x v="14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7"/>
    <x v="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7"/>
    <x v="14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7"/>
    <x v="14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7"/>
    <x v="1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7"/>
    <x v="1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7"/>
    <x v="1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7"/>
    <x v="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7"/>
    <x v="14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7"/>
    <x v="14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7"/>
    <x v="14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7"/>
    <x v="1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7"/>
    <x v="14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7"/>
    <x v="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7"/>
    <x v="14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7"/>
    <x v="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7"/>
    <x v="14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7"/>
    <x v="1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7"/>
    <x v="1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7"/>
    <x v="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7"/>
    <x v="1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3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3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3"/>
    <x v="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3"/>
    <x v="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3"/>
    <x v="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3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3"/>
    <x v="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3"/>
    <x v="5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3"/>
    <x v="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3"/>
    <x v="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3"/>
    <x v="5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3"/>
    <x v="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3"/>
    <x v="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3"/>
    <x v="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3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3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3"/>
    <x v="5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3"/>
    <x v="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3"/>
    <x v="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3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3"/>
    <x v="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3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3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3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3"/>
    <x v="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3"/>
    <x v="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3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3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3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3"/>
    <x v="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3"/>
    <x v="5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3"/>
    <x v="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3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3"/>
    <x v="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3"/>
    <x v="5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3"/>
    <x v="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3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5"/>
    <x v="1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5"/>
    <x v="1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5"/>
    <x v="1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5"/>
    <x v="12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5"/>
    <x v="1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5"/>
    <x v="12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5"/>
    <x v="1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5"/>
    <x v="1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5"/>
    <x v="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5"/>
    <x v="1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5"/>
    <x v="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5"/>
    <x v="1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5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5"/>
    <x v="1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5"/>
    <x v="1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5"/>
    <x v="12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5"/>
    <x v="12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5"/>
    <x v="12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5"/>
    <x v="1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5"/>
    <x v="1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3"/>
    <x v="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3"/>
    <x v="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3"/>
    <x v="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3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3"/>
    <x v="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3"/>
    <x v="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3"/>
    <x v="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3"/>
    <x v="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3"/>
    <x v="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3"/>
    <x v="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3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3"/>
    <x v="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3"/>
    <x v="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3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3"/>
    <x v="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3"/>
    <x v="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3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3"/>
    <x v="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3"/>
    <x v="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3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1"/>
    <x v="24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1"/>
    <x v="2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1"/>
    <x v="2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1"/>
    <x v="2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1"/>
    <x v="2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1"/>
    <x v="2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1"/>
    <x v="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1"/>
    <x v="2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1"/>
    <x v="2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1"/>
    <x v="24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1"/>
    <x v="2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1"/>
    <x v="2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1"/>
    <x v="2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1"/>
    <x v="2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1"/>
    <x v="2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1"/>
    <x v="24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1"/>
    <x v="2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1"/>
    <x v="2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1"/>
    <x v="24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1"/>
    <x v="2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3"/>
    <x v="8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3"/>
    <x v="8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3"/>
    <x v="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3"/>
    <x v="8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3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3"/>
    <x v="8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3"/>
    <x v="8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3"/>
    <x v="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3"/>
    <x v="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3"/>
    <x v="8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3"/>
    <x v="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3"/>
    <x v="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3"/>
    <x v="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3"/>
    <x v="8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3"/>
    <x v="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3"/>
    <x v="8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3"/>
    <x v="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3"/>
    <x v="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3"/>
    <x v="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3"/>
    <x v="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1"/>
    <x v="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1"/>
    <x v="25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1"/>
    <x v="2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1"/>
    <x v="25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1"/>
    <x v="2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1"/>
    <x v="2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1"/>
    <x v="2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1"/>
    <x v="2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1"/>
    <x v="2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1"/>
    <x v="2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1"/>
    <x v="25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1"/>
    <x v="2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1"/>
    <x v="2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1"/>
    <x v="2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1"/>
    <x v="2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1"/>
    <x v="2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1"/>
    <x v="2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1"/>
    <x v="25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1"/>
    <x v="25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1"/>
    <x v="25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1"/>
    <x v="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1"/>
    <x v="2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1"/>
    <x v="2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1"/>
    <x v="2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1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1"/>
    <x v="2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1"/>
    <x v="2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1"/>
    <x v="2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1"/>
    <x v="2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1"/>
    <x v="2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1"/>
    <x v="2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1"/>
    <x v="2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1"/>
    <x v="2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1"/>
    <x v="25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1"/>
    <x v="2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1"/>
    <x v="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1"/>
    <x v="2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1"/>
    <x v="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1"/>
    <x v="25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7"/>
    <x v="26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7"/>
    <x v="2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7"/>
    <x v="2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7"/>
    <x v="2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7"/>
    <x v="2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7"/>
    <x v="2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7"/>
    <x v="2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7"/>
    <x v="2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7"/>
    <x v="26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7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7"/>
    <x v="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7"/>
    <x v="2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7"/>
    <x v="2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7"/>
    <x v="2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7"/>
    <x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7"/>
    <x v="2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7"/>
    <x v="2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7"/>
    <x v="2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7"/>
    <x v="26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7"/>
    <x v="26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1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1"/>
    <x v="2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1"/>
    <x v="2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1"/>
    <x v="25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1"/>
    <x v="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1"/>
    <x v="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1"/>
    <x v="2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1"/>
    <x v="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1"/>
    <x v="25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1"/>
    <x v="2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1"/>
    <x v="2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1"/>
    <x v="25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1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1"/>
    <x v="2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1"/>
    <x v="2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1"/>
    <x v="2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1"/>
    <x v="2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1"/>
    <x v="2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1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1"/>
    <x v="2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1"/>
    <x v="2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1"/>
    <x v="2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1"/>
    <x v="2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1"/>
    <x v="2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1"/>
    <x v="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1"/>
    <x v="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1"/>
    <x v="2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1"/>
    <x v="2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1"/>
    <x v="2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1"/>
    <x v="2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1"/>
    <x v="2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1"/>
    <x v="2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1"/>
    <x v="2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1"/>
    <x v="2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1"/>
    <x v="2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1"/>
    <x v="2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1"/>
    <x v="25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1"/>
    <x v="2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1"/>
    <x v="2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1"/>
    <x v="2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1"/>
    <x v="2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1"/>
    <x v="2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1"/>
    <x v="25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1"/>
    <x v="2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1"/>
    <x v="2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1"/>
    <x v="2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1"/>
    <x v="2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1"/>
    <x v="25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1"/>
    <x v="2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1"/>
    <x v="2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1"/>
    <x v="2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1"/>
    <x v="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1"/>
    <x v="2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1"/>
    <x v="25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1"/>
    <x v="2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1"/>
    <x v="2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1"/>
    <x v="2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1"/>
    <x v="2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1"/>
    <x v="2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1"/>
    <x v="2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1"/>
    <x v="25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1"/>
    <x v="25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1"/>
    <x v="2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1"/>
    <x v="2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1"/>
    <x v="2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1"/>
    <x v="2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1"/>
    <x v="2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1"/>
    <x v="2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1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1"/>
    <x v="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1"/>
    <x v="2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1"/>
    <x v="2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1"/>
    <x v="2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1"/>
    <x v="2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1"/>
    <x v="2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1"/>
    <x v="2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1"/>
    <x v="2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1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1"/>
    <x v="2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1"/>
    <x v="2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3"/>
    <x v="8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3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3"/>
    <x v="8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3"/>
    <x v="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3"/>
    <x v="8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3"/>
    <x v="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3"/>
    <x v="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3"/>
    <x v="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3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3"/>
    <x v="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3"/>
    <x v="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3"/>
    <x v="8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3"/>
    <x v="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3"/>
    <x v="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3"/>
    <x v="8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3"/>
    <x v="8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3"/>
    <x v="8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3"/>
    <x v="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3"/>
    <x v="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3"/>
    <x v="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3"/>
    <x v="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3"/>
    <x v="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3"/>
    <x v="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3"/>
    <x v="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3"/>
    <x v="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3"/>
    <x v="8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3"/>
    <x v="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3"/>
    <x v="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3"/>
    <x v="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3"/>
    <x v="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3"/>
    <x v="8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3"/>
    <x v="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3"/>
    <x v="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3"/>
    <x v="8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3"/>
    <x v="8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3"/>
    <x v="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3"/>
    <x v="8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3"/>
    <x v="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3"/>
    <x v="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3"/>
    <x v="8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5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5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5"/>
    <x v="11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5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5"/>
    <x v="11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5"/>
    <x v="11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5"/>
    <x v="11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5"/>
    <x v="1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5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5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5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5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5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5"/>
    <x v="1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5"/>
    <x v="1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5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5"/>
    <x v="11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5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5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5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5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5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5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5"/>
    <x v="1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5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5"/>
    <x v="1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5"/>
    <x v="1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5"/>
    <x v="11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5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5"/>
    <x v="1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5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5"/>
    <x v="1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5"/>
    <x v="1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5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5"/>
    <x v="11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5"/>
    <x v="1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5"/>
    <x v="1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5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3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3"/>
    <x v="5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3"/>
    <x v="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3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3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3"/>
    <x v="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3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3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3"/>
    <x v="5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3"/>
    <x v="5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3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3"/>
    <x v="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3"/>
    <x v="5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3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3"/>
    <x v="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3"/>
    <x v="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3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3"/>
    <x v="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3"/>
    <x v="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3"/>
    <x v="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5"/>
    <x v="2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5"/>
    <x v="2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5"/>
    <x v="2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5"/>
    <x v="27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5"/>
    <x v="27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5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5"/>
    <x v="2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5"/>
    <x v="2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5"/>
    <x v="2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5"/>
    <x v="2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5"/>
    <x v="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5"/>
    <x v="2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5"/>
    <x v="27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5"/>
    <x v="2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5"/>
    <x v="27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5"/>
    <x v="27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5"/>
    <x v="2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5"/>
    <x v="2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5"/>
    <x v="2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3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3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3"/>
    <x v="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3"/>
    <x v="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3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3"/>
    <x v="9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3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3"/>
    <x v="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3"/>
    <x v="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3"/>
    <x v="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3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3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3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3"/>
    <x v="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3"/>
    <x v="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3"/>
    <x v="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3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3"/>
    <x v="9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3"/>
    <x v="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3"/>
    <x v="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5"/>
    <x v="2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5"/>
    <x v="2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5"/>
    <x v="2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5"/>
    <x v="2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5"/>
    <x v="27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5"/>
    <x v="2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5"/>
    <x v="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5"/>
    <x v="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5"/>
    <x v="2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5"/>
    <x v="2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5"/>
    <x v="27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5"/>
    <x v="27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5"/>
    <x v="2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5"/>
    <x v="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5"/>
    <x v="27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5"/>
    <x v="27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5"/>
    <x v="2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5"/>
    <x v="2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5"/>
    <x v="2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5"/>
    <x v="2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5"/>
    <x v="2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5"/>
    <x v="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5"/>
    <x v="2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5"/>
    <x v="2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5"/>
    <x v="2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5"/>
    <x v="27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5"/>
    <x v="2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5"/>
    <x v="2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5"/>
    <x v="2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5"/>
    <x v="27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5"/>
    <x v="2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5"/>
    <x v="2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5"/>
    <x v="2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5"/>
    <x v="2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5"/>
    <x v="27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5"/>
    <x v="2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5"/>
    <x v="2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5"/>
    <x v="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5"/>
    <x v="27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5"/>
    <x v="2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5"/>
    <x v="2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5"/>
    <x v="27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5"/>
    <x v="2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5"/>
    <x v="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5"/>
    <x v="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5"/>
    <x v="2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5"/>
    <x v="2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5"/>
    <x v="2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5"/>
    <x v="2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5"/>
    <x v="27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5"/>
    <x v="2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5"/>
    <x v="2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5"/>
    <x v="2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5"/>
    <x v="2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5"/>
    <x v="2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5"/>
    <x v="2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5"/>
    <x v="2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5"/>
    <x v="2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5"/>
    <x v="2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5"/>
    <x v="27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3"/>
    <x v="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3"/>
    <x v="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3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3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3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3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3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3"/>
    <x v="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3"/>
    <x v="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3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3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3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3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3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3"/>
    <x v="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3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3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3"/>
    <x v="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3"/>
    <x v="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3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3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3"/>
    <x v="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3"/>
    <x v="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3"/>
    <x v="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3"/>
    <x v="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3"/>
    <x v="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3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3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3"/>
    <x v="8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3"/>
    <x v="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3"/>
    <x v="8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3"/>
    <x v="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3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3"/>
    <x v="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3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3"/>
    <x v="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3"/>
    <x v="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6"/>
    <x v="2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6"/>
    <x v="2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6"/>
    <x v="28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6"/>
    <x v="28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6"/>
    <x v="2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6"/>
    <x v="2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6"/>
    <x v="2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6"/>
    <x v="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6"/>
    <x v="2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6"/>
    <x v="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6"/>
    <x v="2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6"/>
    <x v="2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6"/>
    <x v="28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6"/>
    <x v="2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6"/>
    <x v="2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6"/>
    <x v="2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1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1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1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1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1"/>
    <x v="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1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1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1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1"/>
    <x v="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1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1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1"/>
    <x v="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1"/>
    <x v="1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1"/>
    <x v="1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1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1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1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1"/>
    <x v="1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1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1"/>
    <x v="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1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1"/>
    <x v="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1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1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1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1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1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1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1"/>
    <x v="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1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1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1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1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1"/>
    <x v="1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1"/>
    <x v="1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1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1"/>
    <x v="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1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1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1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1"/>
    <x v="1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1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1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1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1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1"/>
    <x v="1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1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1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1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1"/>
    <x v="1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1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1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1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1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1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6"/>
    <x v="1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6"/>
    <x v="1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6"/>
    <x v="1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6"/>
    <x v="13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6"/>
    <x v="1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6"/>
    <x v="1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6"/>
    <x v="13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6"/>
    <x v="1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6"/>
    <x v="1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6"/>
    <x v="1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6"/>
    <x v="1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6"/>
    <x v="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6"/>
    <x v="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6"/>
    <x v="1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6"/>
    <x v="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6"/>
    <x v="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6"/>
    <x v="1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6"/>
    <x v="1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6"/>
    <x v="1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6"/>
    <x v="1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6"/>
    <x v="13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6"/>
    <x v="13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6"/>
    <x v="1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6"/>
    <x v="1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6"/>
    <x v="1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6"/>
    <x v="13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6"/>
    <x v="1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6"/>
    <x v="1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6"/>
    <x v="1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6"/>
    <x v="13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6"/>
    <x v="1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6"/>
    <x v="13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6"/>
    <x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6"/>
    <x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6"/>
    <x v="1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6"/>
    <x v="1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6"/>
    <x v="13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6"/>
    <x v="1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6"/>
    <x v="13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6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6"/>
    <x v="2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6"/>
    <x v="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6"/>
    <x v="2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6"/>
    <x v="2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6"/>
    <x v="2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6"/>
    <x v="2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6"/>
    <x v="2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6"/>
    <x v="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6"/>
    <x v="2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6"/>
    <x v="2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6"/>
    <x v="2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6"/>
    <x v="28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6"/>
    <x v="2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3"/>
    <x v="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3"/>
    <x v="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3"/>
    <x v="8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3"/>
    <x v="8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3"/>
    <x v="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3"/>
    <x v="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3"/>
    <x v="8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3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3"/>
    <x v="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3"/>
    <x v="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3"/>
    <x v="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3"/>
    <x v="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3"/>
    <x v="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3"/>
    <x v="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3"/>
    <x v="8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3"/>
    <x v="8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3"/>
    <x v="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3"/>
    <x v="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3"/>
    <x v="8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3"/>
    <x v="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3"/>
    <x v="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3"/>
    <x v="8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3"/>
    <x v="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3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3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3"/>
    <x v="8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3"/>
    <x v="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3"/>
    <x v="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3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3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3"/>
    <x v="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3"/>
    <x v="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3"/>
    <x v="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3"/>
    <x v="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3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3"/>
    <x v="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3"/>
    <x v="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3"/>
    <x v="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3"/>
    <x v="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3"/>
    <x v="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6"/>
    <x v="29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6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6"/>
    <x v="29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6"/>
    <x v="29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6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6"/>
    <x v="29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6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6"/>
    <x v="2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6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6"/>
    <x v="29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6"/>
    <x v="29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6"/>
    <x v="2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6"/>
    <x v="2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6"/>
    <x v="2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6"/>
    <x v="29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6"/>
    <x v="29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6"/>
    <x v="29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6"/>
    <x v="29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6"/>
    <x v="2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6"/>
    <x v="2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3"/>
    <x v="3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3"/>
    <x v="3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3"/>
    <x v="3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3"/>
    <x v="3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3"/>
    <x v="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3"/>
    <x v="3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3"/>
    <x v="3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3"/>
    <x v="3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3"/>
    <x v="3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3"/>
    <x v="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3"/>
    <x v="3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3"/>
    <x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3"/>
    <x v="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3"/>
    <x v="3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3"/>
    <x v="3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3"/>
    <x v="3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3"/>
    <x v="3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3"/>
    <x v="3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3"/>
    <x v="3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3"/>
    <x v="3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3"/>
    <x v="3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3"/>
    <x v="3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3"/>
    <x v="3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3"/>
    <x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3"/>
    <x v="3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3"/>
    <x v="3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3"/>
    <x v="3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3"/>
    <x v="3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3"/>
    <x v="3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3"/>
    <x v="3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3"/>
    <x v="3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3"/>
    <x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3"/>
    <x v="3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3"/>
    <x v="3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3"/>
    <x v="3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3"/>
    <x v="3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3"/>
    <x v="3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3"/>
    <x v="3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3"/>
    <x v="3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3"/>
    <x v="3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6"/>
    <x v="1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6"/>
    <x v="13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6"/>
    <x v="1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6"/>
    <x v="1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6"/>
    <x v="13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6"/>
    <x v="1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6"/>
    <x v="1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6"/>
    <x v="1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6"/>
    <x v="1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6"/>
    <x v="13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6"/>
    <x v="13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6"/>
    <x v="1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6"/>
    <x v="1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6"/>
    <x v="13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6"/>
    <x v="1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6"/>
    <x v="1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6"/>
    <x v="1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6"/>
    <x v="1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6"/>
    <x v="1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6"/>
    <x v="1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6"/>
    <x v="13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6"/>
    <x v="13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6"/>
    <x v="1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6"/>
    <x v="1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6"/>
    <x v="1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6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6"/>
    <x v="1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6"/>
    <x v="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6"/>
    <x v="1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6"/>
    <x v="1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6"/>
    <x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6"/>
    <x v="1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6"/>
    <x v="1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6"/>
    <x v="1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6"/>
    <x v="1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6"/>
    <x v="1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6"/>
    <x v="13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6"/>
    <x v="1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6"/>
    <x v="1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6"/>
    <x v="1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1"/>
    <x v="3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1"/>
    <x v="3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1"/>
    <x v="3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1"/>
    <x v="3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1"/>
    <x v="3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1"/>
    <x v="3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1"/>
    <x v="3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1"/>
    <x v="3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1"/>
    <x v="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1"/>
    <x v="3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1"/>
    <x v="3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1"/>
    <x v="3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1"/>
    <x v="3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1"/>
    <x v="3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1"/>
    <x v="3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1"/>
    <x v="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1"/>
    <x v="3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1"/>
    <x v="3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1"/>
    <x v="3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1"/>
    <x v="3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1"/>
    <x v="3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1"/>
    <x v="3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1"/>
    <x v="3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1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1"/>
    <x v="3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1"/>
    <x v="3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1"/>
    <x v="3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1"/>
    <x v="3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1"/>
    <x v="3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1"/>
    <x v="3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1"/>
    <x v="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1"/>
    <x v="3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1"/>
    <x v="3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1"/>
    <x v="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1"/>
    <x v="3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1"/>
    <x v="3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1"/>
    <x v="3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1"/>
    <x v="3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1"/>
    <x v="3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1"/>
    <x v="31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1"/>
    <x v="3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1"/>
    <x v="3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1"/>
    <x v="3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1"/>
    <x v="3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1"/>
    <x v="3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1"/>
    <x v="3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1"/>
    <x v="3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1"/>
    <x v="3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1"/>
    <x v="3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1"/>
    <x v="3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1"/>
    <x v="3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1"/>
    <x v="3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1"/>
    <x v="3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1"/>
    <x v="3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1"/>
    <x v="3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1"/>
    <x v="3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1"/>
    <x v="3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1"/>
    <x v="3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1"/>
    <x v="3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1"/>
    <x v="3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1"/>
    <x v="3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1"/>
    <x v="3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1"/>
    <x v="3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1"/>
    <x v="3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1"/>
    <x v="3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1"/>
    <x v="3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1"/>
    <x v="3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1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1"/>
    <x v="3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1"/>
    <x v="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1"/>
    <x v="3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1"/>
    <x v="3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1"/>
    <x v="3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1"/>
    <x v="3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1"/>
    <x v="3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1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1"/>
    <x v="3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1"/>
    <x v="3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1"/>
    <x v="3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1"/>
    <x v="3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6"/>
    <x v="1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6"/>
    <x v="1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6"/>
    <x v="1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6"/>
    <x v="1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6"/>
    <x v="1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6"/>
    <x v="1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6"/>
    <x v="1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6"/>
    <x v="13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6"/>
    <x v="1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6"/>
    <x v="13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6"/>
    <x v="1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6"/>
    <x v="1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6"/>
    <x v="1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6"/>
    <x v="1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6"/>
    <x v="13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6"/>
    <x v="1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6"/>
    <x v="1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6"/>
    <x v="1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6"/>
    <x v="1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6"/>
    <x v="1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8"/>
    <x v="3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8"/>
    <x v="33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8"/>
    <x v="3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8"/>
    <x v="33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8"/>
    <x v="3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8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8"/>
    <x v="3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8"/>
    <x v="3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8"/>
    <x v="3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8"/>
    <x v="3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8"/>
    <x v="3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8"/>
    <x v="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8"/>
    <x v="3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8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8"/>
    <x v="3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8"/>
    <x v="3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8"/>
    <x v="3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8"/>
    <x v="3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8"/>
    <x v="3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8"/>
    <x v="3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1"/>
    <x v="2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1"/>
    <x v="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1"/>
    <x v="2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1"/>
    <x v="2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1"/>
    <x v="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1"/>
    <x v="2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1"/>
    <x v="2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1"/>
    <x v="2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1"/>
    <x v="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1"/>
    <x v="2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1"/>
    <x v="2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1"/>
    <x v="2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1"/>
    <x v="2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1"/>
    <x v="2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1"/>
    <x v="2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1"/>
    <x v="2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1"/>
    <x v="2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1"/>
    <x v="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1"/>
    <x v="2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1"/>
    <x v="2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2"/>
    <x v="34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2"/>
    <x v="3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2"/>
    <x v="3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2"/>
    <x v="3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2"/>
    <x v="3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2"/>
    <x v="3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2"/>
    <x v="34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2"/>
    <x v="3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2"/>
    <x v="34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2"/>
    <x v="3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2"/>
    <x v="3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2"/>
    <x v="3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2"/>
    <x v="34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2"/>
    <x v="3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2"/>
    <x v="34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2"/>
    <x v="3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2"/>
    <x v="3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2"/>
    <x v="3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2"/>
    <x v="3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2"/>
    <x v="3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2"/>
    <x v="3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2"/>
    <x v="34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2"/>
    <x v="3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2"/>
    <x v="3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2"/>
    <x v="34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2"/>
    <x v="34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2"/>
    <x v="3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2"/>
    <x v="3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2"/>
    <x v="3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2"/>
    <x v="3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2"/>
    <x v="3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2"/>
    <x v="3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2"/>
    <x v="3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2"/>
    <x v="3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2"/>
    <x v="3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2"/>
    <x v="3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2"/>
    <x v="3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2"/>
    <x v="34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2"/>
    <x v="34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8"/>
    <x v="1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8"/>
    <x v="1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8"/>
    <x v="1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8"/>
    <x v="1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8"/>
    <x v="1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8"/>
    <x v="1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8"/>
    <x v="1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8"/>
    <x v="1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8"/>
    <x v="1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8"/>
    <x v="1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8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8"/>
    <x v="1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8"/>
    <x v="1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8"/>
    <x v="1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8"/>
    <x v="1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8"/>
    <x v="1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8"/>
    <x v="1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8"/>
    <x v="1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8"/>
    <x v="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8"/>
    <x v="1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8"/>
    <x v="1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8"/>
    <x v="1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8"/>
    <x v="1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8"/>
    <x v="1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8"/>
    <x v="1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8"/>
    <x v="1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8"/>
    <x v="1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8"/>
    <x v="1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8"/>
    <x v="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8"/>
    <x v="1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8"/>
    <x v="1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8"/>
    <x v="1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8"/>
    <x v="1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8"/>
    <x v="1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8"/>
    <x v="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8"/>
    <x v="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8"/>
    <x v="1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8"/>
    <x v="1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8"/>
    <x v="1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8"/>
    <x v="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8"/>
    <x v="1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8"/>
    <x v="1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8"/>
    <x v="1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8"/>
    <x v="1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8"/>
    <x v="1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8"/>
    <x v="1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8"/>
    <x v="1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8"/>
    <x v="1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8"/>
    <x v="1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8"/>
    <x v="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8"/>
    <x v="1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8"/>
    <x v="1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8"/>
    <x v="1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8"/>
    <x v="1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8"/>
    <x v="1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8"/>
    <x v="1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8"/>
    <x v="1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8"/>
    <x v="1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8"/>
    <x v="1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8"/>
    <x v="1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8"/>
    <x v="1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8"/>
    <x v="1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8"/>
    <x v="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8"/>
    <x v="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8"/>
    <x v="1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8"/>
    <x v="1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8"/>
    <x v="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8"/>
    <x v="1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8"/>
    <x v="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8"/>
    <x v="1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8"/>
    <x v="1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8"/>
    <x v="1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8"/>
    <x v="1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8"/>
    <x v="1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8"/>
    <x v="1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8"/>
    <x v="1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8"/>
    <x v="1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8"/>
    <x v="1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8"/>
    <x v="1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8"/>
    <x v="1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8"/>
    <x v="1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8"/>
    <x v="1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8"/>
    <x v="1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8"/>
    <x v="1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8"/>
    <x v="1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8"/>
    <x v="1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8"/>
    <x v="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8"/>
    <x v="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8"/>
    <x v="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8"/>
    <x v="1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8"/>
    <x v="1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8"/>
    <x v="1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8"/>
    <x v="1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8"/>
    <x v="1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8"/>
    <x v="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8"/>
    <x v="1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8"/>
    <x v="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8"/>
    <x v="1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8"/>
    <x v="1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8"/>
    <x v="1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8"/>
    <x v="1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8"/>
    <x v="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8"/>
    <x v="1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8"/>
    <x v="1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8"/>
    <x v="1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8"/>
    <x v="1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8"/>
    <x v="1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8"/>
    <x v="1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8"/>
    <x v="1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8"/>
    <x v="1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8"/>
    <x v="1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8"/>
    <x v="1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8"/>
    <x v="1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8"/>
    <x v="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8"/>
    <x v="1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8"/>
    <x v="1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8"/>
    <x v="1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8"/>
    <x v="1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8"/>
    <x v="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8"/>
    <x v="1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8"/>
    <x v="1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8"/>
    <x v="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8"/>
    <x v="1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8"/>
    <x v="1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8"/>
    <x v="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8"/>
    <x v="1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8"/>
    <x v="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8"/>
    <x v="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8"/>
    <x v="1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8"/>
    <x v="1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8"/>
    <x v="1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8"/>
    <x v="1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8"/>
    <x v="1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8"/>
    <x v="1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8"/>
    <x v="1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8"/>
    <x v="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8"/>
    <x v="1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8"/>
    <x v="1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8"/>
    <x v="1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8"/>
    <x v="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8"/>
    <x v="3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8"/>
    <x v="3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8"/>
    <x v="3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8"/>
    <x v="3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8"/>
    <x v="3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8"/>
    <x v="3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8"/>
    <x v="3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8"/>
    <x v="3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8"/>
    <x v="3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8"/>
    <x v="3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8"/>
    <x v="3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8"/>
    <x v="3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8"/>
    <x v="35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8"/>
    <x v="3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8"/>
    <x v="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8"/>
    <x v="3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8"/>
    <x v="3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8"/>
    <x v="3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8"/>
    <x v="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8"/>
    <x v="3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8"/>
    <x v="3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8"/>
    <x v="3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8"/>
    <x v="3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8"/>
    <x v="33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8"/>
    <x v="33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8"/>
    <x v="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8"/>
    <x v="3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8"/>
    <x v="3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8"/>
    <x v="3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8"/>
    <x v="3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8"/>
    <x v="3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8"/>
    <x v="3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8"/>
    <x v="3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8"/>
    <x v="3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8"/>
    <x v="3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8"/>
    <x v="3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8"/>
    <x v="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8"/>
    <x v="3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8"/>
    <x v="33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8"/>
    <x v="3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8"/>
    <x v="1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8"/>
    <x v="1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8"/>
    <x v="1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8"/>
    <x v="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8"/>
    <x v="1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8"/>
    <x v="1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8"/>
    <x v="1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8"/>
    <x v="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8"/>
    <x v="1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8"/>
    <x v="1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8"/>
    <x v="1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8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8"/>
    <x v="1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8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8"/>
    <x v="1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8"/>
    <x v="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8"/>
    <x v="1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8"/>
    <x v="1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8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8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8"/>
    <x v="33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8"/>
    <x v="3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8"/>
    <x v="3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8"/>
    <x v="33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8"/>
    <x v="33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8"/>
    <x v="3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8"/>
    <x v="3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8"/>
    <x v="33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8"/>
    <x v="33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8"/>
    <x v="3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8"/>
    <x v="33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8"/>
    <x v="33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8"/>
    <x v="3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8"/>
    <x v="3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8"/>
    <x v="3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8"/>
    <x v="3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8"/>
    <x v="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8"/>
    <x v="3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8"/>
    <x v="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8"/>
    <x v="3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8"/>
    <x v="33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8"/>
    <x v="3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8"/>
    <x v="3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8"/>
    <x v="3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8"/>
    <x v="3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8"/>
    <x v="3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8"/>
    <x v="3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8"/>
    <x v="3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8"/>
    <x v="3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8"/>
    <x v="3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8"/>
    <x v="3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8"/>
    <x v="3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8"/>
    <x v="3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8"/>
    <x v="3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8"/>
    <x v="3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8"/>
    <x v="3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8"/>
    <x v="3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8"/>
    <x v="3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8"/>
    <x v="3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8"/>
    <x v="3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8"/>
    <x v="3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8"/>
    <x v="3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8"/>
    <x v="3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8"/>
    <x v="3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8"/>
    <x v="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8"/>
    <x v="3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8"/>
    <x v="3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8"/>
    <x v="3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8"/>
    <x v="3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8"/>
    <x v="3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8"/>
    <x v="3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8"/>
    <x v="33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8"/>
    <x v="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8"/>
    <x v="3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8"/>
    <x v="3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8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8"/>
    <x v="3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8"/>
    <x v="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8"/>
    <x v="3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8"/>
    <x v="3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8"/>
    <x v="3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8"/>
    <x v="3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8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8"/>
    <x v="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8"/>
    <x v="3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8"/>
    <x v="3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8"/>
    <x v="3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8"/>
    <x v="3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8"/>
    <x v="3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8"/>
    <x v="33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8"/>
    <x v="3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8"/>
    <x v="3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8"/>
    <x v="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8"/>
    <x v="33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8"/>
    <x v="3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8"/>
    <x v="3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8"/>
    <x v="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8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8"/>
    <x v="3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8"/>
    <x v="3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8"/>
    <x v="3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8"/>
    <x v="33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8"/>
    <x v="3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8"/>
    <x v="3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8"/>
    <x v="3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8"/>
    <x v="3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8"/>
    <x v="3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8"/>
    <x v="3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8"/>
    <x v="3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8"/>
    <x v="3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8"/>
    <x v="3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8"/>
    <x v="3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8"/>
    <x v="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8"/>
    <x v="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8"/>
    <x v="33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8"/>
    <x v="3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8"/>
    <x v="3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8"/>
    <x v="3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8"/>
    <x v="3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8"/>
    <x v="3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8"/>
    <x v="33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8"/>
    <x v="3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8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8"/>
    <x v="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8"/>
    <x v="3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8"/>
    <x v="3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8"/>
    <x v="3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8"/>
    <x v="3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8"/>
    <x v="3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8"/>
    <x v="33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8"/>
    <x v="3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8"/>
    <x v="3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8"/>
    <x v="3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8"/>
    <x v="33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8"/>
    <x v="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8"/>
    <x v="3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8"/>
    <x v="3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8"/>
    <x v="3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8"/>
    <x v="3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8"/>
    <x v="3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8"/>
    <x v="33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8"/>
    <x v="3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8"/>
    <x v="3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8"/>
    <x v="33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8"/>
    <x v="3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8"/>
    <x v="33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8"/>
    <x v="3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8"/>
    <x v="3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8"/>
    <x v="3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8"/>
    <x v="3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8"/>
    <x v="3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8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8"/>
    <x v="3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8"/>
    <x v="3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8"/>
    <x v="3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8"/>
    <x v="3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8"/>
    <x v="33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8"/>
    <x v="3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8"/>
    <x v="3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8"/>
    <x v="33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8"/>
    <x v="3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8"/>
    <x v="3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8"/>
    <x v="3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8"/>
    <x v="3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8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8"/>
    <x v="3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8"/>
    <x v="3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8"/>
    <x v="1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8"/>
    <x v="1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8"/>
    <x v="1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8"/>
    <x v="1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8"/>
    <x v="1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8"/>
    <x v="1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8"/>
    <x v="1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8"/>
    <x v="1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8"/>
    <x v="1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8"/>
    <x v="1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8"/>
    <x v="1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8"/>
    <x v="1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8"/>
    <x v="1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8"/>
    <x v="1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8"/>
    <x v="1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8"/>
    <x v="1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8"/>
    <x v="1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8"/>
    <x v="1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8"/>
    <x v="1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8"/>
    <x v="1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8"/>
    <x v="1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8"/>
    <x v="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8"/>
    <x v="1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8"/>
    <x v="1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8"/>
    <x v="1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8"/>
    <x v="1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8"/>
    <x v="1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8"/>
    <x v="1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8"/>
    <x v="1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8"/>
    <x v="1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8"/>
    <x v="1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8"/>
    <x v="1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8"/>
    <x v="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8"/>
    <x v="1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8"/>
    <x v="1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8"/>
    <x v="1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8"/>
    <x v="1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8"/>
    <x v="1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8"/>
    <x v="1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8"/>
    <x v="1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8"/>
    <x v="1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8"/>
    <x v="1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8"/>
    <x v="1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8"/>
    <x v="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8"/>
    <x v="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8"/>
    <x v="1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8"/>
    <x v="1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8"/>
    <x v="1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8"/>
    <x v="1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8"/>
    <x v="1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8"/>
    <x v="1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8"/>
    <x v="1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8"/>
    <x v="1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8"/>
    <x v="1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8"/>
    <x v="1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8"/>
    <x v="1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8"/>
    <x v="1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8"/>
    <x v="1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8"/>
    <x v="1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8"/>
    <x v="1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8"/>
    <x v="3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8"/>
    <x v="35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8"/>
    <x v="3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8"/>
    <x v="3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8"/>
    <x v="3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8"/>
    <x v="3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8"/>
    <x v="3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8"/>
    <x v="3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8"/>
    <x v="3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8"/>
    <x v="3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8"/>
    <x v="3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8"/>
    <x v="35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8"/>
    <x v="3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8"/>
    <x v="3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8"/>
    <x v="3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8"/>
    <x v="3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8"/>
    <x v="3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8"/>
    <x v="3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8"/>
    <x v="3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8"/>
    <x v="3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8"/>
    <x v="1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8"/>
    <x v="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8"/>
    <x v="1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8"/>
    <x v="1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8"/>
    <x v="1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8"/>
    <x v="1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8"/>
    <x v="1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8"/>
    <x v="1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8"/>
    <x v="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8"/>
    <x v="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8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8"/>
    <x v="1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8"/>
    <x v="1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8"/>
    <x v="1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8"/>
    <x v="1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8"/>
    <x v="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8"/>
    <x v="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8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8"/>
    <x v="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8"/>
    <x v="1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8"/>
    <x v="1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8"/>
    <x v="1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8"/>
    <x v="1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8"/>
    <x v="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8"/>
    <x v="1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8"/>
    <x v="1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8"/>
    <x v="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8"/>
    <x v="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8"/>
    <x v="1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8"/>
    <x v="1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8"/>
    <x v="1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8"/>
    <x v="1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8"/>
    <x v="1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8"/>
    <x v="1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8"/>
    <x v="1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8"/>
    <x v="1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8"/>
    <x v="1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8"/>
    <x v="1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8"/>
    <x v="1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8"/>
    <x v="1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8"/>
    <x v="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8"/>
    <x v="1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8"/>
    <x v="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8"/>
    <x v="1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8"/>
    <x v="1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8"/>
    <x v="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8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8"/>
    <x v="1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8"/>
    <x v="1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8"/>
    <x v="1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8"/>
    <x v="1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8"/>
    <x v="1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8"/>
    <x v="1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8"/>
    <x v="1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8"/>
    <x v="1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8"/>
    <x v="1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8"/>
    <x v="1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8"/>
    <x v="1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8"/>
    <x v="1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8"/>
    <x v="1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8"/>
    <x v="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8"/>
    <x v="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8"/>
    <x v="1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8"/>
    <x v="1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8"/>
    <x v="1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8"/>
    <x v="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8"/>
    <x v="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8"/>
    <x v="1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8"/>
    <x v="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8"/>
    <x v="1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8"/>
    <x v="1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8"/>
    <x v="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8"/>
    <x v="1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8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8"/>
    <x v="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8"/>
    <x v="1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8"/>
    <x v="1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8"/>
    <x v="1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8"/>
    <x v="1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8"/>
    <x v="1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8"/>
    <x v="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8"/>
    <x v="1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8"/>
    <x v="1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8"/>
    <x v="1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8"/>
    <x v="1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8"/>
    <x v="1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8"/>
    <x v="1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8"/>
    <x v="1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8"/>
    <x v="1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8"/>
    <x v="1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8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8"/>
    <x v="1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8"/>
    <x v="1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8"/>
    <x v="1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8"/>
    <x v="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8"/>
    <x v="1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8"/>
    <x v="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8"/>
    <x v="1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8"/>
    <x v="1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8"/>
    <x v="1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8"/>
    <x v="1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8"/>
    <x v="1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8"/>
    <x v="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8"/>
    <x v="1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8"/>
    <x v="1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8"/>
    <x v="1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8"/>
    <x v="1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8"/>
    <x v="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8"/>
    <x v="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8"/>
    <x v="1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8"/>
    <x v="1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8"/>
    <x v="1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8"/>
    <x v="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8"/>
    <x v="1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8"/>
    <x v="1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8"/>
    <x v="1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8"/>
    <x v="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8"/>
    <x v="1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8"/>
    <x v="1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8"/>
    <x v="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8"/>
    <x v="1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8"/>
    <x v="1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8"/>
    <x v="1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8"/>
    <x v="1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8"/>
    <x v="1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8"/>
    <x v="1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8"/>
    <x v="1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8"/>
    <x v="1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8"/>
    <x v="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8"/>
    <x v="1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8"/>
    <x v="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8"/>
    <x v="1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8"/>
    <x v="1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8"/>
    <x v="1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8"/>
    <x v="1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8"/>
    <x v="1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8"/>
    <x v="1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8"/>
    <x v="1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8"/>
    <x v="1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8"/>
    <x v="1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8"/>
    <x v="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8"/>
    <x v="1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8"/>
    <x v="1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8"/>
    <x v="1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8"/>
    <x v="1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8"/>
    <x v="1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8"/>
    <x v="1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8"/>
    <x v="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8"/>
    <x v="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8"/>
    <x v="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8"/>
    <x v="1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8"/>
    <x v="1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8"/>
    <x v="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8"/>
    <x v="1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8"/>
    <x v="1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8"/>
    <x v="1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8"/>
    <x v="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8"/>
    <x v="1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8"/>
    <x v="1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8"/>
    <x v="1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8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8"/>
    <x v="1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8"/>
    <x v="1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8"/>
    <x v="1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8"/>
    <x v="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8"/>
    <x v="1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8"/>
    <x v="1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8"/>
    <x v="1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8"/>
    <x v="1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8"/>
    <x v="1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8"/>
    <x v="1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8"/>
    <x v="1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8"/>
    <x v="1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8"/>
    <x v="1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8"/>
    <x v="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8"/>
    <x v="1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8"/>
    <x v="1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8"/>
    <x v="1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8"/>
    <x v="1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8"/>
    <x v="1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8"/>
    <x v="1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8"/>
    <x v="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8"/>
    <x v="1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8"/>
    <x v="1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8"/>
    <x v="1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8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8"/>
    <x v="1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8"/>
    <x v="1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8"/>
    <x v="1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8"/>
    <x v="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8"/>
    <x v="1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8"/>
    <x v="1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8"/>
    <x v="1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8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8"/>
    <x v="1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8"/>
    <x v="1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8"/>
    <x v="1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8"/>
    <x v="1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8"/>
    <x v="1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8"/>
    <x v="1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8"/>
    <x v="1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8"/>
    <x v="1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8"/>
    <x v="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8"/>
    <x v="1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8"/>
    <x v="1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8"/>
    <x v="1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8"/>
    <x v="1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8"/>
    <x v="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8"/>
    <x v="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8"/>
    <x v="1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8"/>
    <x v="1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8"/>
    <x v="1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8"/>
    <x v="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8"/>
    <x v="1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8"/>
    <x v="1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8"/>
    <x v="1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8"/>
    <x v="1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8"/>
    <x v="1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8"/>
    <x v="1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8"/>
    <x v="1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8"/>
    <x v="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8"/>
    <x v="1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8"/>
    <x v="1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8"/>
    <x v="1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8"/>
    <x v="1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8"/>
    <x v="1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8"/>
    <x v="1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8"/>
    <x v="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8"/>
    <x v="1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8"/>
    <x v="1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8"/>
    <x v="1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8"/>
    <x v="1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8"/>
    <x v="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8"/>
    <x v="1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8"/>
    <x v="1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8"/>
    <x v="1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8"/>
    <x v="1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8"/>
    <x v="1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8"/>
    <x v="1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8"/>
    <x v="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8"/>
    <x v="1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8"/>
    <x v="1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8"/>
    <x v="1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8"/>
    <x v="1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8"/>
    <x v="1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8"/>
    <x v="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8"/>
    <x v="1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8"/>
    <x v="1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8"/>
    <x v="1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8"/>
    <x v="1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8"/>
    <x v="1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8"/>
    <x v="1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8"/>
    <x v="1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8"/>
    <x v="1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8"/>
    <x v="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8"/>
    <x v="1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8"/>
    <x v="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8"/>
    <x v="1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8"/>
    <x v="1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8"/>
    <x v="1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8"/>
    <x v="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8"/>
    <x v="1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8"/>
    <x v="1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8"/>
    <x v="1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8"/>
    <x v="1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8"/>
    <x v="1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8"/>
    <x v="1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8"/>
    <x v="1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8"/>
    <x v="1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8"/>
    <x v="1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8"/>
    <x v="1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8"/>
    <x v="1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8"/>
    <x v="1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8"/>
    <x v="1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8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8"/>
    <x v="1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8"/>
    <x v="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8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8"/>
    <x v="1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8"/>
    <x v="1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8"/>
    <x v="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8"/>
    <x v="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8"/>
    <x v="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8"/>
    <x v="1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8"/>
    <x v="1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8"/>
    <x v="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8"/>
    <x v="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8"/>
    <x v="1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8"/>
    <x v="1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8"/>
    <x v="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8"/>
    <x v="1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8"/>
    <x v="1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8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8"/>
    <x v="1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8"/>
    <x v="1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8"/>
    <x v="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8"/>
    <x v="1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8"/>
    <x v="1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8"/>
    <x v="1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8"/>
    <x v="1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8"/>
    <x v="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8"/>
    <x v="1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8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8"/>
    <x v="1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8"/>
    <x v="1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8"/>
    <x v="1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8"/>
    <x v="1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8"/>
    <x v="1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8"/>
    <x v="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8"/>
    <x v="1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8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8"/>
    <x v="1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8"/>
    <x v="1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8"/>
    <x v="1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8"/>
    <x v="1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8"/>
    <x v="1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8"/>
    <x v="1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8"/>
    <x v="1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8"/>
    <x v="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8"/>
    <x v="1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8"/>
    <x v="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8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8"/>
    <x v="1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8"/>
    <x v="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8"/>
    <x v="1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8"/>
    <x v="1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8"/>
    <x v="1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8"/>
    <x v="1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8"/>
    <x v="1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8"/>
    <x v="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8"/>
    <x v="1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8"/>
    <x v="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8"/>
    <x v="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8"/>
    <x v="1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8"/>
    <x v="1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8"/>
    <x v="1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8"/>
    <x v="1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8"/>
    <x v="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8"/>
    <x v="1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8"/>
    <x v="1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8"/>
    <x v="1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8"/>
    <x v="1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8"/>
    <x v="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8"/>
    <x v="1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8"/>
    <x v="1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8"/>
    <x v="1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8"/>
    <x v="1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8"/>
    <x v="1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8"/>
    <x v="1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8"/>
    <x v="1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8"/>
    <x v="1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8"/>
    <x v="1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8"/>
    <x v="1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8"/>
    <x v="1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8"/>
    <x v="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8"/>
    <x v="1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8"/>
    <x v="1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8"/>
    <x v="1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8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8"/>
    <x v="1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8"/>
    <x v="1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8"/>
    <x v="1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8"/>
    <x v="1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8"/>
    <x v="1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8"/>
    <x v="1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8"/>
    <x v="1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8"/>
    <x v="1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8"/>
    <x v="1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8"/>
    <x v="1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8"/>
    <x v="1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8"/>
    <x v="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8"/>
    <x v="1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8"/>
    <x v="1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8"/>
    <x v="1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8"/>
    <x v="1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8"/>
    <x v="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8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8"/>
    <x v="1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8"/>
    <x v="1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8"/>
    <x v="1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8"/>
    <x v="1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8"/>
    <x v="1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8"/>
    <x v="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8"/>
    <x v="1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8"/>
    <x v="1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8"/>
    <x v="1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8"/>
    <x v="1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8"/>
    <x v="1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8"/>
    <x v="1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8"/>
    <x v="1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8"/>
    <x v="1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8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8"/>
    <x v="1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8"/>
    <x v="1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8"/>
    <x v="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8"/>
    <x v="1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8"/>
    <x v="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8"/>
    <x v="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8"/>
    <x v="1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8"/>
    <x v="1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8"/>
    <x v="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8"/>
    <x v="1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8"/>
    <x v="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8"/>
    <x v="1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8"/>
    <x v="1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8"/>
    <x v="1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8"/>
    <x v="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8"/>
    <x v="1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8"/>
    <x v="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8"/>
    <x v="1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8"/>
    <x v="1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8"/>
    <x v="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8"/>
    <x v="1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8"/>
    <x v="1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8"/>
    <x v="1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8"/>
    <x v="1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8"/>
    <x v="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8"/>
    <x v="1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8"/>
    <x v="1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8"/>
    <x v="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8"/>
    <x v="3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8"/>
    <x v="3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8"/>
    <x v="3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8"/>
    <x v="3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8"/>
    <x v="35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8"/>
    <x v="35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8"/>
    <x v="35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8"/>
    <x v="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8"/>
    <x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8"/>
    <x v="3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8"/>
    <x v="3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8"/>
    <x v="3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8"/>
    <x v="3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8"/>
    <x v="35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8"/>
    <x v="3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8"/>
    <x v="3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8"/>
    <x v="35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8"/>
    <x v="3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8"/>
    <x v="3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8"/>
    <x v="3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8"/>
    <x v="1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8"/>
    <x v="1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8"/>
    <x v="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8"/>
    <x v="1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8"/>
    <x v="1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8"/>
    <x v="1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8"/>
    <x v="1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8"/>
    <x v="1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8"/>
    <x v="1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8"/>
    <x v="1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8"/>
    <x v="1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8"/>
    <x v="1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8"/>
    <x v="1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8"/>
    <x v="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8"/>
    <x v="1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8"/>
    <x v="1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8"/>
    <x v="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8"/>
    <x v="1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8"/>
    <x v="1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8"/>
    <x v="1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8"/>
    <x v="1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8"/>
    <x v="1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8"/>
    <x v="1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8"/>
    <x v="1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8"/>
    <x v="1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8"/>
    <x v="1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8"/>
    <x v="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8"/>
    <x v="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8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8"/>
    <x v="1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8"/>
    <x v="1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8"/>
    <x v="1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8"/>
    <x v="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8"/>
    <x v="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8"/>
    <x v="1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8"/>
    <x v="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8"/>
    <x v="1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8"/>
    <x v="1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8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8"/>
    <x v="1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8"/>
    <x v="1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8"/>
    <x v="1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8"/>
    <x v="1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8"/>
    <x v="1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8"/>
    <x v="1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8"/>
    <x v="1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8"/>
    <x v="1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8"/>
    <x v="1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8"/>
    <x v="1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8"/>
    <x v="1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8"/>
    <x v="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8"/>
    <x v="1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8"/>
    <x v="1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8"/>
    <x v="1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8"/>
    <x v="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8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8"/>
    <x v="1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8"/>
    <x v="1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8"/>
    <x v="1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8"/>
    <x v="1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8"/>
    <x v="1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8"/>
    <x v="1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8"/>
    <x v="1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8"/>
    <x v="1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8"/>
    <x v="1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8"/>
    <x v="1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8"/>
    <x v="1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8"/>
    <x v="1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8"/>
    <x v="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8"/>
    <x v="1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8"/>
    <x v="1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8"/>
    <x v="1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8"/>
    <x v="1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8"/>
    <x v="1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8"/>
    <x v="1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8"/>
    <x v="1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8"/>
    <x v="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8"/>
    <x v="1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8"/>
    <x v="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8"/>
    <x v="1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8"/>
    <x v="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8"/>
    <x v="1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8"/>
    <x v="1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8"/>
    <x v="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8"/>
    <x v="1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8"/>
    <x v="1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8"/>
    <x v="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8"/>
    <x v="1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8"/>
    <x v="1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8"/>
    <x v="1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8"/>
    <x v="1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8"/>
    <x v="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8"/>
    <x v="1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8"/>
    <x v="1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8"/>
    <x v="1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8"/>
    <x v="1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8"/>
    <x v="1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8"/>
    <x v="1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8"/>
    <x v="1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8"/>
    <x v="1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8"/>
    <x v="3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8"/>
    <x v="3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8"/>
    <x v="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8"/>
    <x v="3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8"/>
    <x v="3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8"/>
    <x v="3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8"/>
    <x v="35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8"/>
    <x v="3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8"/>
    <x v="3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8"/>
    <x v="3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8"/>
    <x v="35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8"/>
    <x v="3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8"/>
    <x v="3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8"/>
    <x v="3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8"/>
    <x v="3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8"/>
    <x v="3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8"/>
    <x v="35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8"/>
    <x v="3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8"/>
    <x v="3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8"/>
    <x v="3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8"/>
    <x v="3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8"/>
    <x v="3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8"/>
    <x v="3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8"/>
    <x v="3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8"/>
    <x v="3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8"/>
    <x v="35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8"/>
    <x v="3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8"/>
    <x v="3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8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8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8"/>
    <x v="35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8"/>
    <x v="3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8"/>
    <x v="3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8"/>
    <x v="3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8"/>
    <x v="3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8"/>
    <x v="3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8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8"/>
    <x v="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8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8"/>
    <x v="3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8"/>
    <x v="35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8"/>
    <x v="3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8"/>
    <x v="35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8"/>
    <x v="3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8"/>
    <x v="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8"/>
    <x v="3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8"/>
    <x v="3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8"/>
    <x v="3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8"/>
    <x v="3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8"/>
    <x v="3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8"/>
    <x v="3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8"/>
    <x v="3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8"/>
    <x v="3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8"/>
    <x v="35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8"/>
    <x v="3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8"/>
    <x v="3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8"/>
    <x v="35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8"/>
    <x v="3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8"/>
    <x v="3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8"/>
    <x v="3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8"/>
    <x v="1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8"/>
    <x v="1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8"/>
    <x v="1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8"/>
    <x v="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8"/>
    <x v="1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8"/>
    <x v="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8"/>
    <x v="1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8"/>
    <x v="1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8"/>
    <x v="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8"/>
    <x v="1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8"/>
    <x v="1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8"/>
    <x v="1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8"/>
    <x v="1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8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8"/>
    <x v="1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8"/>
    <x v="1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8"/>
    <x v="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8"/>
    <x v="1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8"/>
    <x v="1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8"/>
    <x v="1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8"/>
    <x v="1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8"/>
    <x v="1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8"/>
    <x v="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8"/>
    <x v="1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8"/>
    <x v="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8"/>
    <x v="1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8"/>
    <x v="1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8"/>
    <x v="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8"/>
    <x v="1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8"/>
    <x v="1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8"/>
    <x v="1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8"/>
    <x v="1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8"/>
    <x v="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8"/>
    <x v="1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8"/>
    <x v="1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8"/>
    <x v="1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8"/>
    <x v="1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8"/>
    <x v="1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8"/>
    <x v="1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8"/>
    <x v="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8"/>
    <x v="1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8"/>
    <x v="1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8"/>
    <x v="1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8"/>
    <x v="1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8"/>
    <x v="1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8"/>
    <x v="1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8"/>
    <x v="1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8"/>
    <x v="1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8"/>
    <x v="1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8"/>
    <x v="1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8"/>
    <x v="1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8"/>
    <x v="1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8"/>
    <x v="1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8"/>
    <x v="1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8"/>
    <x v="1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8"/>
    <x v="1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8"/>
    <x v="1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8"/>
    <x v="1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8"/>
    <x v="1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8"/>
    <x v="1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8"/>
    <x v="3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8"/>
    <x v="3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8"/>
    <x v="3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8"/>
    <x v="3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8"/>
    <x v="3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8"/>
    <x v="3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8"/>
    <x v="3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8"/>
    <x v="3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8"/>
    <x v="3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8"/>
    <x v="3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8"/>
    <x v="3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8"/>
    <x v="3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8"/>
    <x v="3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8"/>
    <x v="3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8"/>
    <x v="3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8"/>
    <x v="3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8"/>
    <x v="3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8"/>
    <x v="3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8"/>
    <x v="3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8"/>
    <x v="3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8"/>
    <x v="1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8"/>
    <x v="1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8"/>
    <x v="1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8"/>
    <x v="1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8"/>
    <x v="1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8"/>
    <x v="1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8"/>
    <x v="1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8"/>
    <x v="1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8"/>
    <x v="1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8"/>
    <x v="1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8"/>
    <x v="1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8"/>
    <x v="1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8"/>
    <x v="1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8"/>
    <x v="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8"/>
    <x v="1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8"/>
    <x v="1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8"/>
    <x v="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8"/>
    <x v="1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8"/>
    <x v="1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8"/>
    <x v="1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8"/>
    <x v="1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8"/>
    <x v="1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8"/>
    <x v="1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8"/>
    <x v="1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8"/>
    <x v="1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8"/>
    <x v="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8"/>
    <x v="1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8"/>
    <x v="1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8"/>
    <x v="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8"/>
    <x v="1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8"/>
    <x v="1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8"/>
    <x v="1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8"/>
    <x v="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8"/>
    <x v="1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8"/>
    <x v="1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8"/>
    <x v="1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8"/>
    <x v="1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8"/>
    <x v="1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8"/>
    <x v="1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8"/>
    <x v="1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8"/>
    <x v="1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8"/>
    <x v="1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8"/>
    <x v="1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8"/>
    <x v="1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8"/>
    <x v="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8"/>
    <x v="1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8"/>
    <x v="1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8"/>
    <x v="1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8"/>
    <x v="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8"/>
    <x v="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8"/>
    <x v="1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8"/>
    <x v="1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8"/>
    <x v="1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8"/>
    <x v="1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8"/>
    <x v="1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8"/>
    <x v="1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8"/>
    <x v="1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8"/>
    <x v="1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8"/>
    <x v="1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8"/>
    <x v="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8"/>
    <x v="1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8"/>
    <x v="1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8"/>
    <x v="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8"/>
    <x v="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8"/>
    <x v="1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8"/>
    <x v="1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8"/>
    <x v="1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8"/>
    <x v="1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8"/>
    <x v="1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8"/>
    <x v="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8"/>
    <x v="1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8"/>
    <x v="1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8"/>
    <x v="1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8"/>
    <x v="1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8"/>
    <x v="1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8"/>
    <x v="1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8"/>
    <x v="1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8"/>
    <x v="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8"/>
    <x v="1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8"/>
    <x v="1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8"/>
    <x v="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8"/>
    <x v="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8"/>
    <x v="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8"/>
    <x v="1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8"/>
    <x v="1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8"/>
    <x v="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8"/>
    <x v="1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8"/>
    <x v="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8"/>
    <x v="1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8"/>
    <x v="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8"/>
    <x v="1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8"/>
    <x v="1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8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8"/>
    <x v="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8"/>
    <x v="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8"/>
    <x v="1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8"/>
    <x v="1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8"/>
    <x v="1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8"/>
    <x v="1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8"/>
    <x v="1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8"/>
    <x v="1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8"/>
    <x v="1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8"/>
    <x v="1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8"/>
    <x v="1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8"/>
    <x v="1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8"/>
    <x v="1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8"/>
    <x v="1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8"/>
    <x v="1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8"/>
    <x v="1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8"/>
    <x v="1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8"/>
    <x v="1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8"/>
    <x v="1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8"/>
    <x v="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8"/>
    <x v="1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8"/>
    <x v="1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8"/>
    <x v="1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8"/>
    <x v="1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8"/>
    <x v="1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8"/>
    <x v="1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8"/>
    <x v="1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8"/>
    <x v="1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8"/>
    <x v="1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8"/>
    <x v="1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8"/>
    <x v="1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8"/>
    <x v="1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8"/>
    <x v="1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8"/>
    <x v="1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8"/>
    <x v="1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8"/>
    <x v="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8"/>
    <x v="1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8"/>
    <x v="1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8"/>
    <x v="1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8"/>
    <x v="1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8"/>
    <x v="1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8"/>
    <x v="1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8"/>
    <x v="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8"/>
    <x v="1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8"/>
    <x v="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8"/>
    <x v="1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8"/>
    <x v="1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8"/>
    <x v="1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8"/>
    <x v="1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8"/>
    <x v="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8"/>
    <x v="1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8"/>
    <x v="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8"/>
    <x v="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8"/>
    <x v="1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8"/>
    <x v="1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8"/>
    <x v="1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8"/>
    <x v="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8"/>
    <x v="1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8"/>
    <x v="1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8"/>
    <x v="1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8"/>
    <x v="1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8"/>
    <x v="1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8"/>
    <x v="1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8"/>
    <x v="1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8"/>
    <x v="1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8"/>
    <x v="1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8"/>
    <x v="1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8"/>
    <x v="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8"/>
    <x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8"/>
    <x v="1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8"/>
    <x v="1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8"/>
    <x v="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8"/>
    <x v="1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8"/>
    <x v="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8"/>
    <x v="1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8"/>
    <x v="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8"/>
    <x v="1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8"/>
    <x v="1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8"/>
    <x v="1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8"/>
    <x v="1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8"/>
    <x v="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8"/>
    <x v="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8"/>
    <x v="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8"/>
    <x v="1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8"/>
    <x v="1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8"/>
    <x v="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8"/>
    <x v="1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8"/>
    <x v="1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8"/>
    <x v="1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8"/>
    <x v="1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8"/>
    <x v="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8"/>
    <x v="1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8"/>
    <x v="1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8"/>
    <x v="1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8"/>
    <x v="1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8"/>
    <x v="1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8"/>
    <x v="1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8"/>
    <x v="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8"/>
    <x v="1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8"/>
    <x v="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8"/>
    <x v="1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8"/>
    <x v="1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8"/>
    <x v="1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8"/>
    <x v="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8"/>
    <x v="1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8"/>
    <x v="1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8"/>
    <x v="1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8"/>
    <x v="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8"/>
    <x v="1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8"/>
    <x v="1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8"/>
    <x v="1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8"/>
    <x v="1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8"/>
    <x v="1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8"/>
    <x v="1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8"/>
    <x v="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8"/>
    <x v="1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8"/>
    <x v="1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8"/>
    <x v="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8"/>
    <x v="1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8"/>
    <x v="1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8"/>
    <x v="1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8"/>
    <x v="1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8"/>
    <x v="1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8"/>
    <x v="1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8"/>
    <x v="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8"/>
    <x v="1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8"/>
    <x v="1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8"/>
    <x v="1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8"/>
    <x v="1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8"/>
    <x v="1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8"/>
    <x v="1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8"/>
    <x v="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8"/>
    <x v="1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d v="2015-07-23T01:00:00"/>
    <n v="1437620400"/>
    <x v="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d v="2017-03-02T12:24:43"/>
    <n v="1488464683"/>
    <x v="1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d v="2016-02-15T14:51:23"/>
    <n v="1455555083"/>
    <x v="2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d v="2014-08-07T10:21:47"/>
    <n v="1407414107"/>
    <x v="3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d v="2015-12-19T18:01:19"/>
    <n v="1450555279"/>
    <x v="4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d v="2016-07-29T03:35:00"/>
    <n v="1469770500"/>
    <x v="5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d v="2014-06-13T23:44:10"/>
    <n v="1402710250"/>
    <x v="6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d v="2016-07-04T23:07:47"/>
    <n v="1467680867"/>
    <x v="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d v="2016-04-15T19:00:00"/>
    <n v="1460754000"/>
    <x v="8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d v="2016-04-17T00:29:04"/>
    <n v="1460860144"/>
    <x v="9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d v="2014-06-24T23:37:59"/>
    <n v="1403660279"/>
    <x v="10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d v="2016-08-22T01:00:00"/>
    <n v="1471834800"/>
    <x v="11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d v="2014-07-16T01:00:00"/>
    <n v="1405479600"/>
    <x v="12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d v="2016-06-23T18:27:00"/>
    <n v="1466713620"/>
    <x v="13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d v="2014-07-13T11:59:00"/>
    <n v="1405259940"/>
    <x v="14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d v="2015-09-27T18:14:00"/>
    <n v="1443384840"/>
    <x v="15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d v="2014-06-16T03:30:00"/>
    <n v="1402896600"/>
    <x v="16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d v="2014-11-04T16:33:42"/>
    <n v="1415126022"/>
    <x v="17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d v="2014-09-17T11:00:56"/>
    <n v="1410958856"/>
    <x v="18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d v="2015-07-20T17:35:34"/>
    <n v="1437420934"/>
    <x v="19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d v="2015-09-13T16:11:52"/>
    <n v="1442167912"/>
    <x v="20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d v="2014-09-26T13:03:09"/>
    <n v="1411743789"/>
    <x v="21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d v="2015-01-01T05:59:00"/>
    <n v="1420099140"/>
    <x v="22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d v="2015-04-30T13:20:00"/>
    <n v="1430407200"/>
    <x v="23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d v="2015-09-15T17:39:00"/>
    <n v="1442345940"/>
    <x v="24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d v="2016-01-08T22:36:01"/>
    <n v="1452299761"/>
    <x v="25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d v="2014-08-17T10:22:24"/>
    <n v="1408278144"/>
    <x v="26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d v="2014-11-16T02:57:13"/>
    <n v="1416113833"/>
    <x v="27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d v="2015-12-16T21:08:04"/>
    <n v="1450307284"/>
    <x v="28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d v="2014-07-22T14:09:28"/>
    <n v="1406045368"/>
    <x v="29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d v="2014-08-21T05:01:55"/>
    <n v="1408604515"/>
    <x v="30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d v="2016-01-25T17:00:34"/>
    <n v="1453748434"/>
    <x v="31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d v="2016-05-13T01:59:00"/>
    <n v="1463111940"/>
    <x v="32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d v="2015-11-08T14:51:41"/>
    <n v="1447001501"/>
    <x v="33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d v="2014-08-05T05:43:21"/>
    <n v="1407224601"/>
    <x v="34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d v="2015-04-27T22:00:00"/>
    <n v="1430179200"/>
    <x v="35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d v="2015-04-04T04:22:05"/>
    <n v="1428128525"/>
    <x v="36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d v="2015-02-27T14:37:59"/>
    <n v="1425055079"/>
    <x v="37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d v="2013-05-10T23:22:24"/>
    <n v="1368235344"/>
    <x v="38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d v="2014-05-25T20:59:00"/>
    <n v="1401058740"/>
    <x v="39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d v="2014-06-19T02:00:00"/>
    <n v="1403150400"/>
    <x v="4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d v="2014-10-05T11:39:14"/>
    <n v="1412516354"/>
    <x v="41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d v="2014-12-28T13:20:26"/>
    <n v="1419780026"/>
    <x v="42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d v="2014-07-12T22:00:00"/>
    <n v="1405209600"/>
    <x v="43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d v="2014-10-07T00:22:17"/>
    <n v="1412648537"/>
    <x v="44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d v="2016-04-27T12:58:27"/>
    <n v="1461769107"/>
    <x v="45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d v="2015-12-15T21:09:34"/>
    <n v="1450220974"/>
    <x v="46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d v="2014-12-19T18:40:07"/>
    <n v="1419021607"/>
    <x v="4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d v="2015-03-01T10:00:00"/>
    <n v="1425211200"/>
    <x v="48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d v="2015-10-24T02:14:05"/>
    <n v="1445660045"/>
    <x v="49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d v="2015-01-30T15:00:00"/>
    <n v="1422637200"/>
    <x v="5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d v="2015-08-10T20:17:17"/>
    <n v="1439245037"/>
    <x v="51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d v="2014-07-17T14:50:46"/>
    <n v="1405615846"/>
    <x v="52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d v="2014-04-04T20:00:00"/>
    <n v="1396648800"/>
    <x v="53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d v="2015-12-25T15:07:01"/>
    <n v="1451063221"/>
    <x v="54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d v="2016-05-27T21:15:16"/>
    <n v="1464390916"/>
    <x v="55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d v="2015-06-08T14:00:00"/>
    <n v="1433779200"/>
    <x v="56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d v="2015-04-25T17:59:22"/>
    <n v="1429991962"/>
    <x v="57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d v="2014-11-19T16:52:52"/>
    <n v="1416423172"/>
    <x v="58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d v="2015-09-14T19:00:00"/>
    <n v="1442264400"/>
    <x v="59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d v="2014-03-22T22:00:00"/>
    <n v="1395532800"/>
    <x v="60"/>
    <n v="1393882717"/>
    <b v="0"/>
    <n v="108"/>
    <b v="1"/>
    <s v="film &amp; video/television"/>
    <n v="1.0329622222222221"/>
    <n v="43.040092592592593"/>
    <x v="0"/>
    <s v="television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d v="2013-06-06T17:32:37"/>
    <n v="1370547157"/>
    <x v="61"/>
    <n v="1368646357"/>
    <b v="0"/>
    <n v="23"/>
    <b v="1"/>
    <s v="film &amp; video/television"/>
    <n v="1.4830000000000001"/>
    <n v="322.39130434782606"/>
    <x v="0"/>
    <s v="television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d v="2013-03-03T17:11:18"/>
    <n v="1362337878"/>
    <x v="62"/>
    <n v="1360177878"/>
    <b v="0"/>
    <n v="48"/>
    <b v="1"/>
    <s v="film &amp; video/television"/>
    <n v="1.5473333333333332"/>
    <n v="96.708333333333329"/>
    <x v="0"/>
    <s v="television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d v="2013-12-28T02:59:00"/>
    <n v="1388206740"/>
    <x v="63"/>
    <n v="1386194013"/>
    <b v="0"/>
    <n v="64"/>
    <b v="1"/>
    <s v="film &amp; video/television"/>
    <n v="1.1351849999999999"/>
    <n v="35.474531249999998"/>
    <x v="0"/>
    <s v="television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d v="2013-07-07T22:26:21"/>
    <n v="1373243181"/>
    <x v="64"/>
    <n v="1370651181"/>
    <b v="0"/>
    <n v="24"/>
    <b v="1"/>
    <s v="film &amp; video/television"/>
    <n v="1.7333333333333334"/>
    <n v="86.666666666666671"/>
    <x v="0"/>
    <s v="television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d v="2014-08-11T03:59:00"/>
    <n v="1407736740"/>
    <x v="65"/>
    <n v="1405453354"/>
    <b v="0"/>
    <n v="57"/>
    <b v="1"/>
    <s v="film &amp; video/television"/>
    <n v="1.0752857142857142"/>
    <n v="132.05263157894737"/>
    <x v="0"/>
    <s v="television"/>
  </r>
  <r>
    <n v="66"/>
    <s v="A Stagnant Fever: Short Film"/>
    <s v="A dark comedy set in the '60s about clinical depression and one night stands."/>
    <n v="2000"/>
    <n v="2372"/>
    <x v="0"/>
    <s v="US"/>
    <s v="USD"/>
    <d v="2016-07-18T18:23:40"/>
    <n v="1468873420"/>
    <x v="66"/>
    <n v="1466281420"/>
    <b v="0"/>
    <n v="26"/>
    <b v="1"/>
    <s v="film &amp; video/television"/>
    <n v="1.1859999999999999"/>
    <n v="91.230769230769226"/>
    <x v="0"/>
    <s v="television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d v="2012-07-15T12:00:04"/>
    <n v="1342360804"/>
    <x v="67"/>
    <n v="1339768804"/>
    <b v="0"/>
    <n v="20"/>
    <b v="1"/>
    <s v="film &amp; video/television"/>
    <n v="1.1625000000000001"/>
    <n v="116.25"/>
    <x v="0"/>
    <s v="television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d v="2014-02-23T11:39:51"/>
    <n v="1393162791"/>
    <x v="68"/>
    <n v="1390570791"/>
    <b v="0"/>
    <n v="36"/>
    <b v="1"/>
    <s v="film &amp; video/television"/>
    <n v="1.2716666666666667"/>
    <n v="21.194444444444443"/>
    <x v="0"/>
    <s v="television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d v="2011-10-02T04:59:00"/>
    <n v="1317538740"/>
    <x v="69"/>
    <n v="1314765025"/>
    <b v="0"/>
    <n v="178"/>
    <b v="1"/>
    <s v="film &amp; video/television"/>
    <n v="1.109423"/>
    <n v="62.327134831460668"/>
    <x v="0"/>
    <s v="television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d v="2011-09-04T19:30:45"/>
    <n v="1315171845"/>
    <x v="70"/>
    <n v="1309987845"/>
    <b v="0"/>
    <n v="17"/>
    <b v="1"/>
    <s v="film &amp; video/television"/>
    <n v="1.272"/>
    <n v="37.411764705882355"/>
    <x v="0"/>
    <s v="television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d v="2012-05-28T04:30:57"/>
    <n v="1338186657"/>
    <x v="71"/>
    <n v="1333002657"/>
    <b v="0"/>
    <n v="32"/>
    <b v="1"/>
    <s v="film &amp; video/television"/>
    <n v="1.2394444444444443"/>
    <n v="69.71875"/>
    <x v="0"/>
    <s v="television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d v="2012-11-14T22:00:00"/>
    <n v="1352937600"/>
    <x v="72"/>
    <n v="1351210481"/>
    <b v="0"/>
    <n v="41"/>
    <b v="1"/>
    <s v="film &amp; video/television"/>
    <n v="1.084090909090909"/>
    <n v="58.170731707317074"/>
    <x v="0"/>
    <s v="television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d v="2011-05-03T01:59:00"/>
    <n v="1304395140"/>
    <x v="73"/>
    <n v="1297620584"/>
    <b v="0"/>
    <n v="18"/>
    <b v="1"/>
    <s v="film &amp; video/television"/>
    <n v="1"/>
    <n v="50"/>
    <x v="0"/>
    <s v="television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d v="2016-01-21T09:41:35"/>
    <n v="1453376495"/>
    <x v="74"/>
    <n v="1450784495"/>
    <b v="0"/>
    <n v="29"/>
    <b v="1"/>
    <s v="film &amp; video/television"/>
    <n v="1.1293199999999999"/>
    <n v="19.471034482758618"/>
    <x v="0"/>
    <s v="television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d v="2013-04-23T03:01:12"/>
    <n v="1366693272"/>
    <x v="75"/>
    <n v="1364101272"/>
    <b v="0"/>
    <n v="47"/>
    <b v="1"/>
    <s v="film &amp; video/television"/>
    <n v="1.1542857142857144"/>
    <n v="85.957446808510639"/>
    <x v="0"/>
    <s v="television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d v="2011-12-27T15:35:58"/>
    <n v="1325007358"/>
    <x v="76"/>
    <n v="1319819758"/>
    <b v="0"/>
    <n v="15"/>
    <b v="1"/>
    <s v="film &amp; video/television"/>
    <n v="1.5333333333333334"/>
    <n v="30.666666666666668"/>
    <x v="0"/>
    <s v="television"/>
  </r>
  <r>
    <n v="77"/>
    <s v="Jonah and the Crab"/>
    <s v="A short film about a boy searching for companionship in a hermit crab he finds on the beach."/>
    <n v="400"/>
    <n v="1570"/>
    <x v="0"/>
    <s v="US"/>
    <s v="USD"/>
    <d v="2012-05-21T00:59:00"/>
    <n v="1337569140"/>
    <x v="77"/>
    <n v="1332991717"/>
    <b v="0"/>
    <n v="26"/>
    <b v="1"/>
    <s v="film &amp; video/television"/>
    <n v="3.9249999999999998"/>
    <n v="60.384615384615387"/>
    <x v="0"/>
    <s v="television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d v="2016-09-01T15:32:01"/>
    <n v="1472751121"/>
    <x v="78"/>
    <n v="1471887121"/>
    <b v="0"/>
    <n v="35"/>
    <b v="1"/>
    <s v="film &amp; video/television"/>
    <n v="27.02"/>
    <n v="38.6"/>
    <x v="0"/>
    <s v="television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d v="2014-04-25T16:38:13"/>
    <n v="1398451093"/>
    <x v="79"/>
    <n v="1395859093"/>
    <b v="0"/>
    <n v="41"/>
    <b v="1"/>
    <s v="film &amp; video/television"/>
    <n v="1.27"/>
    <n v="40.268292682926827"/>
    <x v="0"/>
    <s v="television"/>
  </r>
  <r>
    <n v="80"/>
    <s v="Swingers Anonymous"/>
    <s v="What would you do if you ended up at a swingers party with two dead bodies and $20,000 in drug money?"/>
    <n v="12000"/>
    <n v="12870"/>
    <x v="0"/>
    <s v="US"/>
    <s v="USD"/>
    <d v="2013-12-10T00:00:56"/>
    <n v="1386640856"/>
    <x v="80"/>
    <n v="1383616856"/>
    <b v="0"/>
    <n v="47"/>
    <b v="1"/>
    <s v="film &amp; video/television"/>
    <n v="1.0725"/>
    <n v="273.82978723404256"/>
    <x v="0"/>
    <s v="television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d v="2012-07-14T01:02:00"/>
    <n v="1342234920"/>
    <x v="81"/>
    <n v="1341892127"/>
    <b v="0"/>
    <n v="28"/>
    <b v="1"/>
    <s v="film &amp; video/television"/>
    <n v="1.98"/>
    <n v="53.035714285714285"/>
    <x v="0"/>
    <s v="television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d v="2011-10-09T17:41:01"/>
    <n v="1318189261"/>
    <x v="82"/>
    <n v="1315597261"/>
    <b v="0"/>
    <n v="100"/>
    <b v="1"/>
    <s v="film &amp; video/television"/>
    <n v="1.0001249999999999"/>
    <n v="40.005000000000003"/>
    <x v="0"/>
    <s v="television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d v="2015-02-22T09:30:00"/>
    <n v="1424604600"/>
    <x v="83"/>
    <n v="1423320389"/>
    <b v="0"/>
    <n v="13"/>
    <b v="1"/>
    <s v="film &amp; video/television"/>
    <n v="1.0249999999999999"/>
    <n v="15.76923076923077"/>
    <x v="0"/>
    <s v="television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d v="2011-05-15T16:11:26"/>
    <n v="1305483086"/>
    <x v="84"/>
    <n v="1302891086"/>
    <b v="0"/>
    <n v="7"/>
    <b v="1"/>
    <s v="film &amp; video/television"/>
    <n v="1"/>
    <n v="71.428571428571431"/>
    <x v="0"/>
    <s v="television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d v="2011-09-23T01:00:37"/>
    <n v="1316746837"/>
    <x v="85"/>
    <n v="1314154837"/>
    <b v="0"/>
    <n v="21"/>
    <b v="1"/>
    <s v="film &amp; video/television"/>
    <n v="1.2549999999999999"/>
    <n v="71.714285714285708"/>
    <x v="0"/>
    <s v="television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d v="2015-12-27T12:20:45"/>
    <n v="1451226045"/>
    <x v="86"/>
    <n v="1444828845"/>
    <b v="0"/>
    <n v="17"/>
    <b v="1"/>
    <s v="film &amp; video/television"/>
    <n v="1.0646666666666667"/>
    <n v="375.76470588235293"/>
    <x v="0"/>
    <s v="television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d v="2010-06-02T23:41:00"/>
    <n v="1275529260"/>
    <x v="87"/>
    <n v="1274705803"/>
    <b v="0"/>
    <n v="25"/>
    <b v="1"/>
    <s v="film &amp; video/television"/>
    <n v="1.046"/>
    <n v="104.6"/>
    <x v="0"/>
    <s v="television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d v="2014-06-22T13:48:51"/>
    <n v="1403452131"/>
    <x v="88"/>
    <n v="1401205731"/>
    <b v="0"/>
    <n v="60"/>
    <b v="1"/>
    <s v="film &amp; video/television"/>
    <n v="1.0285714285714285"/>
    <n v="60"/>
    <x v="0"/>
    <s v="television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d v="2013-06-02T16:03:12"/>
    <n v="1370196192"/>
    <x v="89"/>
    <n v="1368036192"/>
    <b v="0"/>
    <n v="56"/>
    <b v="1"/>
    <s v="film &amp; video/television"/>
    <n v="1.1506666666666667"/>
    <n v="123.28571428571429"/>
    <x v="0"/>
    <s v="television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d v="2011-07-12T05:08:19"/>
    <n v="1310454499"/>
    <x v="90"/>
    <n v="1307862499"/>
    <b v="0"/>
    <n v="16"/>
    <b v="1"/>
    <s v="film &amp; video/television"/>
    <n v="1.004"/>
    <n v="31.375"/>
    <x v="0"/>
    <s v="television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d v="2011-05-17T07:39:24"/>
    <n v="1305625164"/>
    <x v="91"/>
    <n v="1300354764"/>
    <b v="0"/>
    <n v="46"/>
    <b v="1"/>
    <s v="film &amp; video/television"/>
    <n v="1.2"/>
    <n v="78.260869565217391"/>
    <x v="0"/>
    <s v="television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d v="2017-02-01T06:00:00"/>
    <n v="1485936000"/>
    <x v="92"/>
    <n v="1481949983"/>
    <b v="0"/>
    <n v="43"/>
    <b v="1"/>
    <s v="film &amp; video/television"/>
    <n v="1.052"/>
    <n v="122.32558139534883"/>
    <x v="0"/>
    <s v="television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d v="2012-07-03T19:00:00"/>
    <n v="1341349200"/>
    <x v="93"/>
    <n v="1338928537"/>
    <b v="0"/>
    <n v="15"/>
    <b v="1"/>
    <s v="film &amp; video/television"/>
    <n v="1.1060000000000001"/>
    <n v="73.733333333333334"/>
    <x v="0"/>
    <s v="television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d v="2014-04-07T15:13:42"/>
    <n v="1396890822"/>
    <x v="94"/>
    <n v="1395162822"/>
    <b v="0"/>
    <n v="12"/>
    <b v="1"/>
    <s v="film &amp; video/television"/>
    <n v="1.04"/>
    <n v="21.666666666666668"/>
    <x v="0"/>
    <s v="television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d v="2012-02-25T22:07:21"/>
    <n v="1330214841"/>
    <x v="95"/>
    <n v="1327622841"/>
    <b v="0"/>
    <n v="21"/>
    <b v="1"/>
    <s v="film &amp; video/television"/>
    <n v="1.3142857142857143"/>
    <n v="21.904761904761905"/>
    <x v="0"/>
    <s v="television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d v="2010-08-01T01:00:00"/>
    <n v="1280631600"/>
    <x v="96"/>
    <n v="1274889241"/>
    <b v="0"/>
    <n v="34"/>
    <b v="1"/>
    <s v="film &amp; video/television"/>
    <n v="1.1466666666666667"/>
    <n v="50.588235294117645"/>
    <x v="0"/>
    <s v="television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d v="2011-07-12T01:14:42"/>
    <n v="1310440482"/>
    <x v="97"/>
    <n v="1307848482"/>
    <b v="0"/>
    <n v="8"/>
    <b v="1"/>
    <s v="film &amp; video/television"/>
    <n v="1.0625"/>
    <n v="53.125"/>
    <x v="0"/>
    <s v="television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d v="2012-12-07T21:30:00"/>
    <n v="1354923000"/>
    <x v="98"/>
    <n v="1351796674"/>
    <b v="0"/>
    <n v="60"/>
    <b v="1"/>
    <s v="film &amp; video/television"/>
    <n v="1.0625"/>
    <n v="56.666666666666664"/>
    <x v="0"/>
    <s v="television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d v="2014-01-22T19:39:59"/>
    <n v="1390426799"/>
    <x v="99"/>
    <n v="1387834799"/>
    <b v="0"/>
    <n v="39"/>
    <b v="1"/>
    <s v="film &amp; video/television"/>
    <n v="1.0601933333333333"/>
    <n v="40.776666666666664"/>
    <x v="0"/>
    <s v="television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d v="2012-11-04T17:04:46"/>
    <n v="1352055886"/>
    <x v="100"/>
    <n v="1350324286"/>
    <b v="0"/>
    <n v="26"/>
    <b v="1"/>
    <s v="film &amp; video/television"/>
    <n v="1"/>
    <n v="192.30769230769232"/>
    <x v="0"/>
    <s v="television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d v="2013-01-24T16:38:30"/>
    <n v="1359052710"/>
    <x v="101"/>
    <n v="1356979110"/>
    <b v="0"/>
    <n v="35"/>
    <b v="1"/>
    <s v="film &amp; video/television"/>
    <n v="1"/>
    <n v="100"/>
    <x v="0"/>
    <s v="television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d v="2010-12-23T01:08:53"/>
    <n v="1293073733"/>
    <x v="102"/>
    <n v="1290481733"/>
    <b v="0"/>
    <n v="65"/>
    <b v="1"/>
    <s v="film &amp; video/television"/>
    <n v="1.2775000000000001"/>
    <n v="117.92307692307692"/>
    <x v="0"/>
    <s v="television"/>
  </r>
  <r>
    <n v="103"/>
    <s v="I'M TWENTY SOMETHING"/>
    <s v="Three friends in their twenties are trying to do the impossible - have fun on a casual Friday night."/>
    <n v="1300"/>
    <n v="1367"/>
    <x v="0"/>
    <s v="GB"/>
    <s v="GBP"/>
    <d v="2014-03-07T17:20:30"/>
    <n v="1394220030"/>
    <x v="103"/>
    <n v="1392232830"/>
    <b v="0"/>
    <n v="49"/>
    <b v="1"/>
    <s v="film &amp; video/television"/>
    <n v="1.0515384615384615"/>
    <n v="27.897959183673468"/>
    <x v="0"/>
    <s v="television"/>
  </r>
  <r>
    <n v="104"/>
    <s v="Good 'Ol Trumpet"/>
    <s v="UCF short film about an old man, his love for music, and his misplaced trumpet.  "/>
    <n v="500"/>
    <n v="600"/>
    <x v="0"/>
    <s v="US"/>
    <s v="USD"/>
    <d v="2011-04-02T23:00:00"/>
    <n v="1301792400"/>
    <x v="104"/>
    <n v="1299775266"/>
    <b v="0"/>
    <n v="10"/>
    <b v="1"/>
    <s v="film &amp; video/television"/>
    <n v="1.2"/>
    <n v="60"/>
    <x v="0"/>
    <s v="television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d v="2016-05-13T22:00:00"/>
    <n v="1463184000"/>
    <x v="105"/>
    <n v="1461605020"/>
    <b v="0"/>
    <n v="60"/>
    <b v="1"/>
    <s v="film &amp; video/television"/>
    <n v="1.074090909090909"/>
    <n v="39.383333333333333"/>
    <x v="0"/>
    <s v="television"/>
  </r>
  <r>
    <n v="106"/>
    <s v="LOST WEEKEND"/>
    <s v="A Boy. A Girl. A Car. A Serial Killer."/>
    <n v="5000"/>
    <n v="5025"/>
    <x v="0"/>
    <s v="US"/>
    <s v="USD"/>
    <d v="2012-04-02T16:38:21"/>
    <n v="1333391901"/>
    <x v="106"/>
    <n v="1332182301"/>
    <b v="0"/>
    <n v="27"/>
    <b v="1"/>
    <s v="film &amp; video/television"/>
    <n v="1.0049999999999999"/>
    <n v="186.11111111111111"/>
    <x v="0"/>
    <s v="television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d v="2011-04-24T21:34:47"/>
    <n v="1303688087"/>
    <x v="107"/>
    <n v="1301787287"/>
    <b v="0"/>
    <n v="69"/>
    <b v="1"/>
    <s v="film &amp; video/television"/>
    <n v="1.0246666666666666"/>
    <n v="111.37681159420291"/>
    <x v="0"/>
    <s v="television"/>
  </r>
  <r>
    <n v="108"/>
    <s v="GLASS: A Love Story"/>
    <s v="When a man can't find love, his Google GLASS does the searching for him. A short film shot with Google Glass."/>
    <n v="1500"/>
    <n v="3700"/>
    <x v="0"/>
    <s v="US"/>
    <s v="USD"/>
    <d v="2013-05-31T12:42:50"/>
    <n v="1370011370"/>
    <x v="108"/>
    <n v="1364827370"/>
    <b v="0"/>
    <n v="47"/>
    <b v="1"/>
    <s v="film &amp; video/television"/>
    <n v="2.4666666666666668"/>
    <n v="78.723404255319153"/>
    <x v="0"/>
    <s v="television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d v="2011-02-25T22:37:10"/>
    <n v="1298680630"/>
    <x v="109"/>
    <n v="1296088630"/>
    <b v="0"/>
    <n v="47"/>
    <b v="1"/>
    <s v="film &amp; video/television"/>
    <n v="2.1949999999999998"/>
    <n v="46.702127659574465"/>
    <x v="0"/>
    <s v="television"/>
  </r>
  <r>
    <n v="110"/>
    <s v="Earlids"/>
    <s v="Lee, an awkward teenager with sound-blocking earlids, must confront his self-isolation after a girl moves in next door."/>
    <n v="1300"/>
    <n v="1700"/>
    <x v="0"/>
    <s v="US"/>
    <s v="USD"/>
    <d v="2013-11-14T03:59:00"/>
    <n v="1384408740"/>
    <x v="110"/>
    <n v="1381445253"/>
    <b v="0"/>
    <n v="26"/>
    <b v="1"/>
    <s v="film &amp; video/television"/>
    <n v="1.3076923076923077"/>
    <n v="65.384615384615387"/>
    <x v="0"/>
    <s v="television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d v="2015-05-31T05:59:47"/>
    <n v="1433059187"/>
    <x v="111"/>
    <n v="1430467187"/>
    <b v="0"/>
    <n v="53"/>
    <b v="1"/>
    <s v="film &amp; video/television"/>
    <n v="1.5457142857142858"/>
    <n v="102.0754716981132"/>
    <x v="0"/>
    <s v="television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d v="2014-04-13T00:00:00"/>
    <n v="1397354400"/>
    <x v="112"/>
    <n v="1395277318"/>
    <b v="0"/>
    <n v="81"/>
    <b v="1"/>
    <s v="film &amp; video/television"/>
    <n v="1.04"/>
    <n v="64.197530864197532"/>
    <x v="0"/>
    <s v="television"/>
  </r>
  <r>
    <n v="113"/>
    <s v="&quot;The First Day&quot; by Julia Othmer- Music Video"/>
    <s v="A living memorial for all those dealing with trauma, grief and loss."/>
    <n v="5000"/>
    <n v="7050"/>
    <x v="0"/>
    <s v="US"/>
    <s v="USD"/>
    <d v="2011-08-06T13:00:00"/>
    <n v="1312642800"/>
    <x v="113"/>
    <n v="1311963128"/>
    <b v="0"/>
    <n v="78"/>
    <b v="1"/>
    <s v="film &amp; video/television"/>
    <n v="1.41"/>
    <n v="90.384615384615387"/>
    <x v="0"/>
    <s v="television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d v="2012-01-13T04:34:48"/>
    <n v="1326436488"/>
    <x v="114"/>
    <n v="1321252488"/>
    <b v="0"/>
    <n v="35"/>
    <b v="1"/>
    <s v="film &amp; video/television"/>
    <n v="1.0333333333333334"/>
    <n v="88.571428571428569"/>
    <x v="0"/>
    <s v="television"/>
  </r>
  <r>
    <n v="115"/>
    <s v="The World's Greatest Lover"/>
    <s v="Never judge a book (or a lover) by their cover."/>
    <n v="450"/>
    <n v="632"/>
    <x v="0"/>
    <s v="US"/>
    <s v="USD"/>
    <d v="2012-02-04T15:44:04"/>
    <n v="1328377444"/>
    <x v="115"/>
    <n v="1326217444"/>
    <b v="0"/>
    <n v="22"/>
    <b v="1"/>
    <s v="film &amp; video/television"/>
    <n v="1.4044444444444444"/>
    <n v="28.727272727272727"/>
    <x v="0"/>
    <s v="television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d v="2011-04-08T08:55:55"/>
    <n v="1302260155"/>
    <x v="116"/>
    <n v="1298289355"/>
    <b v="0"/>
    <n v="57"/>
    <b v="1"/>
    <s v="film &amp; video/television"/>
    <n v="1.1365714285714286"/>
    <n v="69.78947368421052"/>
    <x v="0"/>
    <s v="television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d v="2010-06-09T17:00:00"/>
    <n v="1276110000"/>
    <x v="117"/>
    <n v="1268337744"/>
    <b v="0"/>
    <n v="27"/>
    <b v="1"/>
    <s v="film &amp; video/television"/>
    <n v="1.0049377777777779"/>
    <n v="167.48962962962963"/>
    <x v="0"/>
    <s v="television"/>
  </r>
  <r>
    <n v="118"/>
    <s v="DENOUNCED - A Short Film"/>
    <s v="When a ruthless hit-man is 'denounced' from the mafia, his old enemies declare war."/>
    <n v="5000"/>
    <n v="5651.58"/>
    <x v="0"/>
    <s v="US"/>
    <s v="USD"/>
    <d v="2011-07-28T23:17:16"/>
    <n v="1311902236"/>
    <x v="118"/>
    <n v="1309310236"/>
    <b v="0"/>
    <n v="39"/>
    <b v="1"/>
    <s v="film &amp; video/television"/>
    <n v="1.1303159999999999"/>
    <n v="144.91230769230768"/>
    <x v="0"/>
    <s v="television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d v="2011-08-13T21:00:00"/>
    <n v="1313276400"/>
    <x v="119"/>
    <n v="1310693986"/>
    <b v="0"/>
    <n v="37"/>
    <b v="1"/>
    <s v="film &amp; video/television"/>
    <n v="1.0455692307692308"/>
    <n v="91.840540540540545"/>
    <x v="0"/>
    <s v="television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d v="2016-10-02T23:11:47"/>
    <n v="1475457107"/>
    <x v="120"/>
    <n v="1472865107"/>
    <b v="0"/>
    <n v="1"/>
    <b v="0"/>
    <s v="film &amp; video/television"/>
    <n v="1.4285714285714287E-4"/>
    <n v="10"/>
    <x v="0"/>
    <s v="televis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d v="2015-04-18T08:16:00"/>
    <n v="1429352160"/>
    <x v="121"/>
    <n v="1427993710"/>
    <b v="0"/>
    <n v="1"/>
    <b v="0"/>
    <s v="film &amp; video/television"/>
    <n v="3.3333333333333332E-4"/>
    <n v="1"/>
    <x v="0"/>
    <s v="television"/>
  </r>
  <r>
    <n v="122"/>
    <s v="The Time Jumper (Canceled)"/>
    <s v="My ambition for this knows no bounds.  Seeing Sephoria in a live-action is a dream of mine."/>
    <n v="100000000"/>
    <n v="0"/>
    <x v="1"/>
    <s v="US"/>
    <s v="USD"/>
    <d v="2016-10-10T08:21:47"/>
    <n v="1476094907"/>
    <x v="122"/>
    <n v="1470910907"/>
    <b v="0"/>
    <n v="0"/>
    <b v="0"/>
    <s v="film &amp; video/television"/>
    <n v="0"/>
    <e v="#DIV/0!"/>
    <x v="0"/>
    <s v="televis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d v="2014-10-28T20:00:00"/>
    <n v="1414533600"/>
    <x v="123"/>
    <n v="1411411564"/>
    <b v="0"/>
    <n v="6"/>
    <b v="0"/>
    <s v="film &amp; video/television"/>
    <n v="2.7454545454545453E-3"/>
    <n v="25.166666666666668"/>
    <x v="0"/>
    <s v="televis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d v="2015-05-15T20:17:22"/>
    <n v="1431728242"/>
    <x v="124"/>
    <n v="1429568242"/>
    <b v="0"/>
    <n v="0"/>
    <b v="0"/>
    <s v="film &amp; video/television"/>
    <n v="0"/>
    <e v="#DIV/0!"/>
    <x v="0"/>
    <s v="televis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d v="2017-02-03T21:51:20"/>
    <n v="1486165880"/>
    <x v="125"/>
    <n v="1480981880"/>
    <b v="0"/>
    <n v="6"/>
    <b v="0"/>
    <s v="film &amp; video/television"/>
    <n v="0.14000000000000001"/>
    <n v="11.666666666666666"/>
    <x v="0"/>
    <s v="televis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d v="2015-06-11T00:00:00"/>
    <n v="1433988000"/>
    <x v="126"/>
    <n v="1431353337"/>
    <b v="0"/>
    <n v="13"/>
    <b v="0"/>
    <s v="film &amp; video/television"/>
    <n v="5.5480000000000002E-2"/>
    <n v="106.69230769230769"/>
    <x v="0"/>
    <s v="televis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d v="2015-04-03T11:59:01"/>
    <n v="1428069541"/>
    <x v="127"/>
    <n v="1425481141"/>
    <b v="0"/>
    <n v="4"/>
    <b v="0"/>
    <s v="film &amp; video/television"/>
    <n v="2.375E-2"/>
    <n v="47.5"/>
    <x v="0"/>
    <s v="television"/>
  </r>
  <r>
    <n v="128"/>
    <s v="Ralphi3 (Canceled)"/>
    <s v="A Science Fiction film filled with entertainment and Excitement"/>
    <n v="100000"/>
    <n v="1867"/>
    <x v="1"/>
    <s v="US"/>
    <s v="USD"/>
    <d v="2016-10-20T03:28:13"/>
    <n v="1476941293"/>
    <x v="128"/>
    <n v="1473917293"/>
    <b v="0"/>
    <n v="6"/>
    <b v="0"/>
    <s v="film &amp; video/television"/>
    <n v="1.8669999999999999E-2"/>
    <n v="311.16666666666669"/>
    <x v="0"/>
    <s v="televis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d v="2014-10-30T20:29:43"/>
    <n v="1414708183"/>
    <x v="129"/>
    <n v="1409524183"/>
    <b v="0"/>
    <n v="0"/>
    <b v="0"/>
    <s v="film &amp; video/television"/>
    <n v="0"/>
    <e v="#DIV/0!"/>
    <x v="0"/>
    <s v="televis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d v="2014-06-16T18:16:00"/>
    <n v="1402949760"/>
    <x v="130"/>
    <n v="1400536692"/>
    <b v="0"/>
    <n v="0"/>
    <b v="0"/>
    <s v="film &amp; video/television"/>
    <n v="0"/>
    <e v="#DIV/0!"/>
    <x v="0"/>
    <s v="television"/>
  </r>
  <r>
    <n v="131"/>
    <s v="I (Canceled)"/>
    <s v="I"/>
    <n v="1200"/>
    <n v="0"/>
    <x v="1"/>
    <s v="US"/>
    <s v="USD"/>
    <d v="2016-07-05T22:00:00"/>
    <n v="1467763200"/>
    <x v="131"/>
    <n v="1466453161"/>
    <b v="0"/>
    <n v="0"/>
    <b v="0"/>
    <s v="film &amp; video/television"/>
    <n v="0"/>
    <e v="#DIV/0!"/>
    <x v="0"/>
    <s v="televis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d v="2014-11-07T18:30:07"/>
    <n v="1415392207"/>
    <x v="132"/>
    <n v="1411500607"/>
    <b v="0"/>
    <n v="81"/>
    <b v="0"/>
    <s v="film &amp; video/television"/>
    <n v="9.5687499999999995E-2"/>
    <n v="94.506172839506178"/>
    <x v="0"/>
    <s v="televis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d v="2016-05-31T15:31:00"/>
    <n v="1464715860"/>
    <x v="133"/>
    <n v="1462130584"/>
    <b v="0"/>
    <n v="0"/>
    <b v="0"/>
    <s v="film &amp; video/television"/>
    <n v="0"/>
    <e v="#DIV/0!"/>
    <x v="0"/>
    <s v="television"/>
  </r>
  <r>
    <n v="134"/>
    <s v="MARLEY'S GHOST (AMBASSADORS OF STEAM) (Canceled)"/>
    <s v="steampunk  remake of &quot;a Christmas carol&quot;"/>
    <n v="5000"/>
    <n v="0"/>
    <x v="1"/>
    <s v="US"/>
    <s v="USD"/>
    <d v="2015-09-04T15:00:00"/>
    <n v="1441386000"/>
    <x v="134"/>
    <n v="1438811418"/>
    <b v="0"/>
    <n v="0"/>
    <b v="0"/>
    <s v="film &amp; video/television"/>
    <n v="0"/>
    <e v="#DIV/0!"/>
    <x v="0"/>
    <s v="televis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d v="2014-07-01T17:00:00"/>
    <n v="1404241200"/>
    <x v="135"/>
    <n v="1401354597"/>
    <b v="0"/>
    <n v="5"/>
    <b v="0"/>
    <s v="film &amp; video/television"/>
    <n v="0.13433333333333333"/>
    <n v="80.599999999999994"/>
    <x v="0"/>
    <s v="televis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d v="2015-05-16T08:16:00"/>
    <n v="1431771360"/>
    <x v="136"/>
    <n v="1427968234"/>
    <b v="0"/>
    <n v="0"/>
    <b v="0"/>
    <s v="film &amp; video/television"/>
    <n v="0"/>
    <e v="#DIV/0!"/>
    <x v="0"/>
    <s v="televis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d v="2015-10-12T11:46:33"/>
    <n v="1444657593"/>
    <x v="137"/>
    <n v="1440337593"/>
    <b v="0"/>
    <n v="0"/>
    <b v="0"/>
    <s v="film &amp; video/television"/>
    <n v="0"/>
    <e v="#DIV/0!"/>
    <x v="0"/>
    <s v="televis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d v="2015-08-01T02:59:00"/>
    <n v="1438405140"/>
    <x v="138"/>
    <n v="1435731041"/>
    <b v="0"/>
    <n v="58"/>
    <b v="0"/>
    <s v="film &amp; video/television"/>
    <n v="3.1413333333333335E-2"/>
    <n v="81.241379310344826"/>
    <x v="0"/>
    <s v="television"/>
  </r>
  <r>
    <n v="139"/>
    <s v="Roman Dead (Canceled)"/>
    <s v="When  Rome is infected with a zombie plague, Lucius Agrippa and a small group fights for survival"/>
    <n v="500"/>
    <n v="500"/>
    <x v="1"/>
    <s v="US"/>
    <s v="USD"/>
    <d v="2015-07-12T20:06:12"/>
    <n v="1436738772"/>
    <x v="139"/>
    <n v="1435874772"/>
    <b v="0"/>
    <n v="1"/>
    <b v="0"/>
    <s v="film &amp; video/television"/>
    <n v="1"/>
    <n v="500"/>
    <x v="0"/>
    <s v="televis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d v="2015-03-20T01:45:32"/>
    <n v="1426823132"/>
    <x v="140"/>
    <n v="1424234732"/>
    <b v="0"/>
    <n v="0"/>
    <b v="0"/>
    <s v="film &amp; video/television"/>
    <n v="0"/>
    <e v="#DIV/0!"/>
    <x v="0"/>
    <s v="televis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d v="2015-05-31T01:40:23"/>
    <n v="1433043623"/>
    <x v="141"/>
    <n v="1429155623"/>
    <b v="0"/>
    <n v="28"/>
    <b v="0"/>
    <s v="film &amp; video/television"/>
    <n v="0.10775"/>
    <n v="46.178571428571431"/>
    <x v="0"/>
    <s v="televis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d v="2014-11-16T20:26:18"/>
    <n v="1416176778"/>
    <x v="142"/>
    <n v="1414358778"/>
    <b v="0"/>
    <n v="1"/>
    <b v="0"/>
    <s v="film &amp; video/television"/>
    <n v="3.3333333333333335E-3"/>
    <n v="10"/>
    <x v="0"/>
    <s v="televis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d v="2016-09-03T03:55:00"/>
    <n v="1472882100"/>
    <x v="143"/>
    <n v="1467941542"/>
    <b v="0"/>
    <n v="0"/>
    <b v="0"/>
    <s v="film &amp; video/television"/>
    <n v="0"/>
    <e v="#DIV/0!"/>
    <x v="0"/>
    <s v="televis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d v="2015-04-13T15:17:52"/>
    <n v="1428945472"/>
    <x v="144"/>
    <n v="1423765072"/>
    <b v="0"/>
    <n v="37"/>
    <b v="0"/>
    <s v="film &amp; video/television"/>
    <n v="0.27600000000000002"/>
    <n v="55.945945945945944"/>
    <x v="0"/>
    <s v="televis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d v="2015-08-11T11:00:52"/>
    <n v="1439298052"/>
    <x v="145"/>
    <n v="1436965252"/>
    <b v="0"/>
    <n v="9"/>
    <b v="0"/>
    <s v="film &amp; video/television"/>
    <n v="7.5111111111111115E-2"/>
    <n v="37.555555555555557"/>
    <x v="0"/>
    <s v="televis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d v="2017-01-17T22:23:18"/>
    <n v="1484698998"/>
    <x v="146"/>
    <n v="1479514998"/>
    <b v="0"/>
    <n v="3"/>
    <b v="0"/>
    <s v="film &amp; video/television"/>
    <n v="5.7499999999999999E-3"/>
    <n v="38.333333333333336"/>
    <x v="0"/>
    <s v="television"/>
  </r>
  <r>
    <n v="147"/>
    <s v="Consumed (Static Air) (Canceled)"/>
    <s v="Film makers catch live footage beyond their wildest dreams."/>
    <n v="7000"/>
    <n v="0"/>
    <x v="1"/>
    <s v="GB"/>
    <s v="GBP"/>
    <d v="2015-01-08T16:18:00"/>
    <n v="1420741080"/>
    <x v="147"/>
    <n v="1417026340"/>
    <b v="0"/>
    <n v="0"/>
    <b v="0"/>
    <s v="film &amp; video/television"/>
    <n v="0"/>
    <e v="#DIV/0!"/>
    <x v="0"/>
    <s v="televis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d v="2016-02-27T04:45:36"/>
    <n v="1456555536"/>
    <x v="148"/>
    <n v="1453963536"/>
    <b v="0"/>
    <n v="2"/>
    <b v="0"/>
    <s v="film &amp; video/television"/>
    <n v="8.0000000000000004E-4"/>
    <n v="20"/>
    <x v="0"/>
    <s v="televis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d v="2014-12-25T06:00:00"/>
    <n v="1419494400"/>
    <x v="149"/>
    <n v="1416888470"/>
    <b v="0"/>
    <n v="6"/>
    <b v="0"/>
    <s v="film &amp; video/television"/>
    <n v="9.1999999999999998E-3"/>
    <n v="15.333333333333334"/>
    <x v="0"/>
    <s v="televis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d v="2015-05-26T01:53:02"/>
    <n v="1432612382"/>
    <x v="150"/>
    <n v="1427428382"/>
    <b v="0"/>
    <n v="67"/>
    <b v="0"/>
    <s v="film &amp; video/television"/>
    <n v="0.23163076923076922"/>
    <n v="449.43283582089555"/>
    <x v="0"/>
    <s v="televis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d v="2015-06-18T11:13:11"/>
    <n v="1434633191"/>
    <x v="151"/>
    <n v="1429449191"/>
    <b v="0"/>
    <n v="5"/>
    <b v="0"/>
    <s v="film &amp; video/television"/>
    <n v="5.5999999999999995E-4"/>
    <n v="28"/>
    <x v="0"/>
    <s v="television"/>
  </r>
  <r>
    <n v="152"/>
    <s v="The Great Dark (Canceled)"/>
    <s v="The Great Dark is a journey through the unimaginable...and un foreseeable..."/>
    <n v="380000"/>
    <n v="30"/>
    <x v="1"/>
    <s v="US"/>
    <s v="USD"/>
    <d v="2014-09-22T23:51:40"/>
    <n v="1411437100"/>
    <x v="152"/>
    <n v="1408845100"/>
    <b v="0"/>
    <n v="2"/>
    <b v="0"/>
    <s v="film &amp; video/television"/>
    <n v="7.8947368421052633E-5"/>
    <n v="15"/>
    <x v="0"/>
    <s v="televis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d v="2014-12-02T13:04:04"/>
    <n v="1417532644"/>
    <x v="153"/>
    <n v="1413900244"/>
    <b v="0"/>
    <n v="10"/>
    <b v="0"/>
    <s v="film &amp; video/television"/>
    <n v="7.1799999999999998E-3"/>
    <n v="35.9"/>
    <x v="0"/>
    <s v="televis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d v="2015-06-03T11:08:15"/>
    <n v="1433336895"/>
    <x v="154"/>
    <n v="1429621695"/>
    <b v="0"/>
    <n v="3"/>
    <b v="0"/>
    <s v="film &amp; video/television"/>
    <n v="2.6666666666666668E-2"/>
    <n v="13.333333333333334"/>
    <x v="0"/>
    <s v="televis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d v="2015-07-23T11:25:35"/>
    <n v="1437657935"/>
    <x v="155"/>
    <n v="1434201935"/>
    <b v="0"/>
    <n v="4"/>
    <b v="0"/>
    <s v="film &amp; video/television"/>
    <n v="6.0000000000000002E-5"/>
    <n v="20.25"/>
    <x v="0"/>
    <s v="televis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d v="2014-08-03T00:59:56"/>
    <n v="1407034796"/>
    <x v="156"/>
    <n v="1401850796"/>
    <b v="0"/>
    <n v="15"/>
    <b v="0"/>
    <s v="film &amp; video/television"/>
    <n v="5.0999999999999997E-2"/>
    <n v="119"/>
    <x v="0"/>
    <s v="televis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d v="2016-02-26T19:52:52"/>
    <n v="1456523572"/>
    <x v="157"/>
    <n v="1453931572"/>
    <b v="0"/>
    <n v="2"/>
    <b v="0"/>
    <s v="film &amp; video/television"/>
    <n v="2.671118530884808E-3"/>
    <n v="4"/>
    <x v="0"/>
    <s v="televis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d v="2014-10-21T23:50:28"/>
    <n v="1413942628"/>
    <x v="158"/>
    <n v="1411350628"/>
    <b v="0"/>
    <n v="0"/>
    <b v="0"/>
    <s v="film &amp; video/television"/>
    <n v="0"/>
    <e v="#DIV/0!"/>
    <x v="0"/>
    <s v="televis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d v="2016-07-03T08:25:45"/>
    <n v="1467541545"/>
    <x v="159"/>
    <n v="1464085545"/>
    <b v="0"/>
    <n v="1"/>
    <b v="0"/>
    <s v="film &amp; video/television"/>
    <n v="2.0000000000000002E-5"/>
    <n v="10"/>
    <x v="0"/>
    <s v="televis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d v="2015-08-15T19:54:51"/>
    <n v="1439675691"/>
    <x v="160"/>
    <n v="1434491691"/>
    <b v="0"/>
    <n v="0"/>
    <b v="0"/>
    <s v="film &amp; video/television"/>
    <n v="0"/>
    <e v="#DIV/0!"/>
    <x v="0"/>
    <s v="television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d v="2014-07-02T14:29:55"/>
    <n v="1404318595"/>
    <x v="161"/>
    <n v="1401726595"/>
    <b v="0"/>
    <n v="1"/>
    <b v="0"/>
    <s v="film &amp; video/television"/>
    <n v="1E-4"/>
    <n v="5"/>
    <x v="0"/>
    <s v="television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d v="2014-08-16T21:42:00"/>
    <n v="1408232520"/>
    <x v="162"/>
    <n v="1405393356"/>
    <b v="0"/>
    <n v="10"/>
    <b v="0"/>
    <s v="film &amp; video/television"/>
    <n v="0.15535714285714286"/>
    <n v="43.5"/>
    <x v="0"/>
    <s v="television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d v="2015-09-30T22:00:00"/>
    <n v="1443657600"/>
    <x v="163"/>
    <n v="1440716654"/>
    <b v="0"/>
    <n v="0"/>
    <b v="0"/>
    <s v="film &amp; video/television"/>
    <n v="0"/>
    <e v="#DIV/0!"/>
    <x v="0"/>
    <s v="television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d v="2014-09-19T16:18:21"/>
    <n v="1411150701"/>
    <x v="164"/>
    <n v="1405966701"/>
    <b v="0"/>
    <n v="7"/>
    <b v="0"/>
    <s v="film &amp; video/television"/>
    <n v="5.3333333333333332E-3"/>
    <n v="91.428571428571431"/>
    <x v="0"/>
    <s v="television"/>
  </r>
  <r>
    <n v="165"/>
    <s v="NET"/>
    <s v="A teacher. A boy. The beach and a heatwave that drove them all insane."/>
    <n v="17000"/>
    <n v="0"/>
    <x v="2"/>
    <s v="GB"/>
    <s v="GBP"/>
    <d v="2016-01-12T13:48:44"/>
    <n v="1452613724"/>
    <x v="165"/>
    <n v="1450021724"/>
    <b v="0"/>
    <n v="0"/>
    <b v="0"/>
    <s v="film &amp; video/television"/>
    <n v="0"/>
    <e v="#DIV/0!"/>
    <x v="0"/>
    <s v="television"/>
  </r>
  <r>
    <n v="166"/>
    <s v="Pressure"/>
    <s v="A young teen makes a bad decision after joining gang and the film expresses his choices that led him to that point."/>
    <n v="5000"/>
    <n v="3000"/>
    <x v="2"/>
    <s v="US"/>
    <s v="USD"/>
    <d v="2017-01-15T23:49:22"/>
    <n v="1484531362"/>
    <x v="166"/>
    <n v="1481939362"/>
    <b v="0"/>
    <n v="1"/>
    <b v="0"/>
    <s v="film &amp; video/television"/>
    <n v="0.6"/>
    <n v="3000"/>
    <x v="0"/>
    <s v="television"/>
  </r>
  <r>
    <n v="167"/>
    <s v="Past"/>
    <s v="A young man experiences a tragedy and has the opportunity to go back and learn from his mistakes and find out his true self."/>
    <n v="110000"/>
    <n v="11"/>
    <x v="2"/>
    <s v="US"/>
    <s v="USD"/>
    <d v="2015-08-04T20:15:35"/>
    <n v="1438726535"/>
    <x v="167"/>
    <n v="1433542535"/>
    <b v="0"/>
    <n v="2"/>
    <b v="0"/>
    <s v="film &amp; video/television"/>
    <n v="1E-4"/>
    <n v="5.5"/>
    <x v="0"/>
    <s v="television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d v="2015-03-19T17:02:50"/>
    <n v="1426791770"/>
    <x v="168"/>
    <n v="1424203370"/>
    <b v="0"/>
    <n v="3"/>
    <b v="0"/>
    <s v="film &amp; video/television"/>
    <n v="4.0625000000000001E-2"/>
    <n v="108.33333333333333"/>
    <x v="0"/>
    <s v="television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d v="2014-10-18T10:07:39"/>
    <n v="1413634059"/>
    <x v="169"/>
    <n v="1411042059"/>
    <b v="0"/>
    <n v="10"/>
    <b v="0"/>
    <s v="film &amp; video/television"/>
    <n v="0.224"/>
    <n v="56"/>
    <x v="0"/>
    <s v="television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d v="2015-08-30T03:28:00"/>
    <n v="1440912480"/>
    <x v="170"/>
    <n v="1438385283"/>
    <b v="0"/>
    <n v="10"/>
    <b v="0"/>
    <s v="film &amp; video/television"/>
    <n v="3.2500000000000001E-2"/>
    <n v="32.5"/>
    <x v="0"/>
    <s v="television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d v="2016-08-12T02:20:14"/>
    <n v="1470975614"/>
    <x v="171"/>
    <n v="1465791614"/>
    <b v="0"/>
    <n v="1"/>
    <b v="0"/>
    <s v="film &amp; video/television"/>
    <n v="2.0000000000000002E-5"/>
    <n v="1"/>
    <x v="0"/>
    <s v="television"/>
  </r>
  <r>
    <n v="172"/>
    <s v="The Blind Dolphin Story"/>
    <s v="A short film on the rarest mammal and the second most endangered freshwater river dolphin, in Pakistan."/>
    <n v="95000"/>
    <n v="0"/>
    <x v="2"/>
    <s v="US"/>
    <s v="USD"/>
    <d v="2015-03-19T06:28:43"/>
    <n v="1426753723"/>
    <x v="172"/>
    <n v="1423733323"/>
    <b v="0"/>
    <n v="0"/>
    <b v="0"/>
    <s v="film &amp; video/television"/>
    <n v="0"/>
    <e v="#DIV/0!"/>
    <x v="0"/>
    <s v="television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d v="2015-02-28T11:45:08"/>
    <n v="1425131108"/>
    <x v="173"/>
    <n v="1422539108"/>
    <b v="0"/>
    <n v="0"/>
    <b v="0"/>
    <s v="film &amp; video/television"/>
    <n v="0"/>
    <e v="#DIV/0!"/>
    <x v="0"/>
    <s v="television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d v="2015-05-08T16:12:56"/>
    <n v="1431108776"/>
    <x v="174"/>
    <n v="1425924776"/>
    <b v="0"/>
    <n v="0"/>
    <b v="0"/>
    <s v="film &amp; video/television"/>
    <n v="0"/>
    <e v="#DIV/0!"/>
    <x v="0"/>
    <s v="television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d v="2014-08-29T16:40:11"/>
    <n v="1409337611"/>
    <x v="175"/>
    <n v="1407177611"/>
    <b v="0"/>
    <n v="26"/>
    <b v="0"/>
    <s v="film &amp; video/television"/>
    <n v="6.4850000000000005E-2"/>
    <n v="49.884615384615387"/>
    <x v="0"/>
    <s v="television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d v="2015-08-05T17:46:39"/>
    <n v="1438803999"/>
    <x v="176"/>
    <n v="1436211999"/>
    <b v="0"/>
    <n v="0"/>
    <b v="0"/>
    <s v="film &amp; video/television"/>
    <n v="0"/>
    <e v="#DIV/0!"/>
    <x v="0"/>
    <s v="television"/>
  </r>
  <r>
    <n v="177"/>
    <s v="The Good Samaritan"/>
    <s v="I'm making a modern day version of the bible story &quot; The Good Samaritan&quot;"/>
    <n v="450"/>
    <n v="180"/>
    <x v="2"/>
    <s v="US"/>
    <s v="USD"/>
    <d v="2015-03-23T22:08:46"/>
    <n v="1427155726"/>
    <x v="177"/>
    <n v="1425690526"/>
    <b v="0"/>
    <n v="7"/>
    <b v="0"/>
    <s v="film &amp; video/television"/>
    <n v="0.4"/>
    <n v="25.714285714285715"/>
    <x v="0"/>
    <s v="television"/>
  </r>
  <r>
    <n v="178"/>
    <s v="El viaje de LucÃ­a"/>
    <s v="El viaje de LucÃ­a es un largometraje de ficciÃ³n con temÃ¡tica sobre el cÃ¡ncer infantil."/>
    <n v="500000"/>
    <n v="0"/>
    <x v="2"/>
    <s v="ES"/>
    <s v="EUR"/>
    <d v="2015-11-26T21:55:45"/>
    <n v="1448582145"/>
    <x v="178"/>
    <n v="1445986545"/>
    <b v="0"/>
    <n v="0"/>
    <b v="0"/>
    <s v="film &amp; video/television"/>
    <n v="0"/>
    <e v="#DIV/0!"/>
    <x v="0"/>
    <s v="television"/>
  </r>
  <r>
    <n v="179"/>
    <s v="Sustain: A Film About Survival"/>
    <s v="A feature-length film about how three people survive in a diseased world."/>
    <n v="1000"/>
    <n v="200"/>
    <x v="2"/>
    <s v="US"/>
    <s v="USD"/>
    <d v="2016-03-03T23:55:55"/>
    <n v="1457056555"/>
    <x v="179"/>
    <n v="1454464555"/>
    <b v="0"/>
    <n v="2"/>
    <b v="0"/>
    <s v="film &amp; video/television"/>
    <n v="0.2"/>
    <n v="100"/>
    <x v="0"/>
    <s v="television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d v="2015-04-13T17:00:00"/>
    <n v="1428951600"/>
    <x v="180"/>
    <n v="1425512843"/>
    <b v="0"/>
    <n v="13"/>
    <b v="0"/>
    <s v="film &amp; video/television"/>
    <n v="0.33416666666666667"/>
    <n v="30.846153846153847"/>
    <x v="0"/>
    <s v="television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d v="2015-06-22T15:48:15"/>
    <n v="1434995295"/>
    <x v="181"/>
    <n v="1432403295"/>
    <b v="0"/>
    <n v="4"/>
    <b v="0"/>
    <s v="film &amp; video/television"/>
    <n v="0.21092608822670172"/>
    <n v="180.5"/>
    <x v="0"/>
    <s v="television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d v="2017-01-06T22:17:12"/>
    <n v="1483748232"/>
    <x v="182"/>
    <n v="1481156232"/>
    <b v="0"/>
    <n v="0"/>
    <b v="0"/>
    <s v="film &amp; video/television"/>
    <n v="0"/>
    <e v="#DIV/0!"/>
    <x v="0"/>
    <s v="television"/>
  </r>
  <r>
    <n v="183"/>
    <s v="Three Little Words"/>
    <s v="Don't kill me until I meet my Dad"/>
    <n v="12500"/>
    <n v="4482"/>
    <x v="2"/>
    <s v="GB"/>
    <s v="GBP"/>
    <d v="2014-11-26T18:26:50"/>
    <n v="1417033610"/>
    <x v="183"/>
    <n v="1414438010"/>
    <b v="0"/>
    <n v="12"/>
    <b v="0"/>
    <s v="film &amp; video/television"/>
    <n v="0.35855999999999999"/>
    <n v="373.5"/>
    <x v="0"/>
    <s v="television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d v="2014-09-01T01:59:00"/>
    <n v="1409543940"/>
    <x v="184"/>
    <n v="1404586762"/>
    <b v="0"/>
    <n v="2"/>
    <b v="0"/>
    <s v="film &amp; video/television"/>
    <n v="3.4000000000000002E-2"/>
    <n v="25.5"/>
    <x v="0"/>
    <s v="television"/>
  </r>
  <r>
    <n v="185"/>
    <s v="BLANK Short Movie"/>
    <s v="Love has no boundaries!"/>
    <n v="40000"/>
    <n v="2200"/>
    <x v="2"/>
    <s v="NO"/>
    <s v="NOK"/>
    <d v="2016-08-18T19:52:19"/>
    <n v="1471557139"/>
    <x v="185"/>
    <n v="1468965139"/>
    <b v="0"/>
    <n v="10"/>
    <b v="0"/>
    <s v="film &amp; video/television"/>
    <n v="5.5E-2"/>
    <n v="220"/>
    <x v="0"/>
    <s v="television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d v="2017-03-03T18:00:00"/>
    <n v="1488571200"/>
    <x v="186"/>
    <n v="1485977434"/>
    <b v="0"/>
    <n v="0"/>
    <b v="0"/>
    <s v="film &amp; video/television"/>
    <n v="0"/>
    <e v="#DIV/0!"/>
    <x v="0"/>
    <s v="television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d v="2015-07-21T04:59:00"/>
    <n v="1437461940"/>
    <x v="187"/>
    <n v="1435383457"/>
    <b v="0"/>
    <n v="5"/>
    <b v="0"/>
    <s v="film &amp; video/television"/>
    <n v="0.16"/>
    <n v="160"/>
    <x v="0"/>
    <s v="television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d v="2014-09-05T02:23:35"/>
    <n v="1409891015"/>
    <x v="188"/>
    <n v="1407299015"/>
    <b v="0"/>
    <n v="0"/>
    <b v="0"/>
    <s v="film &amp; video/television"/>
    <n v="0"/>
    <e v="#DIV/0!"/>
    <x v="0"/>
    <s v="television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d v="2016-09-03T14:34:37"/>
    <n v="1472920477"/>
    <x v="189"/>
    <n v="1467736477"/>
    <b v="0"/>
    <n v="5"/>
    <b v="0"/>
    <s v="film &amp; video/television"/>
    <n v="6.8999999999999997E-4"/>
    <n v="69"/>
    <x v="0"/>
    <s v="television"/>
  </r>
  <r>
    <n v="190"/>
    <s v="REGIONRAT, the movie"/>
    <s v="Because hope can be a 4 letter word"/>
    <n v="12000"/>
    <n v="50"/>
    <x v="2"/>
    <s v="US"/>
    <s v="USD"/>
    <d v="2016-06-16T13:37:26"/>
    <n v="1466091446"/>
    <x v="190"/>
    <n v="1465227446"/>
    <b v="0"/>
    <n v="1"/>
    <b v="0"/>
    <s v="film &amp; video/television"/>
    <n v="4.1666666666666666E-3"/>
    <n v="50"/>
    <x v="0"/>
    <s v="television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d v="2015-10-02T08:35:38"/>
    <n v="1443782138"/>
    <x v="191"/>
    <n v="1440326138"/>
    <b v="0"/>
    <n v="3"/>
    <b v="0"/>
    <s v="film &amp; video/television"/>
    <n v="0.05"/>
    <n v="83.333333333333329"/>
    <x v="0"/>
    <s v="television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d v="2014-10-17T17:00:32"/>
    <n v="1413572432"/>
    <x v="192"/>
    <n v="1410980432"/>
    <b v="0"/>
    <n v="3"/>
    <b v="0"/>
    <s v="film &amp; video/television"/>
    <n v="1.7E-5"/>
    <n v="5.666666666666667"/>
    <x v="0"/>
    <s v="television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d v="2014-11-28T21:26:06"/>
    <n v="1417217166"/>
    <x v="193"/>
    <n v="1412029566"/>
    <b v="0"/>
    <n v="0"/>
    <b v="0"/>
    <s v="film &amp; video/television"/>
    <n v="0"/>
    <e v="#DIV/0!"/>
    <x v="0"/>
    <s v="television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d v="2016-03-06T21:55:31"/>
    <n v="1457308531"/>
    <x v="194"/>
    <n v="1452124531"/>
    <b v="0"/>
    <n v="3"/>
    <b v="0"/>
    <s v="film &amp; video/television"/>
    <n v="1.1999999999999999E-3"/>
    <n v="1"/>
    <x v="0"/>
    <s v="television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d v="2015-07-10T14:05:32"/>
    <n v="1436544332"/>
    <x v="195"/>
    <n v="1431360332"/>
    <b v="0"/>
    <n v="0"/>
    <b v="0"/>
    <s v="film &amp; video/television"/>
    <n v="0"/>
    <e v="#DIV/0!"/>
    <x v="0"/>
    <s v="television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d v="2015-10-10T19:00:00"/>
    <n v="1444510800"/>
    <x v="196"/>
    <n v="1442062898"/>
    <b v="0"/>
    <n v="19"/>
    <b v="0"/>
    <s v="film &amp; video/television"/>
    <n v="0.41857142857142859"/>
    <n v="77.10526315789474"/>
    <x v="0"/>
    <s v="television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d v="2017-02-17T19:00:00"/>
    <n v="1487365200"/>
    <x v="197"/>
    <n v="1483734100"/>
    <b v="0"/>
    <n v="8"/>
    <b v="0"/>
    <s v="film &amp; video/television"/>
    <n v="0.1048"/>
    <n v="32.75"/>
    <x v="0"/>
    <s v="television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d v="2014-10-05T07:12:02"/>
    <n v="1412500322"/>
    <x v="198"/>
    <n v="1409908322"/>
    <b v="0"/>
    <n v="6"/>
    <b v="0"/>
    <s v="film &amp; video/television"/>
    <n v="1.116E-2"/>
    <n v="46.5"/>
    <x v="0"/>
    <s v="television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d v="2016-09-01T00:58:22"/>
    <n v="1472698702"/>
    <x v="199"/>
    <n v="1470106702"/>
    <b v="0"/>
    <n v="0"/>
    <b v="0"/>
    <s v="film &amp; video/television"/>
    <n v="0"/>
    <e v="#DIV/0!"/>
    <x v="0"/>
    <s v="television"/>
  </r>
  <r>
    <n v="200"/>
    <s v="The Crossing Shore"/>
    <s v="A film dedicated to an AAF Pilot's struggle to survive behind enemy lines during WWII."/>
    <n v="6000"/>
    <n v="1571.55"/>
    <x v="2"/>
    <s v="US"/>
    <s v="USD"/>
    <d v="2014-09-15T00:00:03"/>
    <n v="1410746403"/>
    <x v="200"/>
    <n v="1408154403"/>
    <b v="0"/>
    <n v="18"/>
    <b v="0"/>
    <s v="film &amp; video/television"/>
    <n v="0.26192500000000002"/>
    <n v="87.308333333333337"/>
    <x v="0"/>
    <s v="television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d v="2015-02-08T17:38:49"/>
    <n v="1423424329"/>
    <x v="201"/>
    <n v="1421696329"/>
    <b v="0"/>
    <n v="7"/>
    <b v="0"/>
    <s v="film &amp; video/television"/>
    <n v="0.58461538461538465"/>
    <n v="54.285714285714285"/>
    <x v="0"/>
    <s v="television"/>
  </r>
  <r>
    <n v="202"/>
    <s v="Modern Gangsters"/>
    <s v="new web series created by jonney terry"/>
    <n v="6000"/>
    <n v="0"/>
    <x v="2"/>
    <s v="US"/>
    <s v="USD"/>
    <d v="2015-10-08T18:59:00"/>
    <n v="1444337940"/>
    <x v="202"/>
    <n v="1441750564"/>
    <b v="0"/>
    <n v="0"/>
    <b v="0"/>
    <s v="film &amp; video/television"/>
    <n v="0"/>
    <e v="#DIV/0!"/>
    <x v="0"/>
    <s v="television"/>
  </r>
  <r>
    <n v="203"/>
    <s v="TheM"/>
    <s v="We are aiming to make a Web Series based on Youth Culture and the misrepresentation of socially stereotyped people."/>
    <n v="2500"/>
    <n v="746"/>
    <x v="2"/>
    <s v="GB"/>
    <s v="GBP"/>
    <d v="2015-01-29T18:21:04"/>
    <n v="1422562864"/>
    <x v="203"/>
    <n v="1417378864"/>
    <b v="0"/>
    <n v="8"/>
    <b v="0"/>
    <s v="film &amp; video/television"/>
    <n v="0.2984"/>
    <n v="93.25"/>
    <x v="0"/>
    <s v="television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d v="2016-08-04T12:00:03"/>
    <n v="1470319203"/>
    <x v="204"/>
    <n v="1467727203"/>
    <b v="0"/>
    <n v="1293"/>
    <b v="0"/>
    <s v="film &amp; video/television"/>
    <n v="0.50721666666666665"/>
    <n v="117.68368136117556"/>
    <x v="0"/>
    <s v="television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d v="2015-10-06T13:10:22"/>
    <n v="1444144222"/>
    <x v="205"/>
    <n v="1441120222"/>
    <b v="0"/>
    <n v="17"/>
    <b v="0"/>
    <s v="film &amp; video/television"/>
    <n v="0.16250000000000001"/>
    <n v="76.470588235294116"/>
    <x v="0"/>
    <s v="television"/>
  </r>
  <r>
    <n v="206"/>
    <s v="Blood Bond Movie Development"/>
    <s v="A love story featuring adoption,struggle,dysfunction,grace, healing, and restoration."/>
    <n v="12700"/>
    <n v="0"/>
    <x v="2"/>
    <s v="US"/>
    <s v="USD"/>
    <d v="2016-08-05T22:06:23"/>
    <n v="1470441983"/>
    <x v="206"/>
    <n v="1468627583"/>
    <b v="0"/>
    <n v="0"/>
    <b v="0"/>
    <s v="film &amp; video/television"/>
    <n v="0"/>
    <e v="#DIV/0!"/>
    <x v="0"/>
    <s v="television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d v="2015-01-04T02:43:58"/>
    <n v="1420346638"/>
    <x v="207"/>
    <n v="1417754638"/>
    <b v="0"/>
    <n v="13"/>
    <b v="0"/>
    <s v="film &amp; video/television"/>
    <n v="0.15214285714285714"/>
    <n v="163.84615384615384"/>
    <x v="0"/>
    <s v="television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d v="2014-12-16T06:52:47"/>
    <n v="1418719967"/>
    <x v="208"/>
    <n v="1416127967"/>
    <b v="0"/>
    <n v="0"/>
    <b v="0"/>
    <s v="film &amp; video/television"/>
    <n v="0"/>
    <e v="#DIV/0!"/>
    <x v="0"/>
    <s v="television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d v="2015-07-10T20:08:55"/>
    <n v="1436566135"/>
    <x v="209"/>
    <n v="1433974135"/>
    <b v="0"/>
    <n v="0"/>
    <b v="0"/>
    <s v="film &amp; video/television"/>
    <n v="0"/>
    <e v="#DIV/0!"/>
    <x v="0"/>
    <s v="television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d v="2015-10-01T03:00:00"/>
    <n v="1443675600"/>
    <x v="210"/>
    <n v="1441157592"/>
    <b v="0"/>
    <n v="33"/>
    <b v="0"/>
    <s v="film &amp; video/television"/>
    <n v="0.2525"/>
    <n v="91.818181818181813"/>
    <x v="0"/>
    <s v="television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d v="2015-09-19T01:50:17"/>
    <n v="1442634617"/>
    <x v="211"/>
    <n v="1440042617"/>
    <b v="0"/>
    <n v="12"/>
    <b v="0"/>
    <s v="film &amp; video/television"/>
    <n v="0.44600000000000001"/>
    <n v="185.83333333333334"/>
    <x v="0"/>
    <s v="television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d v="2016-04-16T18:08:40"/>
    <n v="1460837320"/>
    <x v="212"/>
    <n v="1455656920"/>
    <b v="0"/>
    <n v="1"/>
    <b v="0"/>
    <s v="film &amp; video/television"/>
    <n v="1.5873015873015873E-4"/>
    <n v="1"/>
    <x v="0"/>
    <s v="television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d v="2015-08-16T12:06:41"/>
    <n v="1439734001"/>
    <x v="213"/>
    <n v="1437142547"/>
    <b v="0"/>
    <n v="1"/>
    <b v="0"/>
    <s v="film &amp; video/television"/>
    <n v="4.0000000000000002E-4"/>
    <n v="20"/>
    <x v="0"/>
    <s v="television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d v="2015-03-06T13:22:29"/>
    <n v="1425655349"/>
    <x v="214"/>
    <n v="1420471349"/>
    <b v="0"/>
    <n v="1"/>
    <b v="0"/>
    <s v="film &amp; video/television"/>
    <n v="8.0000000000000007E-5"/>
    <n v="1"/>
    <x v="0"/>
    <s v="television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d v="2016-02-17T21:59:00"/>
    <n v="1455753540"/>
    <x v="215"/>
    <n v="1452058282"/>
    <b v="0"/>
    <n v="1"/>
    <b v="0"/>
    <s v="film &amp; video/television"/>
    <n v="2.2727272727272726E-3"/>
    <n v="10"/>
    <x v="0"/>
    <s v="television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d v="2015-04-22T20:00:37"/>
    <n v="1429740037"/>
    <x v="216"/>
    <n v="1425423637"/>
    <b v="0"/>
    <n v="84"/>
    <b v="0"/>
    <s v="film &amp; video/television"/>
    <n v="0.55698440000000005"/>
    <n v="331.53833333333336"/>
    <x v="0"/>
    <s v="television"/>
  </r>
  <r>
    <n v="217"/>
    <s v="Bitch"/>
    <s v="A roadmovie by paw"/>
    <n v="100000"/>
    <n v="11943"/>
    <x v="2"/>
    <s v="SE"/>
    <s v="SEK"/>
    <d v="2014-12-28T13:22:29"/>
    <n v="1419780149"/>
    <x v="217"/>
    <n v="1417101749"/>
    <b v="0"/>
    <n v="38"/>
    <b v="0"/>
    <s v="film &amp; video/television"/>
    <n v="0.11942999999999999"/>
    <n v="314.28947368421052"/>
    <x v="0"/>
    <s v="television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d v="2015-05-15T13:04:49"/>
    <n v="1431702289"/>
    <x v="218"/>
    <n v="1426518289"/>
    <b v="0"/>
    <n v="1"/>
    <b v="0"/>
    <s v="film &amp; video/television"/>
    <n v="0.02"/>
    <n v="100"/>
    <x v="0"/>
    <s v="television"/>
  </r>
  <r>
    <n v="219"/>
    <s v="True Colors"/>
    <s v="An hour-long pilot about a group of suburban LGBT teens coming of age in the early 90's."/>
    <n v="50000"/>
    <n v="8815"/>
    <x v="2"/>
    <s v="US"/>
    <s v="USD"/>
    <d v="2016-04-01T04:59:00"/>
    <n v="1459493940"/>
    <x v="219"/>
    <n v="1456732225"/>
    <b v="0"/>
    <n v="76"/>
    <b v="0"/>
    <s v="film &amp; video/television"/>
    <n v="0.17630000000000001"/>
    <n v="115.98684210526316"/>
    <x v="0"/>
    <s v="television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d v="2015-08-20T18:06:00"/>
    <n v="1440101160"/>
    <x v="220"/>
    <n v="1436542030"/>
    <b v="0"/>
    <n v="3"/>
    <b v="0"/>
    <s v="film &amp; video/television"/>
    <n v="7.1999999999999998E-3"/>
    <n v="120"/>
    <x v="0"/>
    <s v="television"/>
  </r>
  <r>
    <n v="221"/>
    <s v="Archetypes"/>
    <s v="Film about Schizophrenia with Surreal Twists!"/>
    <n v="50000"/>
    <n v="0"/>
    <x v="2"/>
    <s v="US"/>
    <s v="USD"/>
    <d v="2015-03-28T17:06:04"/>
    <n v="1427569564"/>
    <x v="221"/>
    <n v="1422389164"/>
    <b v="0"/>
    <n v="0"/>
    <b v="0"/>
    <s v="film &amp; video/television"/>
    <n v="0"/>
    <e v="#DIV/0!"/>
    <x v="0"/>
    <s v="television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d v="2015-03-27T00:39:00"/>
    <n v="1427423940"/>
    <x v="222"/>
    <n v="1422383318"/>
    <b v="0"/>
    <n v="2"/>
    <b v="0"/>
    <s v="film &amp; video/television"/>
    <n v="0.13"/>
    <n v="65"/>
    <x v="0"/>
    <s v="television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d v="2016-05-21T23:05:00"/>
    <n v="1463879100"/>
    <x v="223"/>
    <n v="1461287350"/>
    <b v="0"/>
    <n v="0"/>
    <b v="0"/>
    <s v="film &amp; video/television"/>
    <n v="0"/>
    <e v="#DIV/0!"/>
    <x v="0"/>
    <s v="television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d v="2015-07-10T03:38:46"/>
    <n v="1436506726"/>
    <x v="224"/>
    <n v="1431322726"/>
    <b v="0"/>
    <n v="0"/>
    <b v="0"/>
    <s v="film &amp; video/television"/>
    <n v="0"/>
    <e v="#DIV/0!"/>
    <x v="0"/>
    <s v="television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d v="2016-04-08T20:04:14"/>
    <n v="1460153054"/>
    <x v="225"/>
    <n v="1457564654"/>
    <b v="0"/>
    <n v="0"/>
    <b v="0"/>
    <s v="film &amp; video/television"/>
    <n v="0"/>
    <e v="#DIV/0!"/>
    <x v="0"/>
    <s v="television"/>
  </r>
  <r>
    <n v="226"/>
    <s v="MAGGIE Film"/>
    <s v="A TRUE STORY OF DOMESTIC VILOLENCE THAT SEEKS TO OFFER THE VIEWER OUTLEST OF SUPPORT."/>
    <n v="29000"/>
    <n v="250"/>
    <x v="2"/>
    <s v="GB"/>
    <s v="GBP"/>
    <d v="2015-05-31T07:29:00"/>
    <n v="1433064540"/>
    <x v="226"/>
    <n v="1428854344"/>
    <b v="0"/>
    <n v="2"/>
    <b v="0"/>
    <s v="film &amp; video/television"/>
    <n v="8.6206896551724137E-3"/>
    <n v="125"/>
    <x v="0"/>
    <s v="television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d v="2015-07-09T19:27:21"/>
    <n v="1436477241"/>
    <x v="227"/>
    <n v="1433885241"/>
    <b v="0"/>
    <n v="0"/>
    <b v="0"/>
    <s v="film &amp; video/television"/>
    <n v="0"/>
    <e v="#DIV/0!"/>
    <x v="0"/>
    <s v="television"/>
  </r>
  <r>
    <n v="228"/>
    <s v="Facets of a Geek life"/>
    <s v="I am making a film from one one of my books called facets of a Geek life."/>
    <n v="8000"/>
    <n v="0"/>
    <x v="2"/>
    <s v="GB"/>
    <s v="GBP"/>
    <d v="2015-06-01T14:28:25"/>
    <n v="1433176105"/>
    <x v="228"/>
    <n v="1427992105"/>
    <b v="0"/>
    <n v="0"/>
    <b v="0"/>
    <s v="film &amp; video/television"/>
    <n v="0"/>
    <e v="#DIV/0!"/>
    <x v="0"/>
    <s v="television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d v="2016-02-13T20:24:57"/>
    <n v="1455402297"/>
    <x v="229"/>
    <n v="1452810297"/>
    <b v="0"/>
    <n v="0"/>
    <b v="0"/>
    <s v="film &amp; video/television"/>
    <n v="0"/>
    <e v="#DIV/0!"/>
    <x v="0"/>
    <s v="television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d v="2015-06-04T16:39:11"/>
    <n v="1433443151"/>
    <x v="230"/>
    <n v="1430851151"/>
    <b v="0"/>
    <n v="2"/>
    <b v="0"/>
    <s v="film &amp; video/television"/>
    <n v="4.0000000000000001E-3"/>
    <n v="30"/>
    <x v="0"/>
    <s v="television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d v="2016-01-02T21:00:51"/>
    <n v="1451775651"/>
    <x v="231"/>
    <n v="1449183651"/>
    <b v="0"/>
    <n v="0"/>
    <b v="0"/>
    <s v="film &amp; video/television"/>
    <n v="0"/>
    <e v="#DIV/0!"/>
    <x v="0"/>
    <s v="television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d v="2015-02-27T17:49:06"/>
    <n v="1425066546"/>
    <x v="232"/>
    <n v="1422474546"/>
    <b v="0"/>
    <n v="7"/>
    <b v="0"/>
    <s v="film &amp; video/television"/>
    <n v="2.75E-2"/>
    <n v="15.714285714285714"/>
    <x v="0"/>
    <s v="television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d v="2016-09-29T19:52:52"/>
    <n v="1475185972"/>
    <x v="233"/>
    <n v="1472593972"/>
    <b v="0"/>
    <n v="0"/>
    <b v="0"/>
    <s v="film &amp; video/television"/>
    <n v="0"/>
    <e v="#DIV/0!"/>
    <x v="0"/>
    <s v="television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d v="2015-06-20T22:50:59"/>
    <n v="1434847859"/>
    <x v="234"/>
    <n v="1431391859"/>
    <b v="0"/>
    <n v="5"/>
    <b v="0"/>
    <s v="film &amp; video/television"/>
    <n v="0.40100000000000002"/>
    <n v="80.2"/>
    <x v="0"/>
    <s v="television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d v="2015-07-09T19:48:17"/>
    <n v="1436478497"/>
    <x v="235"/>
    <n v="1433886497"/>
    <b v="0"/>
    <n v="0"/>
    <b v="0"/>
    <s v="film &amp; video/television"/>
    <n v="0"/>
    <e v="#DIV/0!"/>
    <x v="0"/>
    <s v="television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d v="2016-01-04T22:00:00"/>
    <n v="1451952000"/>
    <x v="236"/>
    <n v="1447380099"/>
    <b v="0"/>
    <n v="0"/>
    <b v="0"/>
    <s v="film &amp; video/television"/>
    <n v="0"/>
    <e v="#DIV/0!"/>
    <x v="0"/>
    <s v="television"/>
  </r>
  <r>
    <n v="237"/>
    <s v="Making The Choice"/>
    <s v="Making The Choice is a christian short film series."/>
    <n v="15000"/>
    <n v="50"/>
    <x v="2"/>
    <s v="US"/>
    <s v="USD"/>
    <d v="2016-03-08T11:51:09"/>
    <n v="1457445069"/>
    <x v="237"/>
    <n v="1452261069"/>
    <b v="0"/>
    <n v="1"/>
    <b v="0"/>
    <s v="film &amp; video/television"/>
    <n v="3.3333333333333335E-3"/>
    <n v="50"/>
    <x v="0"/>
    <s v="television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d v="2016-12-30T07:00:00"/>
    <n v="1483088400"/>
    <x v="238"/>
    <n v="1481324760"/>
    <b v="0"/>
    <n v="0"/>
    <b v="0"/>
    <s v="film &amp; video/television"/>
    <n v="0"/>
    <e v="#DIV/0!"/>
    <x v="0"/>
    <s v="television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d v="2015-11-08T10:00:00"/>
    <n v="1446984000"/>
    <x v="239"/>
    <n v="1445308730"/>
    <b v="0"/>
    <n v="5"/>
    <b v="0"/>
    <s v="film &amp; video/television"/>
    <n v="0.25"/>
    <n v="50"/>
    <x v="0"/>
    <s v="television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d v="2013-05-05T15:00:11"/>
    <n v="1367773211"/>
    <x v="240"/>
    <n v="1363885211"/>
    <b v="1"/>
    <n v="137"/>
    <b v="1"/>
    <s v="film &amp; video/television"/>
    <n v="1.0763413333333334"/>
    <n v="117.84759124087591"/>
    <x v="0"/>
    <s v="television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d v="2014-12-21T14:45:04"/>
    <n v="1419180304"/>
    <x v="241"/>
    <n v="1415292304"/>
    <b v="1"/>
    <n v="376"/>
    <b v="1"/>
    <s v="film &amp; video/television"/>
    <n v="1.1263736263736264"/>
    <n v="109.04255319148936"/>
    <x v="0"/>
    <s v="television"/>
  </r>
  <r>
    <n v="242"/>
    <s v="Hardwater"/>
    <s v="An unprecedented feature-length documentary film about Maine's tribal, oft-misunderstood ice fishing sub-culture."/>
    <n v="13000"/>
    <n v="14750"/>
    <x v="0"/>
    <s v="US"/>
    <s v="USD"/>
    <d v="2011-12-20T09:49:50"/>
    <n v="1324381790"/>
    <x v="242"/>
    <n v="1321357790"/>
    <b v="1"/>
    <n v="202"/>
    <b v="1"/>
    <s v="film &amp; video/television"/>
    <n v="1.1346153846153846"/>
    <n v="73.019801980198025"/>
    <x v="0"/>
    <s v="television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d v="2014-02-21T23:08:24"/>
    <n v="1393031304"/>
    <x v="243"/>
    <n v="1390439304"/>
    <b v="1"/>
    <n v="328"/>
    <b v="1"/>
    <s v="film &amp; video/television"/>
    <n v="1.0259199999999999"/>
    <n v="78.195121951219505"/>
    <x v="0"/>
    <s v="television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d v="2010-03-16T05:06:00"/>
    <n v="1268723160"/>
    <x v="244"/>
    <n v="1265269559"/>
    <b v="1"/>
    <n v="84"/>
    <b v="1"/>
    <s v="film &amp; video/television"/>
    <n v="1.1375714285714287"/>
    <n v="47.398809523809526"/>
    <x v="0"/>
    <s v="television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d v="2012-08-15T23:16:25"/>
    <n v="1345079785"/>
    <x v="245"/>
    <n v="1342487785"/>
    <b v="1"/>
    <n v="96"/>
    <b v="1"/>
    <s v="film &amp; video/television"/>
    <n v="1.0371999999999999"/>
    <n v="54.020833333333336"/>
    <x v="0"/>
    <s v="television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d v="2010-12-18T07:43:25"/>
    <n v="1292665405"/>
    <x v="246"/>
    <n v="1288341805"/>
    <b v="1"/>
    <n v="223"/>
    <b v="1"/>
    <s v="film &amp; video/television"/>
    <n v="3.0546000000000002"/>
    <n v="68.488789237668158"/>
    <x v="0"/>
    <s v="television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d v="2010-10-16T01:39:00"/>
    <n v="1287200340"/>
    <x v="247"/>
    <n v="1284042614"/>
    <b v="1"/>
    <n v="62"/>
    <b v="1"/>
    <s v="film &amp; video/television"/>
    <n v="1.341"/>
    <n v="108.14516129032258"/>
    <x v="0"/>
    <s v="television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d v="2012-01-07T16:35:09"/>
    <n v="1325961309"/>
    <x v="248"/>
    <n v="1322073309"/>
    <b v="1"/>
    <n v="146"/>
    <b v="1"/>
    <s v="film &amp; video/television"/>
    <n v="1.0133294117647058"/>
    <n v="589.95205479452056"/>
    <x v="0"/>
    <s v="television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d v="2010-08-22T15:40:00"/>
    <n v="1282498800"/>
    <x v="249"/>
    <n v="1275603020"/>
    <b v="1"/>
    <n v="235"/>
    <b v="1"/>
    <s v="film &amp; video/television"/>
    <n v="1.1292"/>
    <n v="48.051063829787232"/>
    <x v="0"/>
    <s v="television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d v="2013-06-06T11:34:51"/>
    <n v="1370525691"/>
    <x v="250"/>
    <n v="1367933691"/>
    <b v="1"/>
    <n v="437"/>
    <b v="1"/>
    <s v="film &amp; video/television"/>
    <n v="1.0558333333333334"/>
    <n v="72.482837528604122"/>
    <x v="0"/>
    <s v="television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d v="2012-05-16T17:00:00"/>
    <n v="1337194800"/>
    <x v="251"/>
    <n v="1334429646"/>
    <b v="1"/>
    <n v="77"/>
    <b v="1"/>
    <s v="film &amp; video/television"/>
    <n v="1.2557142857142858"/>
    <n v="57.077922077922075"/>
    <x v="0"/>
    <s v="television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d v="2010-06-01T01:59:00"/>
    <n v="1275364740"/>
    <x v="252"/>
    <n v="1269878058"/>
    <b v="1"/>
    <n v="108"/>
    <b v="1"/>
    <s v="film &amp; video/television"/>
    <n v="1.8455999999999999"/>
    <n v="85.444444444444443"/>
    <x v="0"/>
    <s v="television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d v="2012-02-15T13:37:15"/>
    <n v="1329320235"/>
    <x v="253"/>
    <n v="1326728235"/>
    <b v="1"/>
    <n v="7"/>
    <b v="1"/>
    <s v="film &amp; video/television"/>
    <n v="1.0073333333333334"/>
    <n v="215.85714285714286"/>
    <x v="0"/>
    <s v="television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d v="2015-10-17T00:00:00"/>
    <n v="1445047200"/>
    <x v="254"/>
    <n v="1442443910"/>
    <b v="1"/>
    <n v="314"/>
    <b v="1"/>
    <s v="film &amp; video/television"/>
    <n v="1.1694724999999999"/>
    <n v="89.38643312101911"/>
    <x v="0"/>
    <s v="television"/>
  </r>
  <r>
    <n v="255"/>
    <s v="xoxosms: a documentary about love in the 21st century"/>
    <s v="xoxosms is a documentary about first love, long distance and Skype."/>
    <n v="8000"/>
    <n v="8538.66"/>
    <x v="0"/>
    <s v="US"/>
    <s v="USD"/>
    <d v="2011-03-16T09:38:02"/>
    <n v="1300275482"/>
    <x v="255"/>
    <n v="1297687082"/>
    <b v="1"/>
    <n v="188"/>
    <b v="1"/>
    <s v="film &amp; video/television"/>
    <n v="1.0673325"/>
    <n v="45.418404255319146"/>
    <x v="0"/>
    <s v="television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d v="2013-03-16T16:27:47"/>
    <n v="1363458467"/>
    <x v="256"/>
    <n v="1360866467"/>
    <b v="1"/>
    <n v="275"/>
    <b v="1"/>
    <s v="film &amp; video/television"/>
    <n v="1.391"/>
    <n v="65.756363636363631"/>
    <x v="0"/>
    <s v="television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d v="2016-05-19T13:02:42"/>
    <n v="1463670162"/>
    <x v="257"/>
    <n v="1461078162"/>
    <b v="1"/>
    <n v="560"/>
    <b v="1"/>
    <s v="film &amp; video/television"/>
    <n v="1.0672648571428571"/>
    <n v="66.70405357142856"/>
    <x v="0"/>
    <s v="television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d v="2011-06-17T23:14:26"/>
    <n v="1308359666"/>
    <x v="258"/>
    <n v="1305767666"/>
    <b v="1"/>
    <n v="688"/>
    <b v="1"/>
    <s v="film &amp; video/television"/>
    <n v="1.9114"/>
    <n v="83.345930232558146"/>
    <x v="0"/>
    <s v="television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d v="2015-04-08T15:42:49"/>
    <n v="1428514969"/>
    <x v="259"/>
    <n v="1425922969"/>
    <b v="1"/>
    <n v="942"/>
    <b v="1"/>
    <s v="film &amp; video/television"/>
    <n v="1.3193789333333332"/>
    <n v="105.04609341825902"/>
    <x v="0"/>
    <s v="television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d v="2010-07-17T07:59:00"/>
    <n v="1279360740"/>
    <x v="260"/>
    <n v="1275415679"/>
    <b v="1"/>
    <n v="88"/>
    <b v="1"/>
    <s v="film &amp; video/television"/>
    <n v="1.0640000000000001"/>
    <n v="120.90909090909091"/>
    <x v="0"/>
    <s v="television"/>
  </r>
  <r>
    <n v="261"/>
    <s v="Empires: The Film"/>
    <s v="Empires explores the impact of networks on histories and philosophies of political thought."/>
    <n v="20000"/>
    <n v="21480"/>
    <x v="0"/>
    <s v="US"/>
    <s v="USD"/>
    <d v="2012-06-07T12:55:00"/>
    <n v="1339080900"/>
    <x v="261"/>
    <n v="1334783704"/>
    <b v="1"/>
    <n v="220"/>
    <b v="1"/>
    <s v="film &amp; video/television"/>
    <n v="1.0740000000000001"/>
    <n v="97.63636363636364"/>
    <x v="0"/>
    <s v="television"/>
  </r>
  <r>
    <n v="262"/>
    <s v="The Last Cosmonaut"/>
    <s v="He can never die. He will live forever. He is the last cosmonaut, and this is his story."/>
    <n v="2500"/>
    <n v="6000"/>
    <x v="0"/>
    <s v="US"/>
    <s v="USD"/>
    <d v="2011-02-26T03:57:08"/>
    <n v="1298699828"/>
    <x v="262"/>
    <n v="1294811828"/>
    <b v="1"/>
    <n v="145"/>
    <b v="1"/>
    <s v="film &amp; video/television"/>
    <n v="2.4"/>
    <n v="41.379310344827587"/>
    <x v="0"/>
    <s v="television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d v="2012-09-27T20:54:54"/>
    <n v="1348786494"/>
    <x v="263"/>
    <n v="1346194494"/>
    <b v="1"/>
    <n v="963"/>
    <b v="1"/>
    <s v="film &amp; video/television"/>
    <n v="1.1808107999999999"/>
    <n v="30.654485981308412"/>
    <x v="0"/>
    <s v="television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d v="2012-05-11T12:53:15"/>
    <n v="1336747995"/>
    <x v="264"/>
    <n v="1334155995"/>
    <b v="1"/>
    <n v="91"/>
    <b v="1"/>
    <s v="film &amp; video/television"/>
    <n v="1.1819999999999999"/>
    <n v="64.945054945054949"/>
    <x v="0"/>
    <s v="television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d v="2010-05-10T18:16:00"/>
    <n v="1273522560"/>
    <x v="265"/>
    <n v="1269928430"/>
    <b v="1"/>
    <n v="58"/>
    <b v="1"/>
    <s v="film &amp; video/television"/>
    <n v="1.111"/>
    <n v="95.775862068965523"/>
    <x v="0"/>
    <s v="television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d v="2010-04-23T01:51:00"/>
    <n v="1271994660"/>
    <x v="266"/>
    <n v="1264565507"/>
    <b v="1"/>
    <n v="36"/>
    <b v="1"/>
    <s v="film &amp; video/television"/>
    <n v="1.4550000000000001"/>
    <n v="40.416666666666664"/>
    <x v="0"/>
    <s v="television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d v="2014-06-25T08:51:39"/>
    <n v="1403693499"/>
    <x v="267"/>
    <n v="1401101499"/>
    <b v="1"/>
    <n v="165"/>
    <b v="1"/>
    <s v="film &amp; video/television"/>
    <n v="1.3162883248730965"/>
    <n v="78.578424242424248"/>
    <x v="0"/>
    <s v="television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d v="2011-11-07T02:39:38"/>
    <n v="1320640778"/>
    <x v="268"/>
    <n v="1316749178"/>
    <b v="1"/>
    <n v="111"/>
    <b v="1"/>
    <s v="film &amp; video/television"/>
    <n v="1.1140000000000001"/>
    <n v="50.18018018018018"/>
    <x v="0"/>
    <s v="television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d v="2017-02-22T02:43:42"/>
    <n v="1487738622"/>
    <x v="269"/>
    <n v="1485146622"/>
    <b v="1"/>
    <n v="1596"/>
    <b v="1"/>
    <s v="film &amp; video/television"/>
    <n v="1.4723377"/>
    <n v="92.251735588972423"/>
    <x v="0"/>
    <s v="television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d v="2011-05-25T02:00:00"/>
    <n v="1306296000"/>
    <x v="270"/>
    <n v="1301950070"/>
    <b v="1"/>
    <n v="61"/>
    <b v="1"/>
    <s v="film &amp; video/television"/>
    <n v="1.5260869565217392"/>
    <n v="57.540983606557376"/>
    <x v="0"/>
    <s v="television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d v="2014-01-02T06:00:00"/>
    <n v="1388649600"/>
    <x v="271"/>
    <n v="1386123861"/>
    <b v="1"/>
    <n v="287"/>
    <b v="1"/>
    <s v="film &amp; video/television"/>
    <n v="1.0468"/>
    <n v="109.42160278745645"/>
    <x v="0"/>
    <s v="television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d v="2010-04-28T16:49:00"/>
    <n v="1272480540"/>
    <x v="272"/>
    <n v="1267220191"/>
    <b v="1"/>
    <n v="65"/>
    <b v="1"/>
    <s v="film &amp; video/television"/>
    <n v="1.7743366666666667"/>
    <n v="81.892461538461546"/>
    <x v="0"/>
    <s v="television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d v="2011-07-03T09:57:46"/>
    <n v="1309694266"/>
    <x v="273"/>
    <n v="1307102266"/>
    <b v="1"/>
    <n v="118"/>
    <b v="1"/>
    <s v="film &amp; video/television"/>
    <n v="1.077758"/>
    <n v="45.667711864406776"/>
    <x v="0"/>
    <s v="television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d v="2012-04-05T04:59:00"/>
    <n v="1333609140"/>
    <x v="274"/>
    <n v="1330638829"/>
    <b v="1"/>
    <n v="113"/>
    <b v="1"/>
    <s v="film &amp; video/television"/>
    <n v="1.56"/>
    <n v="55.221238938053098"/>
    <x v="0"/>
    <s v="television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d v="2012-11-09T23:46:06"/>
    <n v="1352511966"/>
    <x v="275"/>
    <n v="1349916366"/>
    <b v="1"/>
    <n v="332"/>
    <b v="1"/>
    <s v="film &amp; video/television"/>
    <n v="1.08395"/>
    <n v="65.298192771084331"/>
    <x v="0"/>
    <s v="television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d v="2012-04-27T22:57:54"/>
    <n v="1335574674"/>
    <x v="276"/>
    <n v="1330394274"/>
    <b v="1"/>
    <n v="62"/>
    <b v="1"/>
    <s v="film &amp; video/television"/>
    <n v="1.476"/>
    <n v="95.225806451612897"/>
    <x v="0"/>
    <s v="television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d v="2015-05-23T19:23:39"/>
    <n v="1432416219"/>
    <x v="277"/>
    <n v="1429824219"/>
    <b v="1"/>
    <n v="951"/>
    <b v="1"/>
    <s v="film &amp; video/television"/>
    <n v="1.1038153846153846"/>
    <n v="75.444794952681391"/>
    <x v="0"/>
    <s v="television"/>
  </r>
  <r>
    <n v="278"/>
    <s v="The Babushkas of Chernobyl"/>
    <s v="An unlikely story of spirit, defiance and beauty from the most contaminated place on Earth"/>
    <n v="27000"/>
    <n v="40594"/>
    <x v="0"/>
    <s v="US"/>
    <s v="USD"/>
    <d v="2012-10-11T22:58:59"/>
    <n v="1350003539"/>
    <x v="278"/>
    <n v="1347411539"/>
    <b v="1"/>
    <n v="415"/>
    <b v="1"/>
    <s v="film &amp; video/television"/>
    <n v="1.5034814814814814"/>
    <n v="97.816867469879512"/>
    <x v="0"/>
    <s v="television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d v="2017-02-27T00:01:00"/>
    <n v="1488160860"/>
    <x v="279"/>
    <n v="1485237096"/>
    <b v="1"/>
    <n v="305"/>
    <b v="1"/>
    <s v="film &amp; video/television"/>
    <n v="1.5731829411764706"/>
    <n v="87.685606557377056"/>
    <x v="0"/>
    <s v="television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d v="2014-05-30T12:10:35"/>
    <n v="1401459035"/>
    <x v="280"/>
    <n v="1397571035"/>
    <b v="1"/>
    <n v="2139"/>
    <b v="1"/>
    <s v="film &amp; video/television"/>
    <n v="1.5614399999999999"/>
    <n v="54.748948106591868"/>
    <x v="0"/>
    <s v="television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d v="2009-08-10T17:26:00"/>
    <n v="1249932360"/>
    <x v="281"/>
    <n v="1242532513"/>
    <b v="1"/>
    <n v="79"/>
    <b v="1"/>
    <s v="film &amp; video/television"/>
    <n v="1.2058763636363636"/>
    <n v="83.953417721518989"/>
    <x v="0"/>
    <s v="television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d v="2010-02-22T20:00:00"/>
    <n v="1266876000"/>
    <x v="282"/>
    <n v="1263679492"/>
    <b v="1"/>
    <n v="179"/>
    <b v="1"/>
    <s v="film &amp; video/television"/>
    <n v="1.0118888888888888"/>
    <n v="254.38547486033519"/>
    <x v="0"/>
    <s v="television"/>
  </r>
  <r>
    <n v="283"/>
    <s v="SOLE SURVIVOR"/>
    <s v="What is the impact of survivorship on the human condition?"/>
    <n v="18000"/>
    <n v="20569.05"/>
    <x v="0"/>
    <s v="US"/>
    <s v="USD"/>
    <d v="2011-06-01T02:59:00"/>
    <n v="1306904340"/>
    <x v="283"/>
    <n v="1305219744"/>
    <b v="1"/>
    <n v="202"/>
    <b v="1"/>
    <s v="film &amp; video/television"/>
    <n v="1.142725"/>
    <n v="101.8269801980198"/>
    <x v="0"/>
    <s v="television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d v="2012-01-21T15:43:00"/>
    <n v="1327167780"/>
    <x v="284"/>
    <n v="1325007780"/>
    <b v="1"/>
    <n v="760"/>
    <b v="1"/>
    <s v="film &amp; video/television"/>
    <n v="1.0462615"/>
    <n v="55.066394736842106"/>
    <x v="0"/>
    <s v="television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d v="2013-09-19T16:08:48"/>
    <n v="1379614128"/>
    <x v="285"/>
    <n v="1377022128"/>
    <b v="1"/>
    <n v="563"/>
    <b v="1"/>
    <s v="film &amp; video/television"/>
    <n v="2.2882507142857142"/>
    <n v="56.901438721136763"/>
    <x v="0"/>
    <s v="television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d v="2013-03-25T16:35:24"/>
    <n v="1364236524"/>
    <x v="286"/>
    <n v="1360352124"/>
    <b v="1"/>
    <n v="135"/>
    <b v="1"/>
    <s v="film &amp; video/television"/>
    <n v="1.0915333333333332"/>
    <n v="121.28148148148148"/>
    <x v="0"/>
    <s v="television"/>
  </r>
  <r>
    <n v="287"/>
    <s v="In Country: A Documentary Film (POSTPRODUCTION)"/>
    <s v="War is hell. Why would anyone want to spend their weekends there?"/>
    <n v="15000"/>
    <n v="26445"/>
    <x v="0"/>
    <s v="US"/>
    <s v="USD"/>
    <d v="2012-11-02T02:00:00"/>
    <n v="1351828800"/>
    <x v="287"/>
    <n v="1349160018"/>
    <b v="1"/>
    <n v="290"/>
    <b v="1"/>
    <s v="film &amp; video/television"/>
    <n v="1.7629999999999999"/>
    <n v="91.189655172413794"/>
    <x v="0"/>
    <s v="television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d v="2012-06-26T02:03:13"/>
    <n v="1340683393"/>
    <x v="288"/>
    <n v="1337659393"/>
    <b v="1"/>
    <n v="447"/>
    <b v="1"/>
    <s v="film &amp; video/television"/>
    <n v="1.0321061999999999"/>
    <n v="115.44812080536913"/>
    <x v="0"/>
    <s v="television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d v="2013-11-02T08:57:14"/>
    <n v="1383389834"/>
    <x v="289"/>
    <n v="1380797834"/>
    <b v="1"/>
    <n v="232"/>
    <b v="1"/>
    <s v="film &amp; video/television"/>
    <n v="1.0482"/>
    <n v="67.771551724137936"/>
    <x v="0"/>
    <s v="television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d v="2011-02-02T05:59:00"/>
    <n v="1296633540"/>
    <x v="290"/>
    <n v="1292316697"/>
    <b v="1"/>
    <n v="168"/>
    <b v="1"/>
    <s v="film &amp; video/television"/>
    <n v="1.0668444444444445"/>
    <n v="28.576190476190476"/>
    <x v="0"/>
    <s v="television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d v="2013-04-30T22:01:00"/>
    <n v="1367366460"/>
    <x v="291"/>
    <n v="1365791246"/>
    <b v="1"/>
    <n v="128"/>
    <b v="1"/>
    <s v="film &amp; video/television"/>
    <n v="1.2001999999999999"/>
    <n v="46.8828125"/>
    <x v="0"/>
    <s v="television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d v="2011-10-29T01:59:00"/>
    <n v="1319860740"/>
    <x v="292"/>
    <n v="1317064599"/>
    <b v="1"/>
    <n v="493"/>
    <b v="1"/>
    <s v="film &amp; video/television"/>
    <n v="1.0150693333333334"/>
    <n v="154.42231237322514"/>
    <x v="0"/>
    <s v="television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d v="2014-04-20T14:01:54"/>
    <n v="1398009714"/>
    <x v="293"/>
    <n v="1395417714"/>
    <b v="1"/>
    <n v="131"/>
    <b v="1"/>
    <s v="film &amp; video/television"/>
    <n v="1.0138461538461538"/>
    <n v="201.22137404580153"/>
    <x v="0"/>
    <s v="television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d v="2010-07-19T14:00:00"/>
    <n v="1279555200"/>
    <x v="294"/>
    <n v="1276480894"/>
    <b v="1"/>
    <n v="50"/>
    <b v="1"/>
    <s v="film &amp; video/television"/>
    <n v="1"/>
    <n v="100"/>
    <x v="0"/>
    <s v="television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d v="2013-10-31T22:00:00"/>
    <n v="1383264000"/>
    <x v="295"/>
    <n v="1378080409"/>
    <b v="1"/>
    <n v="665"/>
    <b v="1"/>
    <s v="film &amp; video/television"/>
    <n v="1.3310911999999999"/>
    <n v="100.08204511278196"/>
    <x v="0"/>
    <s v="television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d v="2012-09-07T09:24:43"/>
    <n v="1347017083"/>
    <x v="296"/>
    <n v="1344857083"/>
    <b v="1"/>
    <n v="129"/>
    <b v="1"/>
    <s v="film &amp; video/television"/>
    <n v="1.187262"/>
    <n v="230.08953488372092"/>
    <x v="0"/>
    <s v="television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d v="2015-05-01T01:59:00"/>
    <n v="1430452740"/>
    <x v="297"/>
    <n v="1427390901"/>
    <b v="1"/>
    <n v="142"/>
    <b v="1"/>
    <s v="film &amp; video/television"/>
    <n v="1.0064"/>
    <n v="141.74647887323943"/>
    <x v="0"/>
    <s v="television"/>
  </r>
  <r>
    <n v="298"/>
    <s v="DisHonesty - A Documentary Feature Film"/>
    <s v="The truth is, we all lie - and by &quot;we,&quot; we mean everyone!"/>
    <n v="126000"/>
    <n v="137254.84"/>
    <x v="0"/>
    <s v="US"/>
    <s v="USD"/>
    <d v="2014-05-09T19:00:00"/>
    <n v="1399669200"/>
    <x v="298"/>
    <n v="1394536048"/>
    <b v="1"/>
    <n v="2436"/>
    <b v="1"/>
    <s v="film &amp; video/television"/>
    <n v="1.089324126984127"/>
    <n v="56.344351395730705"/>
    <x v="0"/>
    <s v="television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d v="2010-11-17T04:24:20"/>
    <n v="1289975060"/>
    <x v="299"/>
    <n v="1287379460"/>
    <b v="1"/>
    <n v="244"/>
    <b v="1"/>
    <s v="film &amp; video/television"/>
    <n v="1.789525"/>
    <n v="73.341188524590166"/>
    <x v="0"/>
    <s v="television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d v="2011-04-24T21:02:18"/>
    <n v="1303686138"/>
    <x v="300"/>
    <n v="1301007738"/>
    <b v="1"/>
    <n v="298"/>
    <b v="1"/>
    <s v="film &amp; video/television"/>
    <n v="1.0172264"/>
    <n v="85.337785234899329"/>
    <x v="0"/>
    <s v="television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d v="2013-03-19T14:42:15"/>
    <n v="1363711335"/>
    <x v="301"/>
    <n v="1360258935"/>
    <b v="1"/>
    <n v="251"/>
    <b v="1"/>
    <s v="film &amp; video/television"/>
    <n v="1.1873499999999999"/>
    <n v="61.496215139442228"/>
    <x v="0"/>
    <s v="television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d v="2012-02-24T18:33:58"/>
    <n v="1330115638"/>
    <x v="302"/>
    <n v="1327523638"/>
    <b v="1"/>
    <n v="108"/>
    <b v="1"/>
    <s v="film &amp; video/television"/>
    <n v="1.0045999999999999"/>
    <n v="93.018518518518519"/>
    <x v="0"/>
    <s v="television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d v="2012-06-01T23:42:26"/>
    <n v="1338601346"/>
    <x v="303"/>
    <n v="1336009346"/>
    <b v="1"/>
    <n v="82"/>
    <b v="1"/>
    <s v="film &amp; video/television"/>
    <n v="1.3746666666666667"/>
    <n v="50.292682926829265"/>
    <x v="0"/>
    <s v="television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d v="2012-09-01T00:00:00"/>
    <n v="1346464800"/>
    <x v="304"/>
    <n v="1343096197"/>
    <b v="1"/>
    <n v="74"/>
    <b v="1"/>
    <s v="film &amp; video/television"/>
    <n v="2.3164705882352941"/>
    <n v="106.43243243243244"/>
    <x v="0"/>
    <s v="television"/>
  </r>
  <r>
    <n v="305"/>
    <s v="My Friend Mott-ly"/>
    <s v="A documentary that I am making about the difficult, but inspiring, life of a late friend of mine."/>
    <n v="7500"/>
    <n v="9775"/>
    <x v="0"/>
    <s v="US"/>
    <s v="USD"/>
    <d v="2012-03-10T13:07:29"/>
    <n v="1331392049"/>
    <x v="305"/>
    <n v="1328800049"/>
    <b v="1"/>
    <n v="189"/>
    <b v="1"/>
    <s v="film &amp; video/television"/>
    <n v="1.3033333333333332"/>
    <n v="51.719576719576722"/>
    <x v="0"/>
    <s v="television"/>
  </r>
  <r>
    <n v="306"/>
    <s v="Escape/Artist: The Jason Escape Documentary"/>
    <s v="A feature-length documentary on the life of Boston escape artist Jason Escape."/>
    <n v="1000"/>
    <n v="2929"/>
    <x v="0"/>
    <s v="US"/>
    <s v="USD"/>
    <d v="2013-03-20T17:05:33"/>
    <n v="1363806333"/>
    <x v="306"/>
    <n v="1362081933"/>
    <b v="1"/>
    <n v="80"/>
    <b v="1"/>
    <s v="film &amp; video/television"/>
    <n v="2.9289999999999998"/>
    <n v="36.612499999999997"/>
    <x v="0"/>
    <s v="television"/>
  </r>
  <r>
    <n v="307"/>
    <s v="Grammar Revolution"/>
    <s v="Why is grammar important?"/>
    <n v="22000"/>
    <n v="24490"/>
    <x v="0"/>
    <s v="US"/>
    <s v="USD"/>
    <d v="2013-02-07T20:40:01"/>
    <n v="1360276801"/>
    <x v="307"/>
    <n v="1357684801"/>
    <b v="1"/>
    <n v="576"/>
    <b v="1"/>
    <s v="film &amp; video/television"/>
    <n v="1.1131818181818183"/>
    <n v="42.517361111111114"/>
    <x v="0"/>
    <s v="television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d v="2011-03-10T14:40:10"/>
    <n v="1299775210"/>
    <x v="308"/>
    <n v="1295887210"/>
    <b v="1"/>
    <n v="202"/>
    <b v="1"/>
    <s v="film &amp; video/television"/>
    <n v="1.0556666666666668"/>
    <n v="62.712871287128714"/>
    <x v="0"/>
    <s v="television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d v="2012-09-03T16:02:14"/>
    <n v="1346695334"/>
    <x v="309"/>
    <n v="1344880934"/>
    <b v="1"/>
    <n v="238"/>
    <b v="1"/>
    <s v="film &amp; video/television"/>
    <n v="1.1894444444444445"/>
    <n v="89.957983193277315"/>
    <x v="0"/>
    <s v="television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d v="2011-10-20T00:00:00"/>
    <n v="1319076000"/>
    <x v="310"/>
    <n v="1317788623"/>
    <b v="1"/>
    <n v="36"/>
    <b v="1"/>
    <s v="film &amp; video/television"/>
    <n v="1.04129"/>
    <n v="28.924722222222222"/>
    <x v="0"/>
    <s v="television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d v="2012-01-01T05:59:00"/>
    <n v="1325404740"/>
    <x v="311"/>
    <n v="1321852592"/>
    <b v="1"/>
    <n v="150"/>
    <b v="1"/>
    <s v="film &amp; video/television"/>
    <n v="1.0410165"/>
    <n v="138.8022"/>
    <x v="0"/>
    <s v="television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d v="2013-04-14T19:03:52"/>
    <n v="1365973432"/>
    <x v="312"/>
    <n v="1363381432"/>
    <b v="1"/>
    <n v="146"/>
    <b v="1"/>
    <s v="film &amp; video/television"/>
    <n v="1.1187499999999999"/>
    <n v="61.301369863013697"/>
    <x v="0"/>
    <s v="television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d v="2010-08-11T13:59:00"/>
    <n v="1281542340"/>
    <x v="313"/>
    <n v="1277702894"/>
    <b v="1"/>
    <n v="222"/>
    <b v="1"/>
    <s v="film &amp; video/television"/>
    <n v="1.0473529411764706"/>
    <n v="80.202702702702709"/>
    <x v="0"/>
    <s v="television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d v="2013-03-01T17:59:48"/>
    <n v="1362167988"/>
    <x v="314"/>
    <n v="1359575988"/>
    <b v="1"/>
    <n v="120"/>
    <b v="1"/>
    <s v="film &amp; video/television"/>
    <n v="3.8515000000000001"/>
    <n v="32.095833333333331"/>
    <x v="0"/>
    <s v="television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d v="2012-08-22T16:32:14"/>
    <n v="1345660334"/>
    <x v="315"/>
    <n v="1343068334"/>
    <b v="1"/>
    <n v="126"/>
    <b v="1"/>
    <s v="film &amp; video/television"/>
    <n v="1.01248"/>
    <n v="200.88888888888889"/>
    <x v="0"/>
    <s v="television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d v="2014-12-11T02:59:00"/>
    <n v="1418273940"/>
    <x v="316"/>
    <n v="1415398197"/>
    <b v="1"/>
    <n v="158"/>
    <b v="1"/>
    <s v="film &amp; video/television"/>
    <n v="1.1377333333333333"/>
    <n v="108.01265822784811"/>
    <x v="0"/>
    <s v="television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d v="2013-12-11T14:14:43"/>
    <n v="1386778483"/>
    <x v="317"/>
    <n v="1384186483"/>
    <b v="1"/>
    <n v="316"/>
    <b v="1"/>
    <s v="film &amp; video/television"/>
    <n v="1.0080333333333333"/>
    <n v="95.699367088607602"/>
    <x v="0"/>
    <s v="television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d v="2013-03-26T21:55:51"/>
    <n v="1364342151"/>
    <x v="318"/>
    <n v="1361753751"/>
    <b v="1"/>
    <n v="284"/>
    <b v="1"/>
    <s v="film &amp; video/television"/>
    <n v="2.8332000000000002"/>
    <n v="49.880281690140848"/>
    <x v="0"/>
    <s v="television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d v="2010-02-02T05:59:00"/>
    <n v="1265097540"/>
    <x v="319"/>
    <n v="1257538029"/>
    <b v="1"/>
    <n v="51"/>
    <b v="1"/>
    <s v="film &amp; video/television"/>
    <n v="1.1268"/>
    <n v="110.47058823529412"/>
    <x v="0"/>
    <s v="television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d v="2015-12-22T21:00:00"/>
    <n v="1450825200"/>
    <x v="320"/>
    <n v="1448284433"/>
    <b v="1"/>
    <n v="158"/>
    <b v="1"/>
    <s v="film &amp; video/television"/>
    <n v="1.0658000000000001"/>
    <n v="134.91139240506328"/>
    <x v="0"/>
    <s v="television"/>
  </r>
  <r>
    <n v="321"/>
    <s v="An Impossible Project"/>
    <s v="The more digital the world, the more analog our dreams._x000a_A feature documentary shot on 35mm film."/>
    <n v="35000"/>
    <n v="35932"/>
    <x v="0"/>
    <s v="DE"/>
    <s v="EUR"/>
    <d v="2016-11-08T09:43:06"/>
    <n v="1478605386"/>
    <x v="321"/>
    <n v="1475577786"/>
    <b v="1"/>
    <n v="337"/>
    <b v="1"/>
    <s v="film &amp; video/television"/>
    <n v="1.0266285714285714"/>
    <n v="106.62314540059347"/>
    <x v="0"/>
    <s v="television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d v="2016-05-13T11:40:48"/>
    <n v="1463146848"/>
    <x v="322"/>
    <n v="1460554848"/>
    <b v="1"/>
    <n v="186"/>
    <b v="1"/>
    <s v="film &amp; video/television"/>
    <n v="1.0791200000000001"/>
    <n v="145.04301075268816"/>
    <x v="0"/>
    <s v="television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d v="2016-12-21T05:59:00"/>
    <n v="1482307140"/>
    <x v="323"/>
    <n v="1479886966"/>
    <b v="1"/>
    <n v="58"/>
    <b v="1"/>
    <s v="film &amp; video/television"/>
    <n v="1.2307407407407407"/>
    <n v="114.58620689655173"/>
    <x v="0"/>
    <s v="television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d v="2015-08-01T13:01:48"/>
    <n v="1438441308"/>
    <x v="324"/>
    <n v="1435590108"/>
    <b v="1"/>
    <n v="82"/>
    <b v="1"/>
    <s v="film &amp; video/television"/>
    <n v="1.016"/>
    <n v="105.3170731707317"/>
    <x v="0"/>
    <s v="television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d v="2016-12-20T02:30:33"/>
    <n v="1482208233"/>
    <x v="325"/>
    <n v="1479184233"/>
    <b v="1"/>
    <n v="736"/>
    <b v="1"/>
    <s v="film &amp; video/television"/>
    <n v="1.04396"/>
    <n v="70.921195652173907"/>
    <x v="0"/>
    <s v="television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d v="2017-03-14T20:57:00"/>
    <n v="1489532220"/>
    <x v="326"/>
    <n v="1486625606"/>
    <b v="1"/>
    <n v="1151"/>
    <b v="1"/>
    <s v="film &amp; video/television"/>
    <n v="1.1292973333333334"/>
    <n v="147.17167680278018"/>
    <x v="0"/>
    <s v="television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d v="2015-03-22T06:00:00"/>
    <n v="1427011200"/>
    <x v="327"/>
    <n v="1424669929"/>
    <b v="1"/>
    <n v="34"/>
    <b v="1"/>
    <s v="film &amp; video/television"/>
    <n v="1.3640000000000001"/>
    <n v="160.47058823529412"/>
    <x v="0"/>
    <s v="television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d v="2015-11-01T02:00:00"/>
    <n v="1446350400"/>
    <x v="328"/>
    <n v="1443739388"/>
    <b v="1"/>
    <n v="498"/>
    <b v="1"/>
    <s v="film &amp; video/television"/>
    <n v="1.036144"/>
    <n v="156.04578313253012"/>
    <x v="0"/>
    <s v="television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d v="2015-11-07T02:00:00"/>
    <n v="1446868800"/>
    <x v="329"/>
    <n v="1444821127"/>
    <b v="1"/>
    <n v="167"/>
    <b v="1"/>
    <s v="film &amp; video/television"/>
    <n v="1.0549999999999999"/>
    <n v="63.17365269461078"/>
    <x v="0"/>
    <s v="television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d v="2013-05-17T01:59:00"/>
    <n v="1368763140"/>
    <x v="330"/>
    <n v="1366028563"/>
    <b v="1"/>
    <n v="340"/>
    <b v="1"/>
    <s v="film &amp; video/television"/>
    <n v="1.0182857142857142"/>
    <n v="104.82352941176471"/>
    <x v="0"/>
    <s v="television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d v="2016-06-17T11:57:14"/>
    <n v="1466171834"/>
    <x v="331"/>
    <n v="1463493434"/>
    <b v="1"/>
    <n v="438"/>
    <b v="1"/>
    <s v="film &amp; video/television"/>
    <n v="1.0660499999999999"/>
    <n v="97.356164383561648"/>
    <x v="0"/>
    <s v="television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d v="2015-10-28T06:00:00"/>
    <n v="1446019200"/>
    <x v="332"/>
    <n v="1442420377"/>
    <b v="1"/>
    <n v="555"/>
    <b v="1"/>
    <s v="film &amp; video/television"/>
    <n v="1.13015"/>
    <n v="203.63063063063063"/>
    <x v="0"/>
    <s v="television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d v="2016-04-07T12:16:31"/>
    <n v="1460038591"/>
    <x v="333"/>
    <n v="1457450191"/>
    <b v="1"/>
    <n v="266"/>
    <b v="1"/>
    <s v="film &amp; video/television"/>
    <n v="1.252275"/>
    <n v="188.31203007518798"/>
    <x v="0"/>
    <s v="television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d v="2015-05-15T17:00:00"/>
    <n v="1431716400"/>
    <x v="334"/>
    <n v="1428423757"/>
    <b v="1"/>
    <n v="69"/>
    <b v="1"/>
    <s v="film &amp; video/television"/>
    <n v="1.0119"/>
    <n v="146.65217391304347"/>
    <x v="0"/>
    <s v="television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d v="2015-05-08T20:00:00"/>
    <n v="1431122400"/>
    <x v="335"/>
    <n v="1428428515"/>
    <b v="1"/>
    <n v="80"/>
    <b v="1"/>
    <s v="film &amp; video/television"/>
    <n v="1.0276470588235294"/>
    <n v="109.1875"/>
    <x v="0"/>
    <s v="television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d v="2015-11-13T13:18:38"/>
    <n v="1447427918"/>
    <x v="336"/>
    <n v="1444832318"/>
    <b v="1"/>
    <n v="493"/>
    <b v="1"/>
    <s v="film &amp; video/television"/>
    <n v="1.1683911999999999"/>
    <n v="59.249046653144013"/>
    <x v="0"/>
    <s v="television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d v="2015-03-14T00:05:08"/>
    <n v="1426298708"/>
    <x v="337"/>
    <n v="1423710308"/>
    <b v="1"/>
    <n v="31"/>
    <b v="1"/>
    <s v="film &amp; video/television"/>
    <n v="1.0116833333333335"/>
    <n v="97.904838709677421"/>
    <x v="0"/>
    <s v="television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d v="2016-09-02T23:00:00"/>
    <n v="1472864400"/>
    <x v="338"/>
    <n v="1468001290"/>
    <b v="1"/>
    <n v="236"/>
    <b v="1"/>
    <s v="film &amp; video/television"/>
    <n v="1.1013360000000001"/>
    <n v="70.000169491525426"/>
    <x v="0"/>
    <s v="television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d v="2015-04-29T16:14:28"/>
    <n v="1430331268"/>
    <x v="339"/>
    <n v="1427739268"/>
    <b v="1"/>
    <n v="89"/>
    <b v="1"/>
    <s v="film &amp; video/television"/>
    <n v="1.0808333333333333"/>
    <n v="72.865168539325836"/>
    <x v="0"/>
    <s v="television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d v="2017-03-08T19:00:00"/>
    <n v="1489006800"/>
    <x v="340"/>
    <n v="1486397007"/>
    <b v="1"/>
    <n v="299"/>
    <b v="1"/>
    <s v="film &amp; video/television"/>
    <n v="1.2502285714285715"/>
    <n v="146.34782608695653"/>
    <x v="0"/>
    <s v="television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d v="2014-10-01T01:59:00"/>
    <n v="1412135940"/>
    <x v="341"/>
    <n v="1410555998"/>
    <b v="1"/>
    <n v="55"/>
    <b v="1"/>
    <s v="film &amp; video/television"/>
    <n v="1.0671428571428572"/>
    <n v="67.909090909090907"/>
    <x v="0"/>
    <s v="television"/>
  </r>
  <r>
    <n v="342"/>
    <s v="BREAKING A MONSTER a film about the band Unlocking The Truth"/>
    <s v="BREAKING A MONSTER needs your help to play in THEATERS!"/>
    <n v="55000"/>
    <n v="55201.52"/>
    <x v="0"/>
    <s v="US"/>
    <s v="USD"/>
    <d v="2016-04-29T16:44:25"/>
    <n v="1461955465"/>
    <x v="342"/>
    <n v="1459363465"/>
    <b v="1"/>
    <n v="325"/>
    <b v="1"/>
    <s v="film &amp; video/television"/>
    <n v="1.0036639999999999"/>
    <n v="169.85083076923075"/>
    <x v="0"/>
    <s v="television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d v="2014-11-14T01:00:00"/>
    <n v="1415934000"/>
    <x v="343"/>
    <n v="1413308545"/>
    <b v="1"/>
    <n v="524"/>
    <b v="1"/>
    <s v="film &amp; video/television"/>
    <n v="1.0202863333333334"/>
    <n v="58.413339694656486"/>
    <x v="0"/>
    <s v="television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d v="2015-06-01T00:20:00"/>
    <n v="1433125200"/>
    <x v="344"/>
    <n v="1429312694"/>
    <b v="1"/>
    <n v="285"/>
    <b v="1"/>
    <s v="film &amp; video/television"/>
    <n v="1.0208358208955224"/>
    <n v="119.99298245614035"/>
    <x v="0"/>
    <s v="television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d v="2015-05-20T20:39:50"/>
    <n v="1432161590"/>
    <x v="345"/>
    <n v="1429569590"/>
    <b v="1"/>
    <n v="179"/>
    <b v="1"/>
    <s v="film &amp; video/television"/>
    <n v="1.2327586206896552"/>
    <n v="99.860335195530723"/>
    <x v="0"/>
    <s v="television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d v="2015-10-14T10:00:21"/>
    <n v="1444824021"/>
    <x v="346"/>
    <n v="1442232021"/>
    <b v="1"/>
    <n v="188"/>
    <b v="1"/>
    <s v="film &amp; video/television"/>
    <n v="1.7028880000000002"/>
    <n v="90.579148936170213"/>
    <x v="0"/>
    <s v="television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d v="2015-11-14T10:53:29"/>
    <n v="1447505609"/>
    <x v="347"/>
    <n v="1444910009"/>
    <b v="1"/>
    <n v="379"/>
    <b v="1"/>
    <s v="film &amp; video/television"/>
    <n v="1.1159049999999999"/>
    <n v="117.77361477572559"/>
    <x v="0"/>
    <s v="television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d v="2015-08-21T12:05:16"/>
    <n v="1440165916"/>
    <x v="348"/>
    <n v="1437573916"/>
    <b v="1"/>
    <n v="119"/>
    <b v="1"/>
    <s v="film &amp; video/television"/>
    <n v="1.03"/>
    <n v="86.554621848739501"/>
    <x v="0"/>
    <s v="television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d v="2017-02-24T09:58:28"/>
    <n v="1487937508"/>
    <x v="349"/>
    <n v="1485345508"/>
    <b v="1"/>
    <n v="167"/>
    <b v="1"/>
    <s v="film &amp; video/television"/>
    <n v="1.0663570159857905"/>
    <n v="71.899281437125751"/>
    <x v="0"/>
    <s v="television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d v="2016-09-11T01:59:00"/>
    <n v="1473566340"/>
    <x v="350"/>
    <n v="1470274509"/>
    <b v="1"/>
    <n v="221"/>
    <b v="1"/>
    <s v="film &amp; video/television"/>
    <n v="1.1476"/>
    <n v="129.81900452488688"/>
    <x v="0"/>
    <s v="television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d v="2016-04-07T20:09:14"/>
    <n v="1460066954"/>
    <x v="351"/>
    <n v="1456614554"/>
    <b v="1"/>
    <n v="964"/>
    <b v="1"/>
    <s v="film &amp; video/television"/>
    <n v="1.2734117647058822"/>
    <n v="44.912863070539416"/>
    <x v="0"/>
    <s v="television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d v="2014-10-08T02:01:08"/>
    <n v="1412740868"/>
    <x v="352"/>
    <n v="1410148868"/>
    <b v="1"/>
    <n v="286"/>
    <b v="1"/>
    <s v="film &amp; video/television"/>
    <n v="1.1656"/>
    <n v="40.755244755244753"/>
    <x v="0"/>
    <s v="television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d v="2015-11-19T18:00:19"/>
    <n v="1447963219"/>
    <x v="353"/>
    <n v="1445367619"/>
    <b v="1"/>
    <n v="613"/>
    <b v="1"/>
    <s v="film &amp; video/television"/>
    <n v="1.0861819426615318"/>
    <n v="103.52394779771615"/>
    <x v="0"/>
    <s v="television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d v="2016-04-08T16:52:01"/>
    <n v="1460141521"/>
    <x v="354"/>
    <n v="1457553121"/>
    <b v="1"/>
    <n v="29"/>
    <b v="1"/>
    <s v="film &amp; video/television"/>
    <n v="1.0394285714285714"/>
    <n v="125.44827586206897"/>
    <x v="0"/>
    <s v="television"/>
  </r>
  <r>
    <n v="355"/>
    <s v="REZA ABDOH -Theatre Visionary"/>
    <s v="A documentary film about the late REZA ABDOH and his performance company DAR A LUZ."/>
    <n v="35000"/>
    <n v="40690"/>
    <x v="0"/>
    <s v="US"/>
    <s v="USD"/>
    <d v="2014-12-01T06:03:14"/>
    <n v="1417420994"/>
    <x v="355"/>
    <n v="1414738994"/>
    <b v="1"/>
    <n v="165"/>
    <b v="1"/>
    <s v="film &amp; video/television"/>
    <n v="1.1625714285714286"/>
    <n v="246.60606060606059"/>
    <x v="0"/>
    <s v="television"/>
  </r>
  <r>
    <n v="356"/>
    <s v="43 and 80"/>
    <s v="A documentary about halibut conservation and how it impacts communities of Southeast Alaska."/>
    <n v="7500"/>
    <n v="7701.93"/>
    <x v="0"/>
    <s v="US"/>
    <s v="USD"/>
    <d v="2016-03-16T16:16:33"/>
    <n v="1458152193"/>
    <x v="356"/>
    <n v="1455563793"/>
    <b v="1"/>
    <n v="97"/>
    <b v="1"/>
    <s v="film &amp; video/television"/>
    <n v="1.0269239999999999"/>
    <n v="79.401340206185566"/>
    <x v="0"/>
    <s v="television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d v="2015-04-24T03:19:57"/>
    <n v="1429852797"/>
    <x v="357"/>
    <n v="1426396797"/>
    <b v="1"/>
    <n v="303"/>
    <b v="1"/>
    <s v="film &amp; video/television"/>
    <n v="1.74"/>
    <n v="86.138613861386133"/>
    <x v="0"/>
    <s v="television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d v="2016-06-15T13:00:00"/>
    <n v="1466002800"/>
    <x v="358"/>
    <n v="1463517521"/>
    <b v="1"/>
    <n v="267"/>
    <b v="1"/>
    <s v="film &amp; video/television"/>
    <n v="1.03088"/>
    <n v="193.04868913857678"/>
    <x v="0"/>
    <s v="television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d v="2014-11-14T03:12:00"/>
    <n v="1415941920"/>
    <x v="359"/>
    <n v="1414028490"/>
    <b v="1"/>
    <n v="302"/>
    <b v="1"/>
    <s v="film &amp; video/television"/>
    <n v="1.0485537190082646"/>
    <n v="84.023178807947019"/>
    <x v="0"/>
    <s v="television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d v="2015-07-23T01:11:00"/>
    <n v="1437621060"/>
    <x v="360"/>
    <n v="1433799180"/>
    <b v="0"/>
    <n v="87"/>
    <b v="1"/>
    <s v="film &amp; video/television"/>
    <n v="1.0137499999999999"/>
    <n v="139.82758620689654"/>
    <x v="0"/>
    <s v="television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d v="2014-11-22T23:01:46"/>
    <n v="1416704506"/>
    <x v="361"/>
    <n v="1414108906"/>
    <b v="0"/>
    <n v="354"/>
    <b v="1"/>
    <s v="film &amp; video/television"/>
    <n v="1.1107699999999998"/>
    <n v="109.82189265536722"/>
    <x v="0"/>
    <s v="television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d v="2014-08-07T22:00:00"/>
    <n v="1407456000"/>
    <x v="362"/>
    <n v="1405573391"/>
    <b v="0"/>
    <n v="86"/>
    <b v="1"/>
    <s v="film &amp; video/television"/>
    <n v="1.2415933781686497"/>
    <n v="139.53488372093022"/>
    <x v="0"/>
    <s v="television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d v="2010-05-02T17:22:00"/>
    <n v="1272828120"/>
    <x v="363"/>
    <n v="1268934736"/>
    <b v="0"/>
    <n v="26"/>
    <b v="1"/>
    <s v="film &amp; video/television"/>
    <n v="1.0133333333333334"/>
    <n v="347.84615384615387"/>
    <x v="0"/>
    <s v="television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d v="2014-06-21T01:59:00"/>
    <n v="1403323140"/>
    <x v="364"/>
    <n v="1400704672"/>
    <b v="0"/>
    <n v="113"/>
    <b v="1"/>
    <s v="film &amp; video/television"/>
    <n v="1.1016142857142857"/>
    <n v="68.24159292035398"/>
    <x v="0"/>
    <s v="television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d v="2014-02-28T12:33:19"/>
    <n v="1393597999"/>
    <x v="365"/>
    <n v="1391005999"/>
    <b v="0"/>
    <n v="65"/>
    <b v="1"/>
    <s v="film &amp; video/television"/>
    <n v="1.0397333333333334"/>
    <n v="239.93846153846152"/>
    <x v="0"/>
    <s v="television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d v="2012-05-20T17:01:58"/>
    <n v="1337540518"/>
    <x v="366"/>
    <n v="1334948518"/>
    <b v="0"/>
    <n v="134"/>
    <b v="1"/>
    <s v="film &amp; video/television"/>
    <n v="1.013157894736842"/>
    <n v="287.31343283582089"/>
    <x v="0"/>
    <s v="television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d v="2013-05-01T02:59:00"/>
    <n v="1367384340"/>
    <x v="367"/>
    <n v="1363960278"/>
    <b v="0"/>
    <n v="119"/>
    <b v="1"/>
    <s v="film &amp; video/television"/>
    <n v="1.033501"/>
    <n v="86.84882352941176"/>
    <x v="0"/>
    <s v="television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d v="2015-03-15T11:32:02"/>
    <n v="1426426322"/>
    <x v="368"/>
    <n v="1423405922"/>
    <b v="0"/>
    <n v="159"/>
    <b v="1"/>
    <s v="film &amp; video/television"/>
    <n v="1.04112"/>
    <n v="81.84905660377359"/>
    <x v="0"/>
    <s v="television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d v="2012-01-15T11:14:29"/>
    <n v="1326633269"/>
    <x v="369"/>
    <n v="1324041269"/>
    <b v="0"/>
    <n v="167"/>
    <b v="1"/>
    <s v="film &amp; video/television"/>
    <n v="1.1015569230769231"/>
    <n v="42.874970059880241"/>
    <x v="0"/>
    <s v="television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d v="2017-01-06T17:05:00"/>
    <n v="1483729500"/>
    <x v="370"/>
    <n v="1481137500"/>
    <b v="0"/>
    <n v="43"/>
    <b v="1"/>
    <s v="film &amp; video/television"/>
    <n v="1.2202"/>
    <n v="709.41860465116281"/>
    <x v="0"/>
    <s v="television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d v="2013-02-01T16:25:39"/>
    <n v="1359743139"/>
    <x v="371"/>
    <n v="1355855139"/>
    <b v="0"/>
    <n v="1062"/>
    <b v="1"/>
    <s v="film &amp; video/television"/>
    <n v="1.1416866666666667"/>
    <n v="161.25517890772127"/>
    <x v="0"/>
    <s v="television"/>
  </r>
  <r>
    <n v="372"/>
    <s v="Wild Equus"/>
    <s v="A short documentary exploring the uses of 'Natural Horsemanship' across Europe"/>
    <n v="300"/>
    <n v="376"/>
    <x v="0"/>
    <s v="GB"/>
    <s v="GBP"/>
    <d v="2016-04-05T14:00:00"/>
    <n v="1459872000"/>
    <x v="372"/>
    <n v="1456408244"/>
    <b v="0"/>
    <n v="9"/>
    <b v="1"/>
    <s v="film &amp; video/television"/>
    <n v="1.2533333333333334"/>
    <n v="41.777777777777779"/>
    <x v="0"/>
    <s v="television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d v="2012-07-18T19:53:18"/>
    <n v="1342648398"/>
    <x v="373"/>
    <n v="1340056398"/>
    <b v="0"/>
    <n v="89"/>
    <b v="1"/>
    <s v="film &amp; video/television"/>
    <n v="1.0666666666666667"/>
    <n v="89.887640449438209"/>
    <x v="0"/>
    <s v="television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d v="2011-09-16T19:20:31"/>
    <n v="1316208031"/>
    <x v="374"/>
    <n v="1312320031"/>
    <b v="0"/>
    <n v="174"/>
    <b v="1"/>
    <s v="film &amp; video/television"/>
    <n v="1.3065"/>
    <n v="45.051724137931032"/>
    <x v="0"/>
    <s v="television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d v="2014-03-01T15:18:00"/>
    <n v="1393694280"/>
    <x v="375"/>
    <n v="1390088311"/>
    <b v="0"/>
    <n v="14"/>
    <b v="1"/>
    <s v="film &amp; video/television"/>
    <n v="1.2"/>
    <n v="42.857142857142854"/>
    <x v="0"/>
    <s v="television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d v="2016-08-25T08:51:56"/>
    <n v="1472122316"/>
    <x v="376"/>
    <n v="1469443916"/>
    <b v="0"/>
    <n v="48"/>
    <b v="1"/>
    <s v="film &amp; video/television"/>
    <n v="1.0595918367346939"/>
    <n v="54.083333333333336"/>
    <x v="0"/>
    <s v="television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d v="2015-11-14T05:01:00"/>
    <n v="1447484460"/>
    <x v="377"/>
    <n v="1444888868"/>
    <b v="0"/>
    <n v="133"/>
    <b v="1"/>
    <s v="film &amp; video/television"/>
    <n v="1.1439999999999999"/>
    <n v="103.21804511278195"/>
    <x v="0"/>
    <s v="television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d v="2016-01-25T21:52:00"/>
    <n v="1453765920"/>
    <x v="378"/>
    <n v="1451655808"/>
    <b v="0"/>
    <n v="83"/>
    <b v="1"/>
    <s v="film &amp; video/television"/>
    <n v="1.1176666666666666"/>
    <n v="40.397590361445786"/>
    <x v="0"/>
    <s v="television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d v="2012-05-03T14:31:12"/>
    <n v="1336062672"/>
    <x v="379"/>
    <n v="1332174672"/>
    <b v="0"/>
    <n v="149"/>
    <b v="1"/>
    <s v="film &amp; video/television"/>
    <n v="1.1608000000000001"/>
    <n v="116.85906040268456"/>
    <x v="0"/>
    <s v="television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d v="2016-01-23T15:16:32"/>
    <n v="1453569392"/>
    <x v="380"/>
    <n v="1451409392"/>
    <b v="0"/>
    <n v="49"/>
    <b v="1"/>
    <s v="film &amp; video/television"/>
    <n v="1.415"/>
    <n v="115.51020408163265"/>
    <x v="0"/>
    <s v="television"/>
  </r>
  <r>
    <n v="381"/>
    <s v="Clearwater"/>
    <s v="Set in the ancient waters of the Puget Sound, Clearwater is a universal story about the need to adapt to change."/>
    <n v="25000"/>
    <n v="26182.5"/>
    <x v="0"/>
    <s v="US"/>
    <s v="USD"/>
    <d v="2012-07-30T03:00:00"/>
    <n v="1343624400"/>
    <x v="381"/>
    <n v="1340642717"/>
    <b v="0"/>
    <n v="251"/>
    <b v="1"/>
    <s v="film &amp; video/television"/>
    <n v="1.0472999999999999"/>
    <n v="104.31274900398407"/>
    <x v="0"/>
    <s v="television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d v="2012-09-06T15:01:40"/>
    <n v="1346950900"/>
    <x v="382"/>
    <n v="1345741300"/>
    <b v="0"/>
    <n v="22"/>
    <b v="1"/>
    <s v="film &amp; video/television"/>
    <n v="2.5583333333333331"/>
    <n v="69.772727272727266"/>
    <x v="0"/>
    <s v="television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d v="2014-05-19T00:49:19"/>
    <n v="1400467759"/>
    <x v="383"/>
    <n v="1398480559"/>
    <b v="0"/>
    <n v="48"/>
    <b v="1"/>
    <s v="film &amp; video/television"/>
    <n v="2.0670670670670672"/>
    <n v="43.020833333333336"/>
    <x v="0"/>
    <s v="television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d v="2015-01-06T16:45:47"/>
    <n v="1420569947"/>
    <x v="384"/>
    <n v="1417977947"/>
    <b v="0"/>
    <n v="383"/>
    <b v="1"/>
    <s v="film &amp; video/television"/>
    <n v="1.1210500000000001"/>
    <n v="58.540469973890339"/>
    <x v="0"/>
    <s v="television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d v="2014-11-21T13:01:41"/>
    <n v="1416582101"/>
    <x v="385"/>
    <n v="1413986501"/>
    <b v="0"/>
    <n v="237"/>
    <b v="1"/>
    <s v="film &amp; video/television"/>
    <n v="1.05982"/>
    <n v="111.79535864978902"/>
    <x v="0"/>
    <s v="television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d v="2015-08-10T20:49:51"/>
    <n v="1439246991"/>
    <x v="386"/>
    <n v="1437950991"/>
    <b v="0"/>
    <n v="13"/>
    <b v="1"/>
    <s v="film &amp; video/television"/>
    <n v="1.0016666666666667"/>
    <n v="46.230769230769234"/>
    <x v="0"/>
    <s v="television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d v="2015-08-15T04:00:00"/>
    <n v="1439618400"/>
    <x v="387"/>
    <n v="1436976858"/>
    <b v="0"/>
    <n v="562"/>
    <b v="1"/>
    <s v="film &amp; video/television"/>
    <n v="2.1398947368421051"/>
    <n v="144.69039145907473"/>
    <x v="0"/>
    <s v="television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d v="2016-07-27T23:49:40"/>
    <n v="1469670580"/>
    <x v="388"/>
    <n v="1467078580"/>
    <b v="0"/>
    <n v="71"/>
    <b v="1"/>
    <s v="film &amp; video/television"/>
    <n v="1.2616000000000001"/>
    <n v="88.845070422535215"/>
    <x v="0"/>
    <s v="television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d v="2014-03-07T20:59:00"/>
    <n v="1394233140"/>
    <x v="389"/>
    <n v="1391477450"/>
    <b v="0"/>
    <n v="1510"/>
    <b v="1"/>
    <s v="film &amp; video/television"/>
    <n v="1.8153547058823529"/>
    <n v="81.75107284768211"/>
    <x v="0"/>
    <s v="television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d v="2015-05-07T22:52:52"/>
    <n v="1431046372"/>
    <x v="390"/>
    <n v="1429318372"/>
    <b v="0"/>
    <n v="14"/>
    <b v="1"/>
    <s v="film &amp; video/television"/>
    <n v="1"/>
    <n v="71.428571428571431"/>
    <x v="0"/>
    <s v="television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d v="2011-12-17T22:59:00"/>
    <n v="1324169940"/>
    <x v="391"/>
    <n v="1321578051"/>
    <b v="0"/>
    <n v="193"/>
    <b v="1"/>
    <s v="film &amp; video/television"/>
    <n v="1.0061"/>
    <n v="104.25906735751295"/>
    <x v="0"/>
    <s v="television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d v="2011-09-08T01:00:00"/>
    <n v="1315450800"/>
    <x v="392"/>
    <n v="1312823571"/>
    <b v="0"/>
    <n v="206"/>
    <b v="1"/>
    <s v="film &amp; video/television"/>
    <n v="1.009027027027027"/>
    <n v="90.616504854368927"/>
    <x v="0"/>
    <s v="television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d v="2013-10-10T15:00:52"/>
    <n v="1381424452"/>
    <x v="393"/>
    <n v="1378746052"/>
    <b v="0"/>
    <n v="351"/>
    <b v="1"/>
    <s v="film &amp; video/television"/>
    <n v="1.10446"/>
    <n v="157.33048433048432"/>
    <x v="0"/>
    <s v="television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d v="2016-04-17T16:38:02"/>
    <n v="1460918282"/>
    <x v="394"/>
    <n v="1455737882"/>
    <b v="0"/>
    <n v="50"/>
    <b v="1"/>
    <s v="film &amp; video/television"/>
    <n v="1.118936170212766"/>
    <n v="105.18"/>
    <x v="0"/>
    <s v="television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d v="2012-04-27T19:32:00"/>
    <n v="1335562320"/>
    <x v="395"/>
    <n v="1332452960"/>
    <b v="0"/>
    <n v="184"/>
    <b v="1"/>
    <s v="film &amp; video/television"/>
    <n v="1.0804450000000001"/>
    <n v="58.719836956521746"/>
    <x v="0"/>
    <s v="television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d v="2012-07-07T11:33:26"/>
    <n v="1341668006"/>
    <x v="396"/>
    <n v="1340372006"/>
    <b v="0"/>
    <n v="196"/>
    <b v="1"/>
    <s v="film &amp; video/television"/>
    <n v="1.0666666666666667"/>
    <n v="81.632653061224488"/>
    <x v="0"/>
    <s v="television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d v="2010-09-01T01:44:00"/>
    <n v="1283312640"/>
    <x v="397"/>
    <n v="1279651084"/>
    <b v="0"/>
    <n v="229"/>
    <b v="1"/>
    <s v="film &amp; video/television"/>
    <n v="1.0390027322404372"/>
    <n v="56.460043668122275"/>
    <x v="0"/>
    <s v="television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d v="2015-04-29T17:02:06"/>
    <n v="1430334126"/>
    <x v="398"/>
    <n v="1426446126"/>
    <b v="0"/>
    <n v="67"/>
    <b v="1"/>
    <s v="film &amp; video/television"/>
    <n v="1.2516"/>
    <n v="140.1044776119403"/>
    <x v="0"/>
    <s v="television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d v="2016-12-14T10:00:00"/>
    <n v="1481716800"/>
    <x v="399"/>
    <n v="1479070867"/>
    <b v="0"/>
    <n v="95"/>
    <b v="1"/>
    <s v="film &amp; video/television"/>
    <n v="1.0680499999999999"/>
    <n v="224.85263157894738"/>
    <x v="0"/>
    <s v="television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d v="2014-05-17T01:30:00"/>
    <n v="1400297400"/>
    <x v="400"/>
    <n v="1397661347"/>
    <b v="0"/>
    <n v="62"/>
    <b v="1"/>
    <s v="film &amp; video/television"/>
    <n v="1.1230249999999999"/>
    <n v="181.13306451612902"/>
    <x v="0"/>
    <s v="television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d v="2011-08-07T18:12:50"/>
    <n v="1312747970"/>
    <x v="401"/>
    <n v="1310155970"/>
    <b v="0"/>
    <n v="73"/>
    <b v="1"/>
    <s v="film &amp; video/television"/>
    <n v="1.0381199999999999"/>
    <n v="711.04109589041093"/>
    <x v="0"/>
    <s v="television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d v="2015-11-05T11:56:57"/>
    <n v="1446731817"/>
    <x v="402"/>
    <n v="1444913817"/>
    <b v="0"/>
    <n v="43"/>
    <b v="1"/>
    <s v="film &amp; video/television"/>
    <n v="1.4165000000000001"/>
    <n v="65.883720930232556"/>
    <x v="0"/>
    <s v="television"/>
  </r>
  <r>
    <n v="403"/>
    <s v="MONDO BANANA"/>
    <s v="A documentary adventure about bananas - and people. Your round-trip ticket into the heart of banana-cultures!!"/>
    <n v="5000"/>
    <n v="5263"/>
    <x v="0"/>
    <s v="US"/>
    <s v="USD"/>
    <d v="2011-08-10T05:08:00"/>
    <n v="1312960080"/>
    <x v="403"/>
    <n v="1308900441"/>
    <b v="0"/>
    <n v="70"/>
    <b v="1"/>
    <s v="film &amp; video/television"/>
    <n v="1.0526"/>
    <n v="75.185714285714283"/>
    <x v="0"/>
    <s v="television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d v="2014-02-05T21:04:00"/>
    <n v="1391641440"/>
    <x v="404"/>
    <n v="1389107062"/>
    <b v="0"/>
    <n v="271"/>
    <b v="1"/>
    <s v="film &amp; video/television"/>
    <n v="1.0309142857142857"/>
    <n v="133.14391143911439"/>
    <x v="0"/>
    <s v="television"/>
  </r>
  <r>
    <n v="405"/>
    <s v="The Healing Effect Movie"/>
    <s v="Come, join our movie movement.  A new documentary about the healing power of food."/>
    <n v="2820"/>
    <n v="3036"/>
    <x v="0"/>
    <s v="US"/>
    <s v="USD"/>
    <d v="2014-03-06T00:02:19"/>
    <n v="1394071339"/>
    <x v="405"/>
    <n v="1391479339"/>
    <b v="0"/>
    <n v="55"/>
    <b v="1"/>
    <s v="film &amp; video/television"/>
    <n v="1.0765957446808512"/>
    <n v="55.2"/>
    <x v="0"/>
    <s v="television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d v="2011-05-09T03:59:00"/>
    <n v="1304920740"/>
    <x v="406"/>
    <n v="1301975637"/>
    <b v="0"/>
    <n v="35"/>
    <b v="1"/>
    <s v="film &amp; video/television"/>
    <n v="1.0770464285714285"/>
    <n v="86.163714285714292"/>
    <x v="0"/>
    <s v="television"/>
  </r>
  <r>
    <n v="407"/>
    <s v="Haymarket Documentary"/>
    <s v="The story of the 1886 Haymarket Riot explored through the history of the Haymarket Police Memorial Statue."/>
    <n v="2000"/>
    <n v="2031"/>
    <x v="0"/>
    <s v="US"/>
    <s v="USD"/>
    <d v="2011-11-19T19:54:10"/>
    <n v="1321739650"/>
    <x v="407"/>
    <n v="1316552050"/>
    <b v="0"/>
    <n v="22"/>
    <b v="1"/>
    <s v="film &amp; video/television"/>
    <n v="1.0155000000000001"/>
    <n v="92.318181818181813"/>
    <x v="0"/>
    <s v="television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d v="2013-11-05T16:39:50"/>
    <n v="1383676790"/>
    <x v="408"/>
    <n v="1380217190"/>
    <b v="0"/>
    <n v="38"/>
    <b v="1"/>
    <s v="film &amp; video/television"/>
    <n v="1.0143766666666667"/>
    <n v="160.16473684210527"/>
    <x v="0"/>
    <s v="television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d v="2016-07-22T18:42:24"/>
    <n v="1469220144"/>
    <x v="409"/>
    <n v="1466628144"/>
    <b v="0"/>
    <n v="15"/>
    <b v="1"/>
    <s v="film &amp; video/television"/>
    <n v="1.3680000000000001"/>
    <n v="45.6"/>
    <x v="0"/>
    <s v="television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d v="2015-06-18T21:33:17"/>
    <n v="1434670397"/>
    <x v="410"/>
    <n v="1429486397"/>
    <b v="0"/>
    <n v="7"/>
    <b v="1"/>
    <s v="film &amp; video/television"/>
    <n v="1.2829999999999999"/>
    <n v="183.28571428571428"/>
    <x v="0"/>
    <s v="television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d v="2013-12-22T03:00:00"/>
    <n v="1387688400"/>
    <x v="411"/>
    <n v="1384920804"/>
    <b v="0"/>
    <n v="241"/>
    <b v="1"/>
    <s v="film &amp; video/television"/>
    <n v="1.0105"/>
    <n v="125.78838174273859"/>
    <x v="0"/>
    <s v="television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d v="2012-07-25T15:49:38"/>
    <n v="1343238578"/>
    <x v="412"/>
    <n v="1341856178"/>
    <b v="0"/>
    <n v="55"/>
    <b v="1"/>
    <s v="film &amp; video/television"/>
    <n v="1.2684"/>
    <n v="57.654545454545456"/>
    <x v="0"/>
    <s v="television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d v="2012-07-19T19:03:31"/>
    <n v="1342731811"/>
    <x v="413"/>
    <n v="1340139811"/>
    <b v="0"/>
    <n v="171"/>
    <b v="1"/>
    <s v="film &amp; video/television"/>
    <n v="1.0508593749999999"/>
    <n v="78.660818713450297"/>
    <x v="0"/>
    <s v="television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d v="2013-10-11T23:31:05"/>
    <n v="1381541465"/>
    <x v="414"/>
    <n v="1378949465"/>
    <b v="0"/>
    <n v="208"/>
    <b v="1"/>
    <s v="film &amp; video/television"/>
    <n v="1.0285405405405406"/>
    <n v="91.480769230769226"/>
    <x v="0"/>
    <s v="television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d v="2014-10-17T10:00:00"/>
    <n v="1413547200"/>
    <x v="415"/>
    <n v="1411417602"/>
    <b v="0"/>
    <n v="21"/>
    <b v="1"/>
    <s v="film &amp; video/television"/>
    <n v="1.0214714285714286"/>
    <n v="68.09809523809524"/>
    <x v="0"/>
    <s v="television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d v="2014-02-08T07:30:31"/>
    <n v="1391851831"/>
    <x v="416"/>
    <n v="1389259831"/>
    <b v="0"/>
    <n v="25"/>
    <b v="1"/>
    <s v="film &amp; video/television"/>
    <n v="1.2021700000000002"/>
    <n v="48.086800000000004"/>
    <x v="0"/>
    <s v="television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d v="2013-04-08T02:33:00"/>
    <n v="1365395580"/>
    <x v="417"/>
    <n v="1364426260"/>
    <b v="0"/>
    <n v="52"/>
    <b v="1"/>
    <s v="film &amp; video/television"/>
    <n v="1.0024761904761905"/>
    <n v="202.42307692307693"/>
    <x v="0"/>
    <s v="television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d v="2015-07-23T04:46:37"/>
    <n v="1437633997"/>
    <x v="418"/>
    <n v="1435041997"/>
    <b v="0"/>
    <n v="104"/>
    <b v="1"/>
    <s v="film &amp; video/television"/>
    <n v="1.0063392857142857"/>
    <n v="216.75"/>
    <x v="0"/>
    <s v="television"/>
  </r>
  <r>
    <n v="419"/>
    <s v="BEYOND LOCAL"/>
    <s v="Beyond Local is a personal journey through an art-centric and musically talented community that fosters creativity."/>
    <n v="8000"/>
    <n v="8035"/>
    <x v="0"/>
    <s v="US"/>
    <s v="USD"/>
    <d v="2013-06-29T18:13:07"/>
    <n v="1372536787"/>
    <x v="419"/>
    <n v="1367352787"/>
    <b v="0"/>
    <n v="73"/>
    <b v="1"/>
    <s v="film &amp; video/television"/>
    <n v="1.004375"/>
    <n v="110.06849315068493"/>
    <x v="0"/>
    <s v="television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d v="2014-03-14T02:40:31"/>
    <n v="1394772031"/>
    <x v="420"/>
    <n v="1392183631"/>
    <b v="0"/>
    <n v="3"/>
    <b v="0"/>
    <s v="film &amp; video/television"/>
    <n v="4.3939393939393936E-3"/>
    <n v="4.833333333333333"/>
    <x v="0"/>
    <s v="televis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d v="2015-08-21T09:47:36"/>
    <n v="1440157656"/>
    <x v="421"/>
    <n v="1434973656"/>
    <b v="0"/>
    <n v="6"/>
    <b v="0"/>
    <s v="film &amp; video/television"/>
    <n v="2.0066666666666667E-2"/>
    <n v="50.166666666666664"/>
    <x v="0"/>
    <s v="televis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d v="2014-09-11T04:14:57"/>
    <n v="1410416097"/>
    <x v="422"/>
    <n v="1407824097"/>
    <b v="0"/>
    <n v="12"/>
    <b v="0"/>
    <s v="film &amp; video/television"/>
    <n v="1.0749999999999999E-2"/>
    <n v="35.833333333333336"/>
    <x v="0"/>
    <s v="televis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d v="2013-06-05T20:13:50"/>
    <n v="1370470430"/>
    <x v="423"/>
    <n v="1367878430"/>
    <b v="0"/>
    <n v="13"/>
    <b v="0"/>
    <s v="film &amp; video/television"/>
    <n v="7.6499999999999997E-3"/>
    <n v="11.76923076923077"/>
    <x v="0"/>
    <s v="televis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d v="2012-03-26T06:01:39"/>
    <n v="1332748899"/>
    <x v="424"/>
    <n v="1327568499"/>
    <b v="0"/>
    <n v="5"/>
    <b v="0"/>
    <s v="film &amp; video/television"/>
    <n v="6.7966666666666675E-2"/>
    <n v="40.78"/>
    <x v="0"/>
    <s v="televis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d v="2015-11-27T19:40:04"/>
    <n v="1448660404"/>
    <x v="425"/>
    <n v="1443472804"/>
    <b v="0"/>
    <n v="2"/>
    <b v="0"/>
    <s v="film &amp; video/television"/>
    <n v="1.2E-4"/>
    <n v="3"/>
    <x v="0"/>
    <s v="televis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d v="2016-03-01T15:05:14"/>
    <n v="1456851914"/>
    <x v="426"/>
    <n v="1454259914"/>
    <b v="0"/>
    <n v="8"/>
    <b v="0"/>
    <s v="film &amp; video/television"/>
    <n v="1.3299999999999999E-2"/>
    <n v="16.625"/>
    <x v="0"/>
    <s v="televis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d v="2015-10-22T16:59:00"/>
    <n v="1445540340"/>
    <x v="427"/>
    <n v="1444340940"/>
    <b v="0"/>
    <n v="0"/>
    <b v="0"/>
    <s v="film &amp; video/television"/>
    <n v="0"/>
    <e v="#DIV/0!"/>
    <x v="0"/>
    <s v="television"/>
  </r>
  <r>
    <n v="428"/>
    <s v="Little Clay Bible - Zacchaeus"/>
    <s v="Fresh, fun, entertaining Bible stories on YouTube, stop-motion style."/>
    <n v="12000"/>
    <n v="676"/>
    <x v="2"/>
    <s v="US"/>
    <s v="USD"/>
    <d v="2014-06-16T20:00:00"/>
    <n v="1402956000"/>
    <x v="428"/>
    <n v="1400523845"/>
    <b v="0"/>
    <n v="13"/>
    <b v="0"/>
    <s v="film &amp; video/television"/>
    <n v="5.6333333333333332E-2"/>
    <n v="52"/>
    <x v="0"/>
    <s v="televis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d v="2009-11-27T02:59:00"/>
    <n v="1259297940"/>
    <x v="429"/>
    <n v="1252964282"/>
    <b v="0"/>
    <n v="0"/>
    <b v="0"/>
    <s v="film &amp; video/television"/>
    <n v="0"/>
    <e v="#DIV/0!"/>
    <x v="0"/>
    <s v="televis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d v="2013-09-11T00:34:27"/>
    <n v="1378866867"/>
    <x v="430"/>
    <n v="1377570867"/>
    <b v="0"/>
    <n v="5"/>
    <b v="0"/>
    <s v="film &amp; video/television"/>
    <n v="2.4E-2"/>
    <n v="4.8"/>
    <x v="0"/>
    <s v="televis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d v="2016-07-05T18:54:43"/>
    <n v="1467752083"/>
    <x v="431"/>
    <n v="1465160083"/>
    <b v="0"/>
    <n v="8"/>
    <b v="0"/>
    <s v="film &amp; video/television"/>
    <n v="0.13833333333333334"/>
    <n v="51.875"/>
    <x v="0"/>
    <s v="televis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d v="2015-10-21T15:26:21"/>
    <n v="1445448381"/>
    <x v="432"/>
    <n v="1440264381"/>
    <b v="0"/>
    <n v="8"/>
    <b v="0"/>
    <s v="film &amp; video/television"/>
    <n v="9.5000000000000001E-2"/>
    <n v="71.25"/>
    <x v="0"/>
    <s v="televis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d v="2015-10-11T13:07:02"/>
    <n v="1444576022"/>
    <x v="433"/>
    <n v="1439392022"/>
    <b v="0"/>
    <n v="0"/>
    <b v="0"/>
    <s v="film &amp; video/television"/>
    <n v="0"/>
    <e v="#DIV/0!"/>
    <x v="0"/>
    <s v="televis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d v="2013-12-01T19:01:42"/>
    <n v="1385931702"/>
    <x v="434"/>
    <n v="1383076902"/>
    <b v="0"/>
    <n v="2"/>
    <b v="0"/>
    <s v="film &amp; video/television"/>
    <n v="0.05"/>
    <n v="62.5"/>
    <x v="0"/>
    <s v="televis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d v="2013-09-13T15:56:20"/>
    <n v="1379094980"/>
    <x v="435"/>
    <n v="1376502980"/>
    <b v="0"/>
    <n v="3"/>
    <b v="0"/>
    <s v="film &amp; video/television"/>
    <n v="2.7272727272727273E-5"/>
    <n v="1"/>
    <x v="0"/>
    <s v="televis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d v="2013-07-31T06:41:53"/>
    <n v="1375260113"/>
    <x v="436"/>
    <n v="1372668113"/>
    <b v="0"/>
    <n v="0"/>
    <b v="0"/>
    <s v="film &amp; video/television"/>
    <n v="0"/>
    <e v="#DIV/0!"/>
    <x v="0"/>
    <s v="televis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d v="2016-10-08T05:38:46"/>
    <n v="1475912326"/>
    <x v="437"/>
    <n v="1470728326"/>
    <b v="0"/>
    <n v="0"/>
    <b v="0"/>
    <s v="film &amp; video/television"/>
    <n v="0"/>
    <e v="#DIV/0!"/>
    <x v="0"/>
    <s v="televis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d v="2015-11-18T05:15:58"/>
    <n v="1447830958"/>
    <x v="438"/>
    <n v="1445235358"/>
    <b v="0"/>
    <n v="11"/>
    <b v="0"/>
    <s v="film &amp; video/television"/>
    <n v="9.3799999999999994E-2"/>
    <n v="170.54545454545453"/>
    <x v="0"/>
    <s v="televis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d v="2014-10-17T16:16:58"/>
    <n v="1413569818"/>
    <x v="439"/>
    <n v="1412705818"/>
    <b v="0"/>
    <n v="0"/>
    <b v="0"/>
    <s v="film &amp; video/television"/>
    <n v="0"/>
    <e v="#DIV/0!"/>
    <x v="0"/>
    <s v="television"/>
  </r>
  <r>
    <n v="440"/>
    <s v="Consumed"/>
    <s v="A stop-motion animation made by a one girl team, with a camera, creativity, and a lot of determination."/>
    <n v="5000"/>
    <n v="5"/>
    <x v="2"/>
    <s v="US"/>
    <s v="USD"/>
    <d v="2016-03-24T20:39:13"/>
    <n v="1458859153"/>
    <x v="440"/>
    <n v="1456270753"/>
    <b v="0"/>
    <n v="1"/>
    <b v="0"/>
    <s v="film &amp; video/television"/>
    <n v="1E-3"/>
    <n v="5"/>
    <x v="0"/>
    <s v="televis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d v="2013-11-02T17:03:16"/>
    <n v="1383418996"/>
    <x v="441"/>
    <n v="1380826996"/>
    <b v="0"/>
    <n v="0"/>
    <b v="0"/>
    <s v="film &amp; video/television"/>
    <n v="0"/>
    <e v="#DIV/0!"/>
    <x v="0"/>
    <s v="television"/>
  </r>
  <r>
    <n v="442"/>
    <s v="The Paranormal Idiot"/>
    <s v="Doomsday is here"/>
    <n v="17000"/>
    <n v="6691"/>
    <x v="2"/>
    <s v="US"/>
    <s v="USD"/>
    <d v="2015-02-19T19:19:43"/>
    <n v="1424380783"/>
    <x v="442"/>
    <n v="1421788783"/>
    <b v="0"/>
    <n v="17"/>
    <b v="0"/>
    <s v="film &amp; video/television"/>
    <n v="0.39358823529411763"/>
    <n v="393.58823529411762"/>
    <x v="0"/>
    <s v="televis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d v="2014-02-09T22:21:41"/>
    <n v="1391991701"/>
    <x v="443"/>
    <n v="1389399701"/>
    <b v="0"/>
    <n v="2"/>
    <b v="0"/>
    <s v="film &amp; video/television"/>
    <n v="1E-3"/>
    <n v="5"/>
    <x v="0"/>
    <s v="television"/>
  </r>
  <r>
    <n v="444"/>
    <s v="Discovering the Other Woman"/>
    <s v="An upcoming animated web sitcom series centered around dealing with life, love, and relationships."/>
    <n v="1000"/>
    <n v="50"/>
    <x v="2"/>
    <s v="US"/>
    <s v="USD"/>
    <d v="2012-02-15T19:46:01"/>
    <n v="1329342361"/>
    <x v="444"/>
    <n v="1324158361"/>
    <b v="0"/>
    <n v="1"/>
    <b v="0"/>
    <s v="film &amp; video/television"/>
    <n v="0.05"/>
    <n v="50"/>
    <x v="0"/>
    <s v="televis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d v="2015-05-21T06:02:55"/>
    <n v="1432195375"/>
    <x v="445"/>
    <n v="1430899375"/>
    <b v="0"/>
    <n v="2"/>
    <b v="0"/>
    <s v="film &amp; video/television"/>
    <n v="3.3333333333333335E-5"/>
    <n v="1"/>
    <x v="0"/>
    <s v="televis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d v="2015-03-04T00:00:20"/>
    <n v="1425434420"/>
    <x v="446"/>
    <n v="1422842420"/>
    <b v="0"/>
    <n v="16"/>
    <b v="0"/>
    <s v="film &amp; video/television"/>
    <n v="7.2952380952380949E-2"/>
    <n v="47.875"/>
    <x v="0"/>
    <s v="televis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d v="2013-03-23T10:19:23"/>
    <n v="1364041163"/>
    <x v="447"/>
    <n v="1361884763"/>
    <b v="0"/>
    <n v="1"/>
    <b v="0"/>
    <s v="film &amp; video/television"/>
    <n v="1.6666666666666666E-4"/>
    <n v="5"/>
    <x v="0"/>
    <s v="televis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d v="2014-05-14T16:11:35"/>
    <n v="1400091095"/>
    <x v="448"/>
    <n v="1398363095"/>
    <b v="0"/>
    <n v="4"/>
    <b v="0"/>
    <s v="film &amp; video/television"/>
    <n v="3.2804E-2"/>
    <n v="20.502500000000001"/>
    <x v="0"/>
    <s v="televis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d v="2013-10-17T11:38:05"/>
    <n v="1382017085"/>
    <x v="449"/>
    <n v="1379425085"/>
    <b v="0"/>
    <n v="5"/>
    <b v="0"/>
    <s v="film &amp; video/television"/>
    <n v="2.2499999999999999E-2"/>
    <n v="9"/>
    <x v="0"/>
    <s v="televis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d v="2014-02-14T20:43:20"/>
    <n v="1392417800"/>
    <x v="450"/>
    <n v="1389825800"/>
    <b v="0"/>
    <n v="7"/>
    <b v="0"/>
    <s v="film &amp; video/television"/>
    <n v="7.92E-3"/>
    <n v="56.571428571428569"/>
    <x v="0"/>
    <s v="televis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d v="2014-01-25T15:09:51"/>
    <n v="1390669791"/>
    <x v="451"/>
    <n v="1388077791"/>
    <b v="0"/>
    <n v="0"/>
    <b v="0"/>
    <s v="film &amp; video/television"/>
    <n v="0"/>
    <e v="#DIV/0!"/>
    <x v="0"/>
    <s v="television"/>
  </r>
  <r>
    <n v="452"/>
    <s v="Lost in the Shadows"/>
    <s v="A man must find his way out of the depths of the shadows by using the aid of a little girl."/>
    <n v="750"/>
    <n v="480"/>
    <x v="2"/>
    <s v="US"/>
    <s v="USD"/>
    <d v="2015-05-13T14:53:35"/>
    <n v="1431536015"/>
    <x v="452"/>
    <n v="1428944015"/>
    <b v="0"/>
    <n v="12"/>
    <b v="0"/>
    <s v="film &amp; video/television"/>
    <n v="0.64"/>
    <n v="40"/>
    <x v="0"/>
    <s v="televis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d v="2015-02-19T17:47:59"/>
    <n v="1424375279"/>
    <x v="453"/>
    <n v="1422992879"/>
    <b v="0"/>
    <n v="2"/>
    <b v="0"/>
    <s v="film &amp; video/television"/>
    <n v="2.740447957839262E-4"/>
    <n v="13"/>
    <x v="0"/>
    <s v="televis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d v="2014-11-26T11:14:00"/>
    <n v="1417007640"/>
    <x v="454"/>
    <n v="1414343571"/>
    <b v="0"/>
    <n v="5"/>
    <b v="0"/>
    <s v="film &amp; video/television"/>
    <n v="8.2000000000000007E-3"/>
    <n v="16.399999999999999"/>
    <x v="0"/>
    <s v="televis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d v="2012-04-16T22:31:00"/>
    <n v="1334622660"/>
    <x v="455"/>
    <n v="1330733022"/>
    <b v="0"/>
    <n v="2"/>
    <b v="0"/>
    <s v="film &amp; video/television"/>
    <n v="6.9230769230769226E-4"/>
    <n v="22.5"/>
    <x v="0"/>
    <s v="televis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d v="2013-10-22T01:59:00"/>
    <n v="1382414340"/>
    <x v="456"/>
    <n v="1380559201"/>
    <b v="0"/>
    <n v="3"/>
    <b v="0"/>
    <s v="film &amp; video/television"/>
    <n v="6.8631863186318634E-3"/>
    <n v="20.333333333333332"/>
    <x v="0"/>
    <s v="televis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d v="2014-08-16T16:25:12"/>
    <n v="1408213512"/>
    <x v="457"/>
    <n v="1405621512"/>
    <b v="0"/>
    <n v="0"/>
    <b v="0"/>
    <s v="film &amp; video/television"/>
    <n v="0"/>
    <e v="#DIV/0!"/>
    <x v="0"/>
    <s v="televis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d v="2013-05-14T14:47:40"/>
    <n v="1368550060"/>
    <x v="458"/>
    <n v="1365958060"/>
    <b v="0"/>
    <n v="49"/>
    <b v="0"/>
    <s v="film &amp; video/television"/>
    <n v="8.2100000000000006E-2"/>
    <n v="16.755102040816325"/>
    <x v="0"/>
    <s v="televis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d v="2011-11-13T14:22:07"/>
    <n v="1321201327"/>
    <x v="459"/>
    <n v="1316013727"/>
    <b v="0"/>
    <n v="1"/>
    <b v="0"/>
    <s v="film &amp; video/television"/>
    <n v="6.4102564102564103E-4"/>
    <n v="25"/>
    <x v="0"/>
    <s v="television"/>
  </r>
  <r>
    <n v="460"/>
    <s v="Darwin's Kiss"/>
    <s v="An animated web series about biological evolution gone haywire."/>
    <n v="8500"/>
    <n v="25"/>
    <x v="2"/>
    <s v="US"/>
    <s v="USD"/>
    <d v="2014-06-01T02:00:00"/>
    <n v="1401595200"/>
    <x v="460"/>
    <n v="1398862875"/>
    <b v="0"/>
    <n v="2"/>
    <b v="0"/>
    <s v="film &amp; video/television"/>
    <n v="2.9411764705882353E-3"/>
    <n v="12.5"/>
    <x v="0"/>
    <s v="televis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d v="2013-06-02T18:19:27"/>
    <n v="1370204367"/>
    <x v="461"/>
    <n v="1368476367"/>
    <b v="0"/>
    <n v="0"/>
    <b v="0"/>
    <s v="film &amp; video/television"/>
    <n v="0"/>
    <e v="#DIV/0!"/>
    <x v="0"/>
    <s v="televis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d v="2011-08-10T01:02:21"/>
    <n v="1312945341"/>
    <x v="462"/>
    <n v="1307761341"/>
    <b v="0"/>
    <n v="0"/>
    <b v="0"/>
    <s v="film &amp; video/television"/>
    <n v="0"/>
    <e v="#DIV/0!"/>
    <x v="0"/>
    <s v="televis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d v="2011-09-24T15:02:33"/>
    <n v="1316883753"/>
    <x v="463"/>
    <n v="1311699753"/>
    <b v="0"/>
    <n v="11"/>
    <b v="0"/>
    <s v="film &amp; video/television"/>
    <n v="2.2727272727272728E-2"/>
    <n v="113.63636363636364"/>
    <x v="0"/>
    <s v="televis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d v="2016-05-18T18:22:15"/>
    <n v="1463602935"/>
    <x v="464"/>
    <n v="1461874935"/>
    <b v="0"/>
    <n v="1"/>
    <b v="0"/>
    <s v="film &amp; video/television"/>
    <n v="9.9009900990099011E-4"/>
    <n v="1"/>
    <x v="0"/>
    <s v="television"/>
  </r>
  <r>
    <n v="465"/>
    <s v="&quot;Amp&quot; A Story About a Robot"/>
    <s v="&quot;Amp&quot; is a short film about a robot with needs."/>
    <n v="512"/>
    <n v="138"/>
    <x v="2"/>
    <s v="US"/>
    <s v="USD"/>
    <d v="2014-06-27T00:52:54"/>
    <n v="1403837574"/>
    <x v="465"/>
    <n v="1402455174"/>
    <b v="0"/>
    <n v="8"/>
    <b v="0"/>
    <s v="film &amp; video/television"/>
    <n v="0.26953125"/>
    <n v="17.25"/>
    <x v="0"/>
    <s v="televis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d v="2012-09-07T20:37:44"/>
    <n v="1347057464"/>
    <x v="466"/>
    <n v="1344465464"/>
    <b v="0"/>
    <n v="5"/>
    <b v="0"/>
    <s v="film &amp; video/television"/>
    <n v="7.6E-3"/>
    <n v="15.2"/>
    <x v="0"/>
    <s v="televis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d v="2012-09-28T14:18:54"/>
    <n v="1348849134"/>
    <x v="467"/>
    <n v="1344961134"/>
    <b v="0"/>
    <n v="39"/>
    <b v="0"/>
    <s v="film &amp; video/television"/>
    <n v="0.21575"/>
    <n v="110.64102564102564"/>
    <x v="0"/>
    <s v="televis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d v="2012-07-11T01:51:05"/>
    <n v="1341978665"/>
    <x v="468"/>
    <n v="1336795283"/>
    <b v="0"/>
    <n v="0"/>
    <b v="0"/>
    <s v="film &amp; video/television"/>
    <n v="0"/>
    <e v="#DIV/0!"/>
    <x v="0"/>
    <s v="television"/>
  </r>
  <r>
    <n v="469"/>
    <s v="Dreamland PERSONALISED Animated Shorts Film"/>
    <s v="Create a personalised animation film using your child's name and photo."/>
    <n v="6000"/>
    <n v="0"/>
    <x v="2"/>
    <s v="GB"/>
    <s v="GBP"/>
    <d v="2014-09-05T21:45:24"/>
    <n v="1409960724"/>
    <x v="469"/>
    <n v="1404776724"/>
    <b v="0"/>
    <n v="0"/>
    <b v="0"/>
    <s v="film &amp; video/television"/>
    <n v="0"/>
    <e v="#DIV/0!"/>
    <x v="0"/>
    <s v="televis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d v="2014-01-16T02:00:00"/>
    <n v="1389844800"/>
    <x v="470"/>
    <n v="1385524889"/>
    <b v="0"/>
    <n v="2"/>
    <b v="0"/>
    <s v="film &amp; video/television"/>
    <n v="1.0200000000000001E-2"/>
    <n v="25.5"/>
    <x v="0"/>
    <s v="televis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d v="2014-04-19T14:19:39"/>
    <n v="1397924379"/>
    <x v="471"/>
    <n v="1394039979"/>
    <b v="0"/>
    <n v="170"/>
    <b v="0"/>
    <s v="film &amp; video/television"/>
    <n v="0.11892727272727273"/>
    <n v="38.476470588235294"/>
    <x v="0"/>
    <s v="televis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d v="2014-08-23T20:08:38"/>
    <n v="1408831718"/>
    <x v="472"/>
    <n v="1406239718"/>
    <b v="0"/>
    <n v="5"/>
    <b v="0"/>
    <s v="film &amp; video/television"/>
    <n v="0.17624999999999999"/>
    <n v="28.2"/>
    <x v="0"/>
    <s v="televis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d v="2014-09-17T14:45:19"/>
    <n v="1410972319"/>
    <x v="473"/>
    <n v="1408380319"/>
    <b v="0"/>
    <n v="14"/>
    <b v="0"/>
    <s v="film &amp; video/television"/>
    <n v="2.87E-2"/>
    <n v="61.5"/>
    <x v="0"/>
    <s v="televis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d v="2017-02-17T05:53:49"/>
    <n v="1487318029"/>
    <x v="474"/>
    <n v="1484726029"/>
    <b v="0"/>
    <n v="1"/>
    <b v="0"/>
    <s v="film &amp; video/television"/>
    <n v="3.0303030303030303E-4"/>
    <n v="1"/>
    <x v="0"/>
    <s v="televis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d v="2015-05-06T00:04:03"/>
    <n v="1430877843"/>
    <x v="475"/>
    <n v="1428285843"/>
    <b v="0"/>
    <n v="0"/>
    <b v="0"/>
    <s v="film &amp; video/television"/>
    <n v="0"/>
    <e v="#DIV/0!"/>
    <x v="0"/>
    <s v="television"/>
  </r>
  <r>
    <n v="476"/>
    <s v="Sight Word Music Videos"/>
    <s v="Animated Music Videos that teach kids how to read."/>
    <n v="220000"/>
    <n v="4906.59"/>
    <x v="2"/>
    <s v="US"/>
    <s v="USD"/>
    <d v="2014-06-03T01:59:00"/>
    <n v="1401767940"/>
    <x v="476"/>
    <n v="1398727441"/>
    <b v="0"/>
    <n v="124"/>
    <b v="0"/>
    <s v="film &amp; video/television"/>
    <n v="2.2302681818181819E-2"/>
    <n v="39.569274193548388"/>
    <x v="0"/>
    <s v="televis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d v="2012-05-18T18:02:14"/>
    <n v="1337371334"/>
    <x v="477"/>
    <n v="1332187334"/>
    <b v="0"/>
    <n v="0"/>
    <b v="0"/>
    <s v="film &amp; video/television"/>
    <n v="0"/>
    <e v="#DIV/0!"/>
    <x v="0"/>
    <s v="televis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d v="2015-04-01T18:51:49"/>
    <n v="1427921509"/>
    <x v="478"/>
    <n v="1425333109"/>
    <b v="0"/>
    <n v="0"/>
    <b v="0"/>
    <s v="film &amp; video/television"/>
    <n v="0"/>
    <e v="#DIV/0!"/>
    <x v="0"/>
    <s v="televis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d v="2014-11-21T08:47:15"/>
    <n v="1416566835"/>
    <x v="479"/>
    <n v="1411379235"/>
    <b v="0"/>
    <n v="55"/>
    <b v="0"/>
    <s v="film &amp; video/television"/>
    <n v="0.3256"/>
    <n v="88.8"/>
    <x v="0"/>
    <s v="televis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d v="2013-08-09T10:00:15"/>
    <n v="1376049615"/>
    <x v="480"/>
    <n v="1373457615"/>
    <b v="0"/>
    <n v="140"/>
    <b v="0"/>
    <s v="film &amp; video/television"/>
    <n v="0.19409999999999999"/>
    <n v="55.457142857142856"/>
    <x v="0"/>
    <s v="televis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d v="2012-10-10T14:08:09"/>
    <n v="1349885289"/>
    <x v="481"/>
    <n v="1347293289"/>
    <b v="0"/>
    <n v="21"/>
    <b v="0"/>
    <s v="film &amp; video/television"/>
    <n v="6.0999999999999999E-2"/>
    <n v="87.142857142857139"/>
    <x v="0"/>
    <s v="televis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d v="2016-04-14T12:34:00"/>
    <n v="1460644440"/>
    <x v="482"/>
    <n v="1458336690"/>
    <b v="0"/>
    <n v="1"/>
    <b v="0"/>
    <s v="film &amp; video/television"/>
    <n v="1E-3"/>
    <n v="10"/>
    <x v="0"/>
    <s v="televis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d v="2013-01-29T02:44:32"/>
    <n v="1359434672"/>
    <x v="483"/>
    <n v="1354250672"/>
    <b v="0"/>
    <n v="147"/>
    <b v="0"/>
    <s v="film &amp; video/television"/>
    <n v="0.502"/>
    <n v="51.224489795918366"/>
    <x v="0"/>
    <s v="televis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d v="2015-11-05T21:32:52"/>
    <n v="1446766372"/>
    <x v="484"/>
    <n v="1443220372"/>
    <b v="0"/>
    <n v="11"/>
    <b v="0"/>
    <s v="film &amp; video/television"/>
    <n v="1.8625E-3"/>
    <n v="13.545454545454545"/>
    <x v="0"/>
    <s v="televis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d v="2013-05-17T10:08:19"/>
    <n v="1368792499"/>
    <x v="485"/>
    <n v="1366200499"/>
    <b v="0"/>
    <n v="125"/>
    <b v="0"/>
    <s v="film &amp; video/television"/>
    <n v="0.21906971229845085"/>
    <n v="66.520080000000007"/>
    <x v="0"/>
    <s v="televis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d v="2014-06-01T20:37:19"/>
    <n v="1401662239"/>
    <x v="486"/>
    <n v="1399070239"/>
    <b v="0"/>
    <n v="1"/>
    <b v="0"/>
    <s v="film &amp; video/television"/>
    <n v="9.0909090909090904E-5"/>
    <n v="50"/>
    <x v="0"/>
    <s v="televis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d v="2016-12-25T13:16:34"/>
    <n v="1482678994"/>
    <x v="487"/>
    <n v="1477491394"/>
    <b v="0"/>
    <n v="0"/>
    <b v="0"/>
    <s v="film &amp; video/television"/>
    <n v="0"/>
    <e v="#DIV/0!"/>
    <x v="0"/>
    <s v="televis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d v="2017-01-08T23:18:20"/>
    <n v="1483924700"/>
    <x v="488"/>
    <n v="1481332700"/>
    <b v="0"/>
    <n v="0"/>
    <b v="0"/>
    <s v="film &amp; video/television"/>
    <n v="0"/>
    <e v="#DIV/0!"/>
    <x v="0"/>
    <s v="televis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d v="2012-01-05T09:33:00"/>
    <n v="1325763180"/>
    <x v="489"/>
    <n v="1323084816"/>
    <b v="0"/>
    <n v="3"/>
    <b v="0"/>
    <s v="film &amp; video/television"/>
    <n v="2.8667813379201833E-3"/>
    <n v="71.666666666666671"/>
    <x v="0"/>
    <s v="television"/>
  </r>
  <r>
    <n v="490"/>
    <s v="PROJECT IS CANCELLED"/>
    <s v="Cancelled"/>
    <n v="1000"/>
    <n v="0"/>
    <x v="2"/>
    <s v="US"/>
    <s v="USD"/>
    <d v="2012-08-22T21:14:45"/>
    <n v="1345677285"/>
    <x v="490"/>
    <n v="1343085285"/>
    <b v="0"/>
    <n v="0"/>
    <b v="0"/>
    <s v="film &amp; video/television"/>
    <n v="0"/>
    <e v="#DIV/0!"/>
    <x v="0"/>
    <s v="televis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d v="2016-01-27T21:34:59"/>
    <n v="1453937699"/>
    <x v="491"/>
    <n v="1451345699"/>
    <b v="0"/>
    <n v="0"/>
    <b v="0"/>
    <s v="film &amp; video/television"/>
    <n v="0"/>
    <e v="#DIV/0!"/>
    <x v="0"/>
    <s v="televis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d v="2016-10-12T22:50:30"/>
    <n v="1476319830"/>
    <x v="492"/>
    <n v="1471135830"/>
    <b v="0"/>
    <n v="0"/>
    <b v="0"/>
    <s v="film &amp; video/television"/>
    <n v="0"/>
    <e v="#DIV/0!"/>
    <x v="0"/>
    <s v="televis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d v="2015-05-20T15:25:38"/>
    <n v="1432142738"/>
    <x v="493"/>
    <n v="1429550738"/>
    <b v="0"/>
    <n v="0"/>
    <b v="0"/>
    <s v="film &amp; video/television"/>
    <n v="0"/>
    <e v="#DIV/0!"/>
    <x v="0"/>
    <s v="televis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d v="2014-07-03T01:00:00"/>
    <n v="1404356400"/>
    <x v="494"/>
    <n v="1402343765"/>
    <b v="0"/>
    <n v="3"/>
    <b v="0"/>
    <s v="film &amp; video/television"/>
    <n v="1.5499999999999999E-3"/>
    <n v="10.333333333333334"/>
    <x v="0"/>
    <s v="televis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d v="2015-07-16T17:51:45"/>
    <n v="1437076305"/>
    <x v="495"/>
    <n v="1434484305"/>
    <b v="0"/>
    <n v="0"/>
    <b v="0"/>
    <s v="film &amp; video/television"/>
    <n v="0"/>
    <e v="#DIV/0!"/>
    <x v="0"/>
    <s v="television"/>
  </r>
  <r>
    <n v="496"/>
    <s v="Airships and Anatasia: The Movie"/>
    <s v="The movie is about the adventures of Ethan, Danna, The mysterious inventor and more."/>
    <n v="60000"/>
    <n v="1"/>
    <x v="2"/>
    <s v="US"/>
    <s v="USD"/>
    <d v="2014-02-10T20:21:14"/>
    <n v="1392070874"/>
    <x v="496"/>
    <n v="1386886874"/>
    <b v="0"/>
    <n v="1"/>
    <b v="0"/>
    <s v="film &amp; video/television"/>
    <n v="1.6666666666666667E-5"/>
    <n v="1"/>
    <x v="0"/>
    <s v="television"/>
  </r>
  <r>
    <n v="497"/>
    <s v="Galaxy Probe Kids"/>
    <s v="live-action/animated series pilot."/>
    <n v="4480"/>
    <n v="30"/>
    <x v="2"/>
    <s v="US"/>
    <s v="USD"/>
    <d v="2014-12-25T03:00:00"/>
    <n v="1419483600"/>
    <x v="497"/>
    <n v="1414889665"/>
    <b v="0"/>
    <n v="3"/>
    <b v="0"/>
    <s v="film &amp; video/television"/>
    <n v="6.6964285714285711E-3"/>
    <n v="10"/>
    <x v="0"/>
    <s v="televis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d v="2011-12-23T16:17:29"/>
    <n v="1324664249"/>
    <x v="498"/>
    <n v="1321035449"/>
    <b v="0"/>
    <n v="22"/>
    <b v="0"/>
    <s v="film &amp; video/television"/>
    <n v="4.5985132395404561E-2"/>
    <n v="136.09090909090909"/>
    <x v="0"/>
    <s v="televis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d v="2009-10-12T18:59:00"/>
    <n v="1255381140"/>
    <x v="499"/>
    <n v="1250630968"/>
    <b v="0"/>
    <n v="26"/>
    <b v="0"/>
    <s v="film &amp; video/television"/>
    <n v="9.5500000000000002E-2"/>
    <n v="73.461538461538467"/>
    <x v="0"/>
    <s v="televis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d v="2010-05-08T20:16:00"/>
    <n v="1273356960"/>
    <x v="500"/>
    <n v="1268255751"/>
    <b v="0"/>
    <n v="4"/>
    <b v="0"/>
    <s v="film &amp; video/television"/>
    <n v="3.307692307692308E-2"/>
    <n v="53.75"/>
    <x v="0"/>
    <s v="televis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d v="2011-07-09T03:37:31"/>
    <n v="1310189851"/>
    <x v="501"/>
    <n v="1307597851"/>
    <b v="0"/>
    <n v="0"/>
    <b v="0"/>
    <s v="film &amp; video/television"/>
    <n v="0"/>
    <e v="#DIV/0!"/>
    <x v="0"/>
    <s v="televis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d v="2012-03-18T10:17:05"/>
    <n v="1332073025"/>
    <x v="502"/>
    <n v="1329484625"/>
    <b v="0"/>
    <n v="4"/>
    <b v="0"/>
    <s v="film &amp; video/television"/>
    <n v="1.15E-2"/>
    <n v="57.5"/>
    <x v="0"/>
    <s v="televis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d v="2015-01-17T10:38:23"/>
    <n v="1421498303"/>
    <x v="503"/>
    <n v="1418906303"/>
    <b v="0"/>
    <n v="9"/>
    <b v="0"/>
    <s v="film &amp; video/television"/>
    <n v="1.7538461538461537E-2"/>
    <n v="12.666666666666666"/>
    <x v="0"/>
    <s v="televis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d v="2012-04-10T20:36:27"/>
    <n v="1334097387"/>
    <x v="504"/>
    <n v="1328916987"/>
    <b v="0"/>
    <n v="5"/>
    <b v="0"/>
    <s v="film &amp; video/television"/>
    <n v="1.3673469387755101E-2"/>
    <n v="67"/>
    <x v="0"/>
    <s v="televis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d v="2015-12-25T00:21:26"/>
    <n v="1451010086"/>
    <x v="505"/>
    <n v="1447122086"/>
    <b v="0"/>
    <n v="14"/>
    <b v="0"/>
    <s v="film &amp; video/television"/>
    <n v="4.3333333333333331E-3"/>
    <n v="3.7142857142857144"/>
    <x v="0"/>
    <s v="televis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d v="2013-08-10T11:15:20"/>
    <n v="1376140520"/>
    <x v="506"/>
    <n v="1373548520"/>
    <b v="0"/>
    <n v="1"/>
    <b v="0"/>
    <s v="film &amp; video/television"/>
    <n v="1.25E-3"/>
    <n v="250"/>
    <x v="0"/>
    <s v="televis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d v="2012-10-19T21:00:57"/>
    <n v="1350687657"/>
    <x v="507"/>
    <n v="1346799657"/>
    <b v="0"/>
    <n v="10"/>
    <b v="0"/>
    <s v="film &amp; video/television"/>
    <n v="3.2000000000000001E-2"/>
    <n v="64"/>
    <x v="0"/>
    <s v="televis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d v="2012-05-25T12:14:00"/>
    <n v="1337955240"/>
    <x v="508"/>
    <n v="1332808501"/>
    <b v="0"/>
    <n v="3"/>
    <b v="0"/>
    <s v="film &amp; video/television"/>
    <n v="8.0000000000000002E-3"/>
    <n v="133.33333333333334"/>
    <x v="0"/>
    <s v="televis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d v="2015-06-28T13:09:30"/>
    <n v="1435504170"/>
    <x v="509"/>
    <n v="1432912170"/>
    <b v="0"/>
    <n v="1"/>
    <b v="0"/>
    <s v="film &amp; video/television"/>
    <n v="2E-3"/>
    <n v="10"/>
    <x v="0"/>
    <s v="televis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d v="2016-03-01T02:13:59"/>
    <n v="1456805639"/>
    <x v="510"/>
    <n v="1454213639"/>
    <b v="0"/>
    <n v="0"/>
    <b v="0"/>
    <s v="film &amp; video/television"/>
    <n v="0"/>
    <e v="#DIV/0!"/>
    <x v="0"/>
    <s v="televis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d v="2013-04-06T04:16:22"/>
    <n v="1365228982"/>
    <x v="511"/>
    <n v="1362640582"/>
    <b v="0"/>
    <n v="5"/>
    <b v="0"/>
    <s v="film &amp; video/television"/>
    <n v="0.03"/>
    <n v="30"/>
    <x v="0"/>
    <s v="televis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d v="2016-11-20T16:48:47"/>
    <n v="1479667727"/>
    <x v="512"/>
    <n v="1475776127"/>
    <b v="0"/>
    <n v="2"/>
    <b v="0"/>
    <s v="film &amp; video/television"/>
    <n v="1.3749999999999999E-3"/>
    <n v="5.5"/>
    <x v="0"/>
    <s v="televis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d v="2016-08-15T05:00:00"/>
    <n v="1471244400"/>
    <x v="513"/>
    <n v="1467387705"/>
    <b v="0"/>
    <n v="68"/>
    <b v="0"/>
    <s v="film &amp; video/television"/>
    <n v="0.13924"/>
    <n v="102.38235294117646"/>
    <x v="0"/>
    <s v="televis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d v="2014-08-09T12:44:07"/>
    <n v="1407595447"/>
    <x v="514"/>
    <n v="1405003447"/>
    <b v="0"/>
    <n v="3"/>
    <b v="0"/>
    <s v="film &amp; video/television"/>
    <n v="3.3333333333333333E-2"/>
    <n v="16.666666666666668"/>
    <x v="0"/>
    <s v="televis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d v="2015-12-29T09:46:41"/>
    <n v="1451389601"/>
    <x v="515"/>
    <n v="1447933601"/>
    <b v="0"/>
    <n v="34"/>
    <b v="0"/>
    <s v="film &amp; video/television"/>
    <n v="0.25413402061855672"/>
    <n v="725.02941176470586"/>
    <x v="0"/>
    <s v="television"/>
  </r>
  <r>
    <n v="516"/>
    <s v="Shipmates"/>
    <s v="A big brother style comedy animation series starring famous seafarers"/>
    <n v="5000"/>
    <n v="0"/>
    <x v="2"/>
    <s v="GB"/>
    <s v="GBP"/>
    <d v="2015-05-27T16:41:20"/>
    <n v="1432752080"/>
    <x v="516"/>
    <n v="1427568080"/>
    <b v="0"/>
    <n v="0"/>
    <b v="0"/>
    <s v="film &amp; video/television"/>
    <n v="0"/>
    <e v="#DIV/0!"/>
    <x v="0"/>
    <s v="televis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d v="2017-02-02T12:46:01"/>
    <n v="1486046761"/>
    <x v="517"/>
    <n v="1483454761"/>
    <b v="0"/>
    <n v="3"/>
    <b v="0"/>
    <s v="film &amp; video/television"/>
    <n v="1.3666666666666667E-2"/>
    <n v="68.333333333333329"/>
    <x v="0"/>
    <s v="televis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d v="2015-09-06T12:46:00"/>
    <n v="1441550760"/>
    <x v="518"/>
    <n v="1438958824"/>
    <b v="0"/>
    <n v="0"/>
    <b v="0"/>
    <s v="film &amp; video/television"/>
    <n v="0"/>
    <e v="#DIV/0!"/>
    <x v="0"/>
    <s v="televis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d v="2012-12-05T07:23:41"/>
    <n v="1354699421"/>
    <x v="519"/>
    <n v="1352107421"/>
    <b v="0"/>
    <n v="70"/>
    <b v="0"/>
    <s v="film &amp; video/television"/>
    <n v="0.22881426547787684"/>
    <n v="39.228571428571428"/>
    <x v="0"/>
    <s v="televis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d v="2015-12-10T14:51:01"/>
    <n v="1449766261"/>
    <x v="520"/>
    <n v="1447174261"/>
    <b v="0"/>
    <n v="34"/>
    <b v="1"/>
    <s v="film &amp; video/television"/>
    <n v="1.0209999999999999"/>
    <n v="150.14705882352942"/>
    <x v="0"/>
    <s v="television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d v="2016-11-01T02:59:00"/>
    <n v="1477976340"/>
    <x v="521"/>
    <n v="1475460819"/>
    <b v="0"/>
    <n v="56"/>
    <b v="1"/>
    <s v="film &amp; video/television"/>
    <n v="1.0464"/>
    <n v="93.428571428571431"/>
    <x v="0"/>
    <s v="television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d v="2016-03-20T21:58:45"/>
    <n v="1458518325"/>
    <x v="522"/>
    <n v="1456793925"/>
    <b v="0"/>
    <n v="31"/>
    <b v="1"/>
    <s v="film &amp; video/television"/>
    <n v="1.1466666666666667"/>
    <n v="110.96774193548387"/>
    <x v="0"/>
    <s v="television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d v="2015-09-21T01:11:16"/>
    <n v="1442805076"/>
    <x v="523"/>
    <n v="1440213076"/>
    <b v="0"/>
    <n v="84"/>
    <b v="1"/>
    <s v="film &amp; video/television"/>
    <n v="1.206"/>
    <n v="71.785714285714292"/>
    <x v="0"/>
    <s v="television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d v="2016-06-01T15:12:49"/>
    <n v="1464801169"/>
    <x v="524"/>
    <n v="1462209169"/>
    <b v="0"/>
    <n v="130"/>
    <b v="1"/>
    <s v="film &amp; video/television"/>
    <n v="1.0867285714285715"/>
    <n v="29.258076923076924"/>
    <x v="0"/>
    <s v="television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d v="2014-09-13T07:37:21"/>
    <n v="1410601041"/>
    <x v="525"/>
    <n v="1406713041"/>
    <b v="0"/>
    <n v="12"/>
    <b v="1"/>
    <s v="film &amp; video/television"/>
    <n v="1"/>
    <n v="1000"/>
    <x v="0"/>
    <s v="television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d v="2015-08-07T15:00:00"/>
    <n v="1438966800"/>
    <x v="526"/>
    <n v="1436278344"/>
    <b v="0"/>
    <n v="23"/>
    <b v="1"/>
    <s v="film &amp; video/television"/>
    <n v="1.1399999999999999"/>
    <n v="74.347826086956516"/>
    <x v="0"/>
    <s v="television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d v="2017-02-17T14:05:00"/>
    <n v="1487347500"/>
    <x v="527"/>
    <n v="1484715366"/>
    <b v="0"/>
    <n v="158"/>
    <b v="1"/>
    <s v="film &amp; video/television"/>
    <n v="1.0085"/>
    <n v="63.829113924050631"/>
    <x v="0"/>
    <s v="television"/>
  </r>
  <r>
    <n v="528"/>
    <s v="Devastated No Matter What"/>
    <s v="A Festival Backed Production of a Full-Length Play."/>
    <n v="1150"/>
    <n v="1330"/>
    <x v="0"/>
    <s v="US"/>
    <s v="USD"/>
    <d v="2015-06-21T19:20:00"/>
    <n v="1434921600"/>
    <x v="528"/>
    <n v="1433109907"/>
    <b v="0"/>
    <n v="30"/>
    <b v="1"/>
    <s v="film &amp; video/television"/>
    <n v="1.1565217391304348"/>
    <n v="44.333333333333336"/>
    <x v="0"/>
    <s v="television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d v="2017-01-11T03:00:00"/>
    <n v="1484110800"/>
    <x v="529"/>
    <n v="1482281094"/>
    <b v="0"/>
    <n v="18"/>
    <b v="1"/>
    <s v="film &amp; video/television"/>
    <n v="1.3041666666666667"/>
    <n v="86.944444444444443"/>
    <x v="0"/>
    <s v="television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d v="2015-06-24T00:00:00"/>
    <n v="1435111200"/>
    <x v="530"/>
    <n v="1433254268"/>
    <b v="0"/>
    <n v="29"/>
    <b v="1"/>
    <s v="film &amp; video/television"/>
    <n v="1.0778267254038179"/>
    <n v="126.55172413793103"/>
    <x v="0"/>
    <s v="television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d v="2016-12-17T04:59:00"/>
    <n v="1481957940"/>
    <x v="531"/>
    <n v="1478050429"/>
    <b v="0"/>
    <n v="31"/>
    <b v="1"/>
    <s v="film &amp; video/television"/>
    <n v="1"/>
    <n v="129.03225806451613"/>
    <x v="0"/>
    <s v="television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d v="2016-05-12T22:10:08"/>
    <n v="1463098208"/>
    <x v="532"/>
    <n v="1460506208"/>
    <b v="0"/>
    <n v="173"/>
    <b v="1"/>
    <s v="film &amp; video/television"/>
    <n v="1.2324999999999999"/>
    <n v="71.242774566473983"/>
    <x v="0"/>
    <s v="television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d v="2016-05-16T08:26:05"/>
    <n v="1463394365"/>
    <x v="533"/>
    <n v="1461320765"/>
    <b v="0"/>
    <n v="17"/>
    <b v="1"/>
    <s v="film &amp; video/television"/>
    <n v="1.002"/>
    <n v="117.88235294117646"/>
    <x v="0"/>
    <s v="television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d v="2015-11-01T21:00:00"/>
    <n v="1446418800"/>
    <x v="534"/>
    <n v="1443036470"/>
    <b v="0"/>
    <n v="48"/>
    <b v="1"/>
    <s v="film &amp; video/television"/>
    <n v="1.0466666666666666"/>
    <n v="327.08333333333331"/>
    <x v="0"/>
    <s v="television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d v="2017-01-06T11:05:05"/>
    <n v="1483707905"/>
    <x v="535"/>
    <n v="1481115905"/>
    <b v="0"/>
    <n v="59"/>
    <b v="1"/>
    <s v="film &amp; video/television"/>
    <n v="1.0249999999999999"/>
    <n v="34.745762711864408"/>
    <x v="0"/>
    <s v="television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d v="2015-08-03T16:00:00"/>
    <n v="1438624800"/>
    <x v="536"/>
    <n v="1435133807"/>
    <b v="0"/>
    <n v="39"/>
    <b v="1"/>
    <s v="film &amp; video/television"/>
    <n v="1.1825757575757576"/>
    <n v="100.06410256410257"/>
    <x v="0"/>
    <s v="television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d v="2015-11-04T17:26:31"/>
    <n v="1446665191"/>
    <x v="537"/>
    <n v="1444069591"/>
    <b v="0"/>
    <n v="59"/>
    <b v="1"/>
    <s v="film &amp; video/television"/>
    <n v="1.2050000000000001"/>
    <n v="40.847457627118644"/>
    <x v="0"/>
    <s v="television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d v="2016-05-13T17:04:23"/>
    <n v="1463166263"/>
    <x v="538"/>
    <n v="1460574263"/>
    <b v="0"/>
    <n v="60"/>
    <b v="1"/>
    <s v="film &amp; video/television"/>
    <n v="3.0242"/>
    <n v="252.01666666666668"/>
    <x v="0"/>
    <s v="television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d v="2016-07-04T23:11:47"/>
    <n v="1467681107"/>
    <x v="539"/>
    <n v="1465866707"/>
    <b v="0"/>
    <n v="20"/>
    <b v="1"/>
    <s v="film &amp; video/television"/>
    <n v="1.00644"/>
    <n v="25.161000000000001"/>
    <x v="0"/>
    <s v="television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d v="2015-02-04T17:36:46"/>
    <n v="1423078606"/>
    <x v="540"/>
    <n v="1420486606"/>
    <b v="0"/>
    <n v="1"/>
    <b v="0"/>
    <s v="film &amp; video/television"/>
    <n v="6.666666666666667E-5"/>
    <n v="1"/>
    <x v="0"/>
    <s v="television"/>
  </r>
  <r>
    <n v="541"/>
    <s v="Deviations"/>
    <s v="A website dedicated to local Kink Communities; to find others with matching interests and bring them together."/>
    <n v="4500"/>
    <n v="25"/>
    <x v="2"/>
    <s v="US"/>
    <s v="USD"/>
    <d v="2015-10-28T23:07:14"/>
    <n v="1446080834"/>
    <x v="541"/>
    <n v="1443488834"/>
    <b v="0"/>
    <n v="1"/>
    <b v="0"/>
    <s v="film &amp; video/television"/>
    <n v="5.5555555555555558E-3"/>
    <n v="25"/>
    <x v="0"/>
    <s v="television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d v="2016-05-03T14:41:56"/>
    <n v="1462293716"/>
    <x v="542"/>
    <n v="1457113316"/>
    <b v="0"/>
    <n v="1"/>
    <b v="0"/>
    <s v="film &amp; video/television"/>
    <n v="3.9999999999999998E-6"/>
    <n v="1"/>
    <x v="0"/>
    <s v="television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d v="2014-11-01T00:12:42"/>
    <n v="1414807962"/>
    <x v="543"/>
    <n v="1412215962"/>
    <b v="0"/>
    <n v="2"/>
    <b v="0"/>
    <s v="film &amp; video/television"/>
    <n v="3.1818181818181819E-3"/>
    <n v="35"/>
    <x v="0"/>
    <s v="television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d v="2016-07-04T13:46:00"/>
    <n v="1467647160"/>
    <x v="544"/>
    <n v="1465055160"/>
    <b v="0"/>
    <n v="2"/>
    <b v="0"/>
    <s v="film &amp; video/television"/>
    <n v="1.2E-2"/>
    <n v="3"/>
    <x v="0"/>
    <s v="television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d v="2015-11-15T13:13:09"/>
    <n v="1447600389"/>
    <x v="545"/>
    <n v="1444140789"/>
    <b v="0"/>
    <n v="34"/>
    <b v="0"/>
    <s v="film &amp; video/television"/>
    <n v="0.27383999999999997"/>
    <n v="402.70588235294116"/>
    <x v="0"/>
    <s v="television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d v="2015-10-17T14:01:55"/>
    <n v="1445097715"/>
    <x v="546"/>
    <n v="1441209715"/>
    <b v="0"/>
    <n v="2"/>
    <b v="0"/>
    <s v="film &amp; video/television"/>
    <n v="8.6666666666666663E-4"/>
    <n v="26"/>
    <x v="0"/>
    <s v="television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d v="2016-02-10T14:42:44"/>
    <n v="1455122564"/>
    <x v="547"/>
    <n v="1452530564"/>
    <b v="0"/>
    <n v="0"/>
    <b v="0"/>
    <s v="film &amp; video/television"/>
    <n v="0"/>
    <e v="#DIV/0!"/>
    <x v="0"/>
    <s v="television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d v="2015-10-29T19:40:48"/>
    <n v="1446154848"/>
    <x v="548"/>
    <n v="1443562848"/>
    <b v="0"/>
    <n v="1"/>
    <b v="0"/>
    <s v="film &amp; video/television"/>
    <n v="8.9999999999999998E-4"/>
    <n v="9"/>
    <x v="0"/>
    <s v="television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d v="2015-07-08T13:17:02"/>
    <n v="1436368622"/>
    <x v="549"/>
    <n v="1433776622"/>
    <b v="0"/>
    <n v="8"/>
    <b v="0"/>
    <s v="film &amp; video/television"/>
    <n v="2.7199999999999998E-2"/>
    <n v="8.5"/>
    <x v="0"/>
    <s v="television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d v="2017-01-31T03:00:00"/>
    <n v="1485838800"/>
    <x v="550"/>
    <n v="1484756245"/>
    <b v="0"/>
    <n v="4"/>
    <b v="0"/>
    <s v="film &amp; video/television"/>
    <n v="7.0000000000000001E-3"/>
    <n v="8.75"/>
    <x v="0"/>
    <s v="television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d v="2015-08-01T15:53:00"/>
    <n v="1438451580"/>
    <x v="551"/>
    <n v="1434609424"/>
    <b v="0"/>
    <n v="28"/>
    <b v="0"/>
    <s v="film &amp; video/television"/>
    <n v="5.0413333333333331E-2"/>
    <n v="135.03571428571428"/>
    <x v="0"/>
    <s v="television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d v="2016-01-09T12:48:16"/>
    <n v="1452350896"/>
    <x v="552"/>
    <n v="1447166896"/>
    <b v="0"/>
    <n v="0"/>
    <b v="0"/>
    <s v="film &amp; video/television"/>
    <n v="0"/>
    <e v="#DIV/0!"/>
    <x v="0"/>
    <s v="television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d v="2014-11-14T16:16:31"/>
    <n v="1415988991"/>
    <x v="553"/>
    <n v="1413393391"/>
    <b v="0"/>
    <n v="6"/>
    <b v="0"/>
    <s v="film &amp; video/television"/>
    <n v="4.9199999999999999E-3"/>
    <n v="20.5"/>
    <x v="0"/>
    <s v="television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d v="2014-10-19T14:26:12"/>
    <n v="1413735972"/>
    <x v="554"/>
    <n v="1411143972"/>
    <b v="0"/>
    <n v="22"/>
    <b v="0"/>
    <s v="film &amp; video/television"/>
    <n v="0.36589147286821705"/>
    <n v="64.36363636363636"/>
    <x v="0"/>
    <s v="television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d v="2016-06-12T06:29:03"/>
    <n v="1465720143"/>
    <x v="555"/>
    <n v="1463128143"/>
    <b v="0"/>
    <n v="0"/>
    <b v="0"/>
    <s v="film &amp; video/television"/>
    <n v="0"/>
    <e v="#DIV/0!"/>
    <x v="0"/>
    <s v="television"/>
  </r>
  <r>
    <n v="556"/>
    <s v="Braille Academy"/>
    <s v="An educational platform for learning Unified English Braille Code"/>
    <n v="8000"/>
    <n v="200"/>
    <x v="2"/>
    <s v="US"/>
    <s v="USD"/>
    <d v="2016-01-06T18:38:37"/>
    <n v="1452112717"/>
    <x v="556"/>
    <n v="1449520717"/>
    <b v="0"/>
    <n v="1"/>
    <b v="0"/>
    <s v="film &amp; video/television"/>
    <n v="2.5000000000000001E-2"/>
    <n v="200"/>
    <x v="0"/>
    <s v="television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d v="2016-12-02T21:36:43"/>
    <n v="1480721803"/>
    <x v="557"/>
    <n v="1478126203"/>
    <b v="0"/>
    <n v="20"/>
    <b v="0"/>
    <s v="film &amp; video/television"/>
    <n v="9.1066666666666674E-3"/>
    <n v="68.3"/>
    <x v="0"/>
    <s v="television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d v="2015-03-24T18:11:45"/>
    <n v="1427227905"/>
    <x v="558"/>
    <n v="1424639505"/>
    <b v="0"/>
    <n v="0"/>
    <b v="0"/>
    <s v="film &amp; video/television"/>
    <n v="0"/>
    <e v="#DIV/0!"/>
    <x v="0"/>
    <s v="television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d v="2015-12-13T04:47:40"/>
    <n v="1449989260"/>
    <x v="559"/>
    <n v="1447397260"/>
    <b v="0"/>
    <n v="1"/>
    <b v="0"/>
    <s v="film &amp; video/television"/>
    <n v="2.0833333333333335E-4"/>
    <n v="50"/>
    <x v="0"/>
    <s v="television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d v="2014-12-17T16:30:45"/>
    <n v="1418841045"/>
    <x v="560"/>
    <n v="1416249045"/>
    <b v="0"/>
    <n v="3"/>
    <b v="0"/>
    <s v="film &amp; video/television"/>
    <n v="1.2E-4"/>
    <n v="4"/>
    <x v="0"/>
    <s v="television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d v="2015-10-26T13:48:33"/>
    <n v="1445874513"/>
    <x v="561"/>
    <n v="1442850513"/>
    <b v="0"/>
    <n v="2"/>
    <b v="0"/>
    <s v="film &amp; video/television"/>
    <n v="3.6666666666666666E-3"/>
    <n v="27.5"/>
    <x v="0"/>
    <s v="television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d v="2016-12-18T07:20:15"/>
    <n v="1482052815"/>
    <x v="562"/>
    <n v="1479460815"/>
    <b v="0"/>
    <n v="0"/>
    <b v="0"/>
    <s v="film &amp; video/television"/>
    <n v="0"/>
    <e v="#DIV/0!"/>
    <x v="0"/>
    <s v="television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d v="2015-02-16T23:40:47"/>
    <n v="1424137247"/>
    <x v="563"/>
    <n v="1421545247"/>
    <b v="0"/>
    <n v="2"/>
    <b v="0"/>
    <s v="film &amp; video/television"/>
    <n v="9.0666666666666662E-4"/>
    <n v="34"/>
    <x v="0"/>
    <s v="television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d v="2016-03-12T20:37:55"/>
    <n v="1457822275"/>
    <x v="564"/>
    <n v="1455230275"/>
    <b v="0"/>
    <n v="1"/>
    <b v="0"/>
    <s v="film &amp; video/television"/>
    <n v="5.5555555555555558E-5"/>
    <n v="1"/>
    <x v="0"/>
    <s v="television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d v="2015-07-10T16:50:49"/>
    <n v="1436554249"/>
    <x v="565"/>
    <n v="1433962249"/>
    <b v="0"/>
    <n v="0"/>
    <b v="0"/>
    <s v="film &amp; video/television"/>
    <n v="0"/>
    <e v="#DIV/0!"/>
    <x v="0"/>
    <s v="television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d v="2016-07-14T14:25:33"/>
    <n v="1468513533"/>
    <x v="566"/>
    <n v="1465921533"/>
    <b v="0"/>
    <n v="1"/>
    <b v="0"/>
    <s v="film &amp; video/television"/>
    <n v="2.0000000000000001E-4"/>
    <n v="1"/>
    <x v="0"/>
    <s v="television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d v="2015-01-01T18:13:14"/>
    <n v="1420143194"/>
    <x v="567"/>
    <n v="1417551194"/>
    <b v="0"/>
    <n v="0"/>
    <b v="0"/>
    <s v="film &amp; video/television"/>
    <n v="0"/>
    <e v="#DIV/0!"/>
    <x v="0"/>
    <s v="television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d v="2016-01-16T09:00:00"/>
    <n v="1452942000"/>
    <x v="568"/>
    <n v="1449785223"/>
    <b v="0"/>
    <n v="5"/>
    <b v="0"/>
    <s v="film &amp; video/television"/>
    <n v="0.01"/>
    <n v="49"/>
    <x v="0"/>
    <s v="television"/>
  </r>
  <r>
    <n v="569"/>
    <s v="Mioti"/>
    <s v="Mioti is an indie game marketplace that doubles as a community for developers to join networks and discuss projects."/>
    <n v="2500"/>
    <n v="20"/>
    <x v="2"/>
    <s v="CA"/>
    <s v="CAD"/>
    <d v="2016-01-01T18:20:12"/>
    <n v="1451679612"/>
    <x v="569"/>
    <n v="1449087612"/>
    <b v="0"/>
    <n v="1"/>
    <b v="0"/>
    <s v="film &amp; video/television"/>
    <n v="8.0000000000000002E-3"/>
    <n v="20"/>
    <x v="0"/>
    <s v="television"/>
  </r>
  <r>
    <n v="570"/>
    <s v="Relaunching in May"/>
    <s v="Humans have AM/FM/Satellite radio, kids have radio Disney, pets have DogCatRadio."/>
    <n v="85000"/>
    <n v="142"/>
    <x v="2"/>
    <s v="US"/>
    <s v="USD"/>
    <d v="2016-02-18T17:09:29"/>
    <n v="1455822569"/>
    <x v="570"/>
    <n v="1453230569"/>
    <b v="0"/>
    <n v="1"/>
    <b v="0"/>
    <s v="film &amp; video/television"/>
    <n v="1.6705882352941177E-3"/>
    <n v="142"/>
    <x v="0"/>
    <s v="television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d v="2015-07-27T01:59:00"/>
    <n v="1437969540"/>
    <x v="571"/>
    <n v="1436297723"/>
    <b v="0"/>
    <n v="2"/>
    <b v="0"/>
    <s v="technology/web"/>
    <n v="4.2399999999999998E-3"/>
    <n v="53"/>
    <x v="1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d v="2015-11-04T16:11:28"/>
    <n v="1446660688"/>
    <x v="572"/>
    <n v="1444065088"/>
    <b v="0"/>
    <n v="0"/>
    <b v="0"/>
    <s v="technology/web"/>
    <n v="0"/>
    <e v="#DIV/0!"/>
    <x v="1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d v="2015-01-17T23:12:00"/>
    <n v="1421543520"/>
    <x v="573"/>
    <n v="1416445931"/>
    <b v="0"/>
    <n v="9"/>
    <b v="0"/>
    <s v="technology/web"/>
    <n v="3.892538925389254E-3"/>
    <n v="38.444444444444443"/>
    <x v="1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d v="2016-10-19T08:38:27"/>
    <n v="1476873507"/>
    <x v="574"/>
    <n v="1474281507"/>
    <b v="0"/>
    <n v="4"/>
    <b v="0"/>
    <s v="technology/web"/>
    <n v="7.1556350626118068E-3"/>
    <n v="20"/>
    <x v="1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d v="2015-06-13T14:37:23"/>
    <n v="1434213443"/>
    <x v="575"/>
    <n v="1431621443"/>
    <b v="0"/>
    <n v="4"/>
    <b v="0"/>
    <s v="technology/web"/>
    <n v="4.3166666666666666E-3"/>
    <n v="64.75"/>
    <x v="1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d v="2015-03-28T08:19:12"/>
    <n v="1427537952"/>
    <x v="576"/>
    <n v="1422357552"/>
    <b v="0"/>
    <n v="1"/>
    <b v="0"/>
    <s v="technology/web"/>
    <n v="1.2500000000000001E-5"/>
    <n v="1"/>
    <x v="1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d v="2016-05-20T12:08:22"/>
    <n v="1463753302"/>
    <x v="577"/>
    <n v="1458569302"/>
    <b v="0"/>
    <n v="1"/>
    <b v="0"/>
    <s v="technology/web"/>
    <n v="2E-3"/>
    <n v="10"/>
    <x v="1"/>
    <s v="web"/>
  </r>
  <r>
    <n v="578"/>
    <s v="weBuy Crowdsourced Shopping"/>
    <s v="weBuy trade built on technology and Crowd Sourced Power"/>
    <n v="125000"/>
    <n v="14"/>
    <x v="2"/>
    <s v="GB"/>
    <s v="GBP"/>
    <d v="2015-09-07T11:53:13"/>
    <n v="1441633993"/>
    <x v="578"/>
    <n v="1439560393"/>
    <b v="0"/>
    <n v="7"/>
    <b v="0"/>
    <s v="technology/web"/>
    <n v="1.12E-4"/>
    <n v="2"/>
    <x v="1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d v="2014-12-25T18:27:03"/>
    <n v="1419539223"/>
    <x v="579"/>
    <n v="1416947223"/>
    <b v="0"/>
    <n v="5"/>
    <b v="0"/>
    <s v="technology/web"/>
    <n v="1.4583333333333334E-2"/>
    <n v="35"/>
    <x v="1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d v="2016-09-22T19:47:47"/>
    <n v="1474580867"/>
    <x v="580"/>
    <n v="1471988867"/>
    <b v="0"/>
    <n v="1"/>
    <b v="0"/>
    <s v="technology/web"/>
    <n v="3.3333333333333332E-4"/>
    <n v="1"/>
    <x v="1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d v="2015-08-01T22:18:24"/>
    <n v="1438474704"/>
    <x v="581"/>
    <n v="1435882704"/>
    <b v="0"/>
    <n v="0"/>
    <b v="0"/>
    <s v="technology/web"/>
    <n v="0"/>
    <e v="#DIV/0!"/>
    <x v="1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d v="2015-03-15T16:00:00"/>
    <n v="1426442400"/>
    <x v="582"/>
    <n v="1424454319"/>
    <b v="0"/>
    <n v="0"/>
    <b v="0"/>
    <s v="technology/web"/>
    <n v="0"/>
    <e v="#DIV/0!"/>
    <x v="1"/>
    <s v="web"/>
  </r>
  <r>
    <n v="583"/>
    <s v="HackersArchive.com"/>
    <s v="HackersArchive.com will help rid the web of viruses and scams found everywhere else you look!"/>
    <n v="9000"/>
    <n v="1"/>
    <x v="2"/>
    <s v="US"/>
    <s v="USD"/>
    <d v="2015-03-19T19:31:27"/>
    <n v="1426800687"/>
    <x v="583"/>
    <n v="1424212287"/>
    <b v="0"/>
    <n v="1"/>
    <b v="0"/>
    <s v="technology/web"/>
    <n v="1.1111111111111112E-4"/>
    <n v="1"/>
    <x v="1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d v="2015-03-16T14:11:56"/>
    <n v="1426522316"/>
    <x v="584"/>
    <n v="1423933916"/>
    <b v="0"/>
    <n v="2"/>
    <b v="0"/>
    <s v="technology/web"/>
    <n v="0.01"/>
    <n v="5"/>
    <x v="1"/>
    <s v="web"/>
  </r>
  <r>
    <n v="585"/>
    <s v="Link Card"/>
    <s v="SAVE UP TO 40% WHEN YOU SPEND!_x000a__x000a_PRE-ORDER YOUR LINK CARD TODAY"/>
    <n v="9000"/>
    <n v="0"/>
    <x v="2"/>
    <s v="GB"/>
    <s v="GBP"/>
    <d v="2015-11-30T22:00:00"/>
    <n v="1448928000"/>
    <x v="585"/>
    <n v="1444123377"/>
    <b v="0"/>
    <n v="0"/>
    <b v="0"/>
    <s v="technology/web"/>
    <n v="0"/>
    <e v="#DIV/0!"/>
    <x v="1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d v="2015-02-15T18:30:07"/>
    <n v="1424032207"/>
    <x v="586"/>
    <n v="1421440207"/>
    <b v="0"/>
    <n v="4"/>
    <b v="0"/>
    <s v="technology/web"/>
    <n v="5.5999999999999999E-3"/>
    <n v="14"/>
    <x v="1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d v="2015-04-16T16:10:33"/>
    <n v="1429207833"/>
    <x v="587"/>
    <n v="1426615833"/>
    <b v="0"/>
    <n v="7"/>
    <b v="0"/>
    <s v="technology/web"/>
    <n v="9.0833333333333335E-2"/>
    <n v="389.28571428571428"/>
    <x v="1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d v="2016-11-17T17:28:06"/>
    <n v="1479410886"/>
    <x v="588"/>
    <n v="1474223286"/>
    <b v="0"/>
    <n v="2"/>
    <b v="0"/>
    <s v="technology/web"/>
    <n v="3.3444444444444443E-2"/>
    <n v="150.5"/>
    <x v="1"/>
    <s v="web"/>
  </r>
  <r>
    <n v="589"/>
    <s v="Get Neighborly"/>
    <s v="Services closer than you think..."/>
    <n v="7500"/>
    <n v="1"/>
    <x v="2"/>
    <s v="US"/>
    <s v="USD"/>
    <d v="2015-07-08T12:44:59"/>
    <n v="1436366699"/>
    <x v="589"/>
    <n v="1435070699"/>
    <b v="0"/>
    <n v="1"/>
    <b v="0"/>
    <s v="technology/web"/>
    <n v="1.3333333333333334E-4"/>
    <n v="1"/>
    <x v="1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d v="2016-02-08T11:01:00"/>
    <n v="1454936460"/>
    <x v="590"/>
    <n v="1452259131"/>
    <b v="0"/>
    <n v="9"/>
    <b v="0"/>
    <s v="technology/web"/>
    <n v="4.4600000000000001E-2"/>
    <n v="24.777777777777779"/>
    <x v="1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d v="2015-07-22T11:02:10"/>
    <n v="1437570130"/>
    <x v="591"/>
    <n v="1434978130"/>
    <b v="0"/>
    <n v="2"/>
    <b v="0"/>
    <s v="technology/web"/>
    <n v="6.0999999999999997E-4"/>
    <n v="30.5"/>
    <x v="1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d v="2014-12-03T03:34:20"/>
    <n v="1417584860"/>
    <x v="592"/>
    <n v="1414992860"/>
    <b v="0"/>
    <n v="1"/>
    <b v="0"/>
    <s v="technology/web"/>
    <n v="3.3333333333333333E-2"/>
    <n v="250"/>
    <x v="1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d v="2015-04-06T13:15:45"/>
    <n v="1428333345"/>
    <x v="593"/>
    <n v="1425744945"/>
    <b v="0"/>
    <n v="7"/>
    <b v="0"/>
    <s v="technology/web"/>
    <n v="0.23"/>
    <n v="16.428571428571427"/>
    <x v="1"/>
    <s v="web"/>
  </r>
  <r>
    <n v="594"/>
    <s v="Unleashed Fitness"/>
    <s v="Creating a fitness site that will change the fitness game forever!"/>
    <n v="25000"/>
    <n v="26"/>
    <x v="2"/>
    <s v="US"/>
    <s v="USD"/>
    <d v="2016-04-16T16:43:26"/>
    <n v="1460832206"/>
    <x v="594"/>
    <n v="1458240206"/>
    <b v="0"/>
    <n v="2"/>
    <b v="0"/>
    <s v="technology/web"/>
    <n v="1.0399999999999999E-3"/>
    <n v="13"/>
    <x v="1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d v="2015-05-03T23:40:38"/>
    <n v="1430703638"/>
    <x v="595"/>
    <n v="1426815638"/>
    <b v="0"/>
    <n v="8"/>
    <b v="0"/>
    <s v="technology/web"/>
    <n v="4.2599999999999999E-3"/>
    <n v="53.25"/>
    <x v="1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d v="2016-11-02T19:31:32"/>
    <n v="1478122292"/>
    <x v="596"/>
    <n v="1475530292"/>
    <b v="0"/>
    <n v="2"/>
    <b v="0"/>
    <s v="technology/web"/>
    <n v="2.9999999999999997E-4"/>
    <n v="3"/>
    <x v="1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d v="2016-07-31T14:00:00"/>
    <n v="1469980800"/>
    <x v="597"/>
    <n v="1466787335"/>
    <b v="0"/>
    <n v="2"/>
    <b v="0"/>
    <s v="technology/web"/>
    <n v="2.6666666666666666E-3"/>
    <n v="10"/>
    <x v="1"/>
    <s v="web"/>
  </r>
  <r>
    <n v="598"/>
    <s v="Goals not creeds"/>
    <s v="This is a project to create a crowd-funding site for Urantia Book readers worldwide."/>
    <n v="2500"/>
    <n v="850"/>
    <x v="2"/>
    <s v="US"/>
    <s v="USD"/>
    <d v="2014-12-04T22:03:01"/>
    <n v="1417737781"/>
    <x v="598"/>
    <n v="1415145781"/>
    <b v="0"/>
    <n v="7"/>
    <b v="0"/>
    <s v="technology/web"/>
    <n v="0.34"/>
    <n v="121.42857142857143"/>
    <x v="1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d v="2015-03-08T13:16:00"/>
    <n v="1425827760"/>
    <x v="599"/>
    <n v="1423769402"/>
    <b v="0"/>
    <n v="2"/>
    <b v="0"/>
    <s v="technology/web"/>
    <n v="6.2E-4"/>
    <n v="15.5"/>
    <x v="1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d v="2015-05-09T17:09:22"/>
    <n v="1431198562"/>
    <x v="600"/>
    <n v="1426014562"/>
    <b v="0"/>
    <n v="1"/>
    <b v="0"/>
    <s v="technology/web"/>
    <n v="0.02"/>
    <n v="100"/>
    <x v="1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d v="2014-12-26T18:35:39"/>
    <n v="1419626139"/>
    <x v="601"/>
    <n v="1417034139"/>
    <b v="0"/>
    <n v="6"/>
    <b v="0"/>
    <s v="technology/web"/>
    <n v="1.4E-2"/>
    <n v="23.333333333333332"/>
    <x v="1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d v="2015-06-18T17:03:35"/>
    <n v="1434654215"/>
    <x v="602"/>
    <n v="1432062215"/>
    <b v="0"/>
    <n v="0"/>
    <b v="0"/>
    <s v="technology/web"/>
    <n v="0"/>
    <e v="#DIV/0!"/>
    <x v="1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d v="2014-08-14T13:20:23"/>
    <n v="1408029623"/>
    <x v="603"/>
    <n v="1405437623"/>
    <b v="0"/>
    <n v="13"/>
    <b v="0"/>
    <s v="technology/web"/>
    <n v="3.9334666666666664E-2"/>
    <n v="45.386153846153846"/>
    <x v="1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d v="2014-08-27T22:50:56"/>
    <n v="1409187056"/>
    <x v="604"/>
    <n v="1406595056"/>
    <b v="0"/>
    <n v="0"/>
    <b v="0"/>
    <s v="technology/web"/>
    <n v="0"/>
    <e v="#DIV/0!"/>
    <x v="1"/>
    <s v="web"/>
  </r>
  <r>
    <n v="605"/>
    <s v="Teach Your Parents iPad (Canceled)"/>
    <s v="An iPad support care package for your parents / seniors."/>
    <n v="5000"/>
    <n v="131"/>
    <x v="1"/>
    <s v="US"/>
    <s v="USD"/>
    <d v="2015-08-23T06:35:08"/>
    <n v="1440318908"/>
    <x v="605"/>
    <n v="1436430908"/>
    <b v="0"/>
    <n v="8"/>
    <b v="0"/>
    <s v="technology/web"/>
    <n v="2.6200000000000001E-2"/>
    <n v="16.375"/>
    <x v="1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d v="2015-05-24T13:00:00"/>
    <n v="1432479600"/>
    <x v="606"/>
    <n v="1428507409"/>
    <b v="0"/>
    <n v="1"/>
    <b v="0"/>
    <s v="technology/web"/>
    <n v="2E-3"/>
    <n v="10"/>
    <x v="1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d v="2015-11-22T18:48:56"/>
    <n v="1448225336"/>
    <x v="607"/>
    <n v="1445629736"/>
    <b v="0"/>
    <n v="0"/>
    <b v="0"/>
    <s v="technology/web"/>
    <n v="0"/>
    <e v="#DIV/0!"/>
    <x v="1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d v="2015-06-15T20:06:20"/>
    <n v="1434405980"/>
    <x v="608"/>
    <n v="1431813980"/>
    <b v="0"/>
    <n v="5"/>
    <b v="0"/>
    <s v="technology/web"/>
    <n v="9.7400000000000004E-3"/>
    <n v="292.2"/>
    <x v="1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d v="2015-11-28T23:49:04"/>
    <n v="1448761744"/>
    <x v="609"/>
    <n v="1446166144"/>
    <b v="0"/>
    <n v="1"/>
    <b v="0"/>
    <s v="technology/web"/>
    <n v="6.41025641025641E-3"/>
    <n v="5"/>
    <x v="1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d v="2015-04-22T17:56:26"/>
    <n v="1429732586"/>
    <x v="610"/>
    <n v="1427140586"/>
    <b v="0"/>
    <n v="0"/>
    <b v="0"/>
    <s v="technology/web"/>
    <n v="0"/>
    <e v="#DIV/0!"/>
    <x v="1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d v="2016-01-19T11:27:17"/>
    <n v="1453210037"/>
    <x v="611"/>
    <n v="1448026037"/>
    <b v="0"/>
    <n v="0"/>
    <b v="0"/>
    <s v="technology/web"/>
    <n v="0"/>
    <e v="#DIV/0!"/>
    <x v="1"/>
    <s v="web"/>
  </r>
  <r>
    <n v="612"/>
    <s v="Web Streaming 2.0 (Canceled)"/>
    <s v="A Fast and Reliable new Web platform to stream videos from Internet"/>
    <n v="10000"/>
    <n v="0"/>
    <x v="1"/>
    <s v="IT"/>
    <s v="EUR"/>
    <d v="2016-09-01T22:45:46"/>
    <n v="1472777146"/>
    <x v="612"/>
    <n v="1470185146"/>
    <b v="0"/>
    <n v="0"/>
    <b v="0"/>
    <s v="technology/web"/>
    <n v="0"/>
    <e v="#DIV/0!"/>
    <x v="1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d v="2015-10-01T02:59:00"/>
    <n v="1443675540"/>
    <x v="613"/>
    <n v="1441022120"/>
    <b v="0"/>
    <n v="121"/>
    <b v="0"/>
    <s v="technology/web"/>
    <n v="0.21363333333333334"/>
    <n v="105.93388429752066"/>
    <x v="1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d v="2016-06-23T23:29:00"/>
    <n v="1466731740"/>
    <x v="614"/>
    <n v="1464139740"/>
    <b v="0"/>
    <n v="0"/>
    <b v="0"/>
    <s v="technology/web"/>
    <n v="0"/>
    <e v="#DIV/0!"/>
    <x v="1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d v="2015-09-25T00:55:59"/>
    <n v="1443149759"/>
    <x v="615"/>
    <n v="1440557759"/>
    <b v="0"/>
    <n v="0"/>
    <b v="0"/>
    <s v="technology/web"/>
    <n v="0"/>
    <e v="#DIV/0!"/>
    <x v="1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d v="2017-02-25T07:01:47"/>
    <n v="1488013307"/>
    <x v="616"/>
    <n v="1485421307"/>
    <b v="0"/>
    <n v="0"/>
    <b v="0"/>
    <s v="technology/web"/>
    <n v="0"/>
    <e v="#DIV/0!"/>
    <x v="1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d v="2015-05-08T06:14:03"/>
    <n v="1431072843"/>
    <x v="617"/>
    <n v="1427184843"/>
    <b v="0"/>
    <n v="3"/>
    <b v="0"/>
    <s v="technology/web"/>
    <n v="0.03"/>
    <n v="20"/>
    <x v="1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d v="2015-12-09T17:26:43"/>
    <n v="1449689203"/>
    <x v="618"/>
    <n v="1447097203"/>
    <b v="0"/>
    <n v="0"/>
    <b v="0"/>
    <s v="technology/web"/>
    <n v="0"/>
    <e v="#DIV/0!"/>
    <x v="1"/>
    <s v="web"/>
  </r>
  <r>
    <n v="619"/>
    <s v="Big Data (Canceled)"/>
    <s v="Big Data Sets for researchers interested in improving the quality of life."/>
    <n v="2500000"/>
    <n v="1"/>
    <x v="1"/>
    <s v="US"/>
    <s v="USD"/>
    <d v="2014-11-25T14:36:30"/>
    <n v="1416933390"/>
    <x v="619"/>
    <n v="1411745790"/>
    <b v="0"/>
    <n v="1"/>
    <b v="0"/>
    <s v="technology/web"/>
    <n v="3.9999999999999998E-7"/>
    <n v="1"/>
    <x v="1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d v="2014-08-25T15:12:18"/>
    <n v="1408986738"/>
    <x v="620"/>
    <n v="1405098738"/>
    <b v="0"/>
    <n v="1"/>
    <b v="0"/>
    <s v="technology/web"/>
    <n v="0.01"/>
    <n v="300"/>
    <x v="1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d v="2016-07-07T21:42:17"/>
    <n v="1467934937"/>
    <x v="621"/>
    <n v="1465342937"/>
    <b v="0"/>
    <n v="3"/>
    <b v="0"/>
    <s v="technology/web"/>
    <n v="1.044E-2"/>
    <n v="87"/>
    <x v="1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d v="2016-07-01T16:35:38"/>
    <n v="1467398138"/>
    <x v="622"/>
    <n v="1465670138"/>
    <b v="0"/>
    <n v="9"/>
    <b v="0"/>
    <s v="technology/web"/>
    <n v="5.6833333333333333E-2"/>
    <n v="37.888888888888886"/>
    <x v="1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d v="2015-05-27T22:13:17"/>
    <n v="1432771997"/>
    <x v="623"/>
    <n v="1430179997"/>
    <b v="0"/>
    <n v="0"/>
    <b v="0"/>
    <s v="technology/web"/>
    <n v="0"/>
    <e v="#DIV/0!"/>
    <x v="1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d v="2015-05-14T21:44:01"/>
    <n v="1431647041"/>
    <x v="624"/>
    <n v="1429055041"/>
    <b v="0"/>
    <n v="0"/>
    <b v="0"/>
    <s v="technology/web"/>
    <n v="0"/>
    <e v="#DIV/0!"/>
    <x v="1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d v="2017-03-26T18:29:37"/>
    <n v="1490560177"/>
    <x v="625"/>
    <n v="1487971777"/>
    <b v="0"/>
    <n v="0"/>
    <b v="0"/>
    <s v="technology/web"/>
    <n v="0"/>
    <e v="#DIV/0!"/>
    <x v="1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d v="2015-08-15T11:22:00"/>
    <n v="1439644920"/>
    <x v="626"/>
    <n v="1436793939"/>
    <b v="0"/>
    <n v="39"/>
    <b v="0"/>
    <s v="technology/web"/>
    <n v="0.17380000000000001"/>
    <n v="111.41025641025641"/>
    <x v="1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d v="2016-03-14T21:00:00"/>
    <n v="1457996400"/>
    <x v="627"/>
    <n v="1452842511"/>
    <b v="0"/>
    <n v="1"/>
    <b v="0"/>
    <s v="technology/web"/>
    <n v="2.0000000000000001E-4"/>
    <n v="90"/>
    <x v="1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d v="2014-07-13T14:37:37"/>
    <n v="1405269457"/>
    <x v="628"/>
    <n v="1402677457"/>
    <b v="0"/>
    <n v="0"/>
    <b v="0"/>
    <s v="technology/web"/>
    <n v="0"/>
    <e v="#DIV/0!"/>
    <x v="1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d v="2016-05-14T13:18:28"/>
    <n v="1463239108"/>
    <x v="629"/>
    <n v="1460647108"/>
    <b v="0"/>
    <n v="3"/>
    <b v="0"/>
    <s v="technology/web"/>
    <n v="1.75E-3"/>
    <n v="116.66666666666667"/>
    <x v="1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d v="2015-09-06T03:10:00"/>
    <n v="1441516200"/>
    <x v="630"/>
    <n v="1438959121"/>
    <b v="0"/>
    <n v="1"/>
    <b v="0"/>
    <s v="technology/web"/>
    <n v="8.3340278356529708E-4"/>
    <n v="10"/>
    <x v="1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d v="2016-05-28T16:32:09"/>
    <n v="1464460329"/>
    <x v="631"/>
    <n v="1461954729"/>
    <b v="0"/>
    <n v="9"/>
    <b v="0"/>
    <s v="technology/web"/>
    <n v="1.38E-2"/>
    <n v="76.666666666666671"/>
    <x v="1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d v="2015-11-25T14:49:25"/>
    <n v="1448470165"/>
    <x v="632"/>
    <n v="1445874565"/>
    <b v="0"/>
    <n v="0"/>
    <b v="0"/>
    <s v="technology/web"/>
    <n v="0"/>
    <e v="#DIV/0!"/>
    <x v="1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d v="2016-06-17T21:00:00"/>
    <n v="1466204400"/>
    <x v="633"/>
    <n v="1463469062"/>
    <b v="0"/>
    <n v="25"/>
    <b v="0"/>
    <s v="technology/web"/>
    <n v="0.1245"/>
    <n v="49.8"/>
    <x v="1"/>
    <s v="web"/>
  </r>
  <r>
    <n v="634"/>
    <s v="pitchtograndma (Canceled)"/>
    <s v="We help companies to explain what they do in simple, grandma-would-understand terms."/>
    <n v="5000"/>
    <n v="1"/>
    <x v="1"/>
    <s v="US"/>
    <s v="USD"/>
    <d v="2015-02-26T20:17:09"/>
    <n v="1424989029"/>
    <x v="634"/>
    <n v="1422397029"/>
    <b v="0"/>
    <n v="1"/>
    <b v="0"/>
    <s v="technology/web"/>
    <n v="2.0000000000000001E-4"/>
    <n v="1"/>
    <x v="1"/>
    <s v="web"/>
  </r>
  <r>
    <n v="635"/>
    <s v="Pleero, A Technology Team Building Website (Canceled)"/>
    <s v="Network used for building technology development teams."/>
    <n v="25000"/>
    <n v="2"/>
    <x v="1"/>
    <s v="US"/>
    <s v="USD"/>
    <d v="2015-04-12T00:12:42"/>
    <n v="1428804762"/>
    <x v="635"/>
    <n v="1426212762"/>
    <b v="0"/>
    <n v="1"/>
    <b v="0"/>
    <s v="technology/web"/>
    <n v="8.0000000000000007E-5"/>
    <n v="2"/>
    <x v="1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d v="2015-06-06T08:47:00"/>
    <n v="1433587620"/>
    <x v="636"/>
    <n v="1430996150"/>
    <b v="0"/>
    <n v="1"/>
    <b v="0"/>
    <s v="technology/web"/>
    <n v="2E-3"/>
    <n v="4"/>
    <x v="1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d v="2017-02-25T21:04:00"/>
    <n v="1488063840"/>
    <x v="637"/>
    <n v="1485558318"/>
    <b v="0"/>
    <n v="0"/>
    <b v="0"/>
    <s v="technology/web"/>
    <n v="0"/>
    <e v="#DIV/0!"/>
    <x v="1"/>
    <s v="web"/>
  </r>
  <r>
    <n v="638"/>
    <s v="W (Canceled)"/>
    <s v="O0"/>
    <n v="200000"/>
    <n v="18"/>
    <x v="1"/>
    <s v="DE"/>
    <s v="EUR"/>
    <d v="2017-03-25T11:14:22"/>
    <n v="1490447662"/>
    <x v="638"/>
    <n v="1485267262"/>
    <b v="0"/>
    <n v="6"/>
    <b v="0"/>
    <s v="technology/web"/>
    <n v="9.0000000000000006E-5"/>
    <n v="3"/>
    <x v="1"/>
    <s v="web"/>
  </r>
  <r>
    <n v="639"/>
    <s v="Kids Educational Social Media Site (Canceled)"/>
    <s v="Development of a Safe and Educational Social Media site for kids."/>
    <n v="1000000"/>
    <n v="1"/>
    <x v="1"/>
    <s v="US"/>
    <s v="USD"/>
    <d v="2014-10-13T11:59:55"/>
    <n v="1413208795"/>
    <x v="639"/>
    <n v="1408024795"/>
    <b v="0"/>
    <n v="1"/>
    <b v="0"/>
    <s v="technology/web"/>
    <n v="9.9999999999999995E-7"/>
    <n v="1"/>
    <x v="1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d v="2016-11-24T21:00:00"/>
    <n v="1480028400"/>
    <x v="640"/>
    <n v="1478685915"/>
    <b v="0"/>
    <n v="2"/>
    <b v="1"/>
    <s v="technology/wearables"/>
    <n v="1.4428571428571428"/>
    <n v="50.5"/>
    <x v="1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d v="2015-08-13T11:40:48"/>
    <n v="1439473248"/>
    <x v="641"/>
    <n v="1436881248"/>
    <b v="0"/>
    <n v="315"/>
    <b v="1"/>
    <s v="technology/wearables"/>
    <n v="1.1916249999999999"/>
    <n v="151.31746031746033"/>
    <x v="1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d v="2015-08-19T13:37:54"/>
    <n v="1439998674"/>
    <x v="642"/>
    <n v="1436888274"/>
    <b v="0"/>
    <n v="2174"/>
    <b v="1"/>
    <s v="technology/wearables"/>
    <n v="14.604850000000001"/>
    <n v="134.3592456301748"/>
    <x v="1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d v="2015-05-31T13:24:35"/>
    <n v="1433085875"/>
    <x v="643"/>
    <n v="1428333875"/>
    <b v="0"/>
    <n v="152"/>
    <b v="1"/>
    <s v="technology/wearables"/>
    <n v="1.0580799999999999"/>
    <n v="174.02631578947367"/>
    <x v="1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d v="2014-10-28T23:00:00"/>
    <n v="1414544400"/>
    <x v="644"/>
    <n v="1410883139"/>
    <b v="0"/>
    <n v="1021"/>
    <b v="1"/>
    <s v="technology/wearables"/>
    <n v="3.0011791999999997"/>
    <n v="73.486268364348675"/>
    <x v="1"/>
    <s v="wearables"/>
  </r>
  <r>
    <n v="645"/>
    <s v="Carbon Fiber Collar Stays"/>
    <s v="Ever wanted to own something made out of carbon fiber? Now you can!"/>
    <n v="2000"/>
    <n v="5574"/>
    <x v="0"/>
    <s v="US"/>
    <s v="USD"/>
    <d v="2016-08-11T22:37:54"/>
    <n v="1470962274"/>
    <x v="645"/>
    <n v="1468370274"/>
    <b v="0"/>
    <n v="237"/>
    <b v="1"/>
    <s v="technology/wearables"/>
    <n v="2.7869999999999999"/>
    <n v="23.518987341772153"/>
    <x v="1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d v="2014-08-11T18:27:47"/>
    <n v="1407788867"/>
    <x v="646"/>
    <n v="1405196867"/>
    <b v="0"/>
    <n v="27"/>
    <b v="1"/>
    <s v="technology/wearables"/>
    <n v="1.3187625000000001"/>
    <n v="39.074444444444445"/>
    <x v="1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d v="2016-03-17T15:25:49"/>
    <n v="1458235549"/>
    <x v="647"/>
    <n v="1455647149"/>
    <b v="0"/>
    <n v="17"/>
    <b v="1"/>
    <s v="technology/wearables"/>
    <n v="1.0705"/>
    <n v="125.94117647058823"/>
    <x v="1"/>
    <s v="wearables"/>
  </r>
  <r>
    <n v="648"/>
    <s v="Audio Jacket"/>
    <s v="Get ready for the next product that you canâ€™t live without"/>
    <n v="35000"/>
    <n v="44388"/>
    <x v="0"/>
    <s v="US"/>
    <s v="USD"/>
    <d v="2014-10-14T14:38:28"/>
    <n v="1413304708"/>
    <x v="648"/>
    <n v="1410280708"/>
    <b v="0"/>
    <n v="27"/>
    <b v="1"/>
    <s v="technology/wearables"/>
    <n v="1.2682285714285715"/>
    <n v="1644"/>
    <x v="1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d v="2014-09-16T19:53:33"/>
    <n v="1410904413"/>
    <x v="649"/>
    <n v="1409090013"/>
    <b v="0"/>
    <n v="82"/>
    <b v="1"/>
    <s v="technology/wearables"/>
    <n v="1.3996"/>
    <n v="42.670731707317074"/>
    <x v="1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d v="2014-12-18T23:53:04"/>
    <n v="1418953984"/>
    <x v="650"/>
    <n v="1413766384"/>
    <b v="0"/>
    <n v="48"/>
    <b v="1"/>
    <s v="technology/wearables"/>
    <n v="1.1240000000000001"/>
    <n v="35.125"/>
    <x v="1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d v="2014-12-12T22:25:11"/>
    <n v="1418430311"/>
    <x v="651"/>
    <n v="1415838311"/>
    <b v="0"/>
    <n v="105"/>
    <b v="1"/>
    <s v="technology/wearables"/>
    <n v="1.00528"/>
    <n v="239.35238095238094"/>
    <x v="1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d v="2016-12-01T15:34:10"/>
    <n v="1480613650"/>
    <x v="652"/>
    <n v="1478018050"/>
    <b v="0"/>
    <n v="28"/>
    <b v="1"/>
    <s v="technology/wearables"/>
    <n v="1.0046666666666666"/>
    <n v="107.64285714285714"/>
    <x v="1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d v="2015-08-20T12:50:40"/>
    <n v="1440082240"/>
    <x v="653"/>
    <n v="1436885440"/>
    <b v="0"/>
    <n v="1107"/>
    <b v="1"/>
    <s v="technology/wearables"/>
    <n v="1.4144600000000001"/>
    <n v="95.830623306233065"/>
    <x v="1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d v="2015-07-08T20:58:33"/>
    <n v="1436396313"/>
    <x v="654"/>
    <n v="1433804313"/>
    <b v="0"/>
    <n v="1013"/>
    <b v="1"/>
    <s v="technology/wearables"/>
    <n v="2.6729166666666666"/>
    <n v="31.663376110562684"/>
    <x v="1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d v="2015-03-12T19:58:32"/>
    <n v="1426197512"/>
    <x v="655"/>
    <n v="1423609112"/>
    <b v="0"/>
    <n v="274"/>
    <b v="1"/>
    <s v="technology/wearables"/>
    <n v="1.4688749999999999"/>
    <n v="42.886861313868614"/>
    <x v="1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d v="2016-04-17T16:18:39"/>
    <n v="1460917119"/>
    <x v="656"/>
    <n v="1455736719"/>
    <b v="0"/>
    <n v="87"/>
    <b v="1"/>
    <s v="technology/wearables"/>
    <n v="2.1356000000000002"/>
    <n v="122.73563218390805"/>
    <x v="1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d v="2015-12-23T18:17:52"/>
    <n v="1450901872"/>
    <x v="657"/>
    <n v="1448309872"/>
    <b v="0"/>
    <n v="99"/>
    <b v="1"/>
    <s v="technology/wearables"/>
    <n v="1.2569999999999999"/>
    <n v="190.45454545454547"/>
    <x v="1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d v="2015-07-26T16:00:00"/>
    <n v="1437933600"/>
    <x v="658"/>
    <n v="1435117889"/>
    <b v="0"/>
    <n v="276"/>
    <b v="1"/>
    <s v="technology/wearables"/>
    <n v="1.0446206037108834"/>
    <n v="109.33695652173913"/>
    <x v="1"/>
    <s v="wearables"/>
  </r>
  <r>
    <n v="659"/>
    <s v="Lulu Watch Designs - Apple Watch"/>
    <s v="Sync up your lifestyle"/>
    <n v="3000"/>
    <n v="3017"/>
    <x v="0"/>
    <s v="US"/>
    <s v="USD"/>
    <d v="2015-08-23T12:14:55"/>
    <n v="1440339295"/>
    <x v="659"/>
    <n v="1437747295"/>
    <b v="0"/>
    <n v="21"/>
    <b v="1"/>
    <s v="technology/wearables"/>
    <n v="1.0056666666666667"/>
    <n v="143.66666666666666"/>
    <x v="1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d v="2014-11-09T16:47:59"/>
    <n v="1415558879"/>
    <x v="660"/>
    <n v="1412963279"/>
    <b v="0"/>
    <n v="18"/>
    <b v="0"/>
    <s v="technology/wearables"/>
    <n v="3.058E-2"/>
    <n v="84.944444444444443"/>
    <x v="1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d v="2016-10-23T13:29:19"/>
    <n v="1477236559"/>
    <x v="661"/>
    <n v="1474644559"/>
    <b v="0"/>
    <n v="9"/>
    <b v="0"/>
    <s v="technology/wearables"/>
    <n v="9.4999999999999998E-3"/>
    <n v="10.555555555555555"/>
    <x v="1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d v="2015-01-16T08:30:47"/>
    <n v="1421404247"/>
    <x v="662"/>
    <n v="1418812247"/>
    <b v="0"/>
    <n v="4"/>
    <b v="0"/>
    <s v="technology/wearables"/>
    <n v="4.0000000000000001E-3"/>
    <n v="39"/>
    <x v="1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d v="2015-07-18T18:14:16"/>
    <n v="1437250456"/>
    <x v="663"/>
    <n v="1434658456"/>
    <b v="0"/>
    <n v="7"/>
    <b v="0"/>
    <s v="technology/wearables"/>
    <n v="3.5000000000000001E-3"/>
    <n v="100"/>
    <x v="1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d v="2015-04-13T13:59:35"/>
    <n v="1428940775"/>
    <x v="664"/>
    <n v="1426348775"/>
    <b v="0"/>
    <n v="29"/>
    <b v="0"/>
    <s v="technology/wearables"/>
    <n v="7.5333333333333335E-2"/>
    <n v="31.172413793103448"/>
    <x v="1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d v="2017-01-13T15:04:21"/>
    <n v="1484327061"/>
    <x v="665"/>
    <n v="1479143061"/>
    <b v="0"/>
    <n v="12"/>
    <b v="0"/>
    <s v="technology/wearables"/>
    <n v="0.18640000000000001"/>
    <n v="155.33333333333334"/>
    <x v="1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d v="2014-08-17T17:58:18"/>
    <n v="1408305498"/>
    <x v="666"/>
    <n v="1405713498"/>
    <b v="0"/>
    <n v="4"/>
    <b v="0"/>
    <s v="technology/wearables"/>
    <n v="4.0000000000000003E-5"/>
    <n v="2"/>
    <x v="1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d v="2016-10-29T06:57:43"/>
    <n v="1477731463"/>
    <x v="667"/>
    <n v="1474275463"/>
    <b v="0"/>
    <n v="28"/>
    <b v="0"/>
    <s v="technology/wearables"/>
    <n v="0.1002"/>
    <n v="178.92857142857142"/>
    <x v="1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d v="2015-05-11T17:57:02"/>
    <n v="1431374222"/>
    <x v="668"/>
    <n v="1427486222"/>
    <b v="0"/>
    <n v="25"/>
    <b v="0"/>
    <s v="technology/wearables"/>
    <n v="4.5600000000000002E-2"/>
    <n v="27.36"/>
    <x v="1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d v="2016-07-06T13:00:58"/>
    <n v="1467817258"/>
    <x v="669"/>
    <n v="1465225258"/>
    <b v="0"/>
    <n v="28"/>
    <b v="0"/>
    <s v="technology/wearables"/>
    <n v="0.21507499999999999"/>
    <n v="1536.25"/>
    <x v="1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d v="2016-06-19T06:10:00"/>
    <n v="1466323800"/>
    <x v="670"/>
    <n v="1463418120"/>
    <b v="0"/>
    <n v="310"/>
    <b v="0"/>
    <s v="technology/wearables"/>
    <n v="0.29276666666666668"/>
    <n v="84.99677419354839"/>
    <x v="1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d v="2015-01-14T02:00:00"/>
    <n v="1421208000"/>
    <x v="671"/>
    <n v="1418315852"/>
    <b v="0"/>
    <n v="15"/>
    <b v="0"/>
    <s v="technology/wearables"/>
    <n v="0.39426666666666665"/>
    <n v="788.5333333333333"/>
    <x v="1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d v="2015-01-01T02:59:00"/>
    <n v="1420088340"/>
    <x v="672"/>
    <n v="1417410964"/>
    <b v="0"/>
    <n v="215"/>
    <b v="0"/>
    <s v="technology/wearables"/>
    <n v="0.21628"/>
    <n v="50.29767441860465"/>
    <x v="1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d v="2014-09-01T18:10:17"/>
    <n v="1409602217"/>
    <x v="673"/>
    <n v="1405714217"/>
    <b v="0"/>
    <n v="3"/>
    <b v="0"/>
    <s v="technology/wearables"/>
    <n v="2.0500000000000002E-3"/>
    <n v="68.333333333333329"/>
    <x v="1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d v="2014-08-12T00:47:07"/>
    <n v="1407811627"/>
    <x v="674"/>
    <n v="1402627627"/>
    <b v="0"/>
    <n v="2"/>
    <b v="0"/>
    <s v="technology/wearables"/>
    <n v="2.9999999999999997E-4"/>
    <n v="7.5"/>
    <x v="1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d v="2015-01-01T04:59:00"/>
    <n v="1420095540"/>
    <x v="675"/>
    <n v="1417558804"/>
    <b v="0"/>
    <n v="26"/>
    <b v="0"/>
    <s v="technology/wearables"/>
    <n v="0.14849999999999999"/>
    <n v="34.269230769230766"/>
    <x v="1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d v="2015-02-07T16:26:21"/>
    <n v="1423333581"/>
    <x v="676"/>
    <n v="1420741581"/>
    <b v="0"/>
    <n v="24"/>
    <b v="0"/>
    <s v="technology/wearables"/>
    <n v="1.4710000000000001E-2"/>
    <n v="61.291666666666664"/>
    <x v="1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d v="2016-06-28T07:41:35"/>
    <n v="1467106895"/>
    <x v="677"/>
    <n v="1463218895"/>
    <b v="0"/>
    <n v="96"/>
    <b v="0"/>
    <s v="technology/wearables"/>
    <n v="0.25584000000000001"/>
    <n v="133.25"/>
    <x v="1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d v="2016-05-21T07:02:18"/>
    <n v="1463821338"/>
    <x v="678"/>
    <n v="1461229338"/>
    <b v="0"/>
    <n v="17"/>
    <b v="0"/>
    <s v="technology/wearables"/>
    <n v="3.8206896551724136E-2"/>
    <n v="65.17647058823529"/>
    <x v="1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d v="2016-09-03T14:41:49"/>
    <n v="1472920909"/>
    <x v="679"/>
    <n v="1467736909"/>
    <b v="0"/>
    <n v="94"/>
    <b v="0"/>
    <s v="technology/wearables"/>
    <n v="0.15485964912280703"/>
    <n v="93.90425531914893"/>
    <x v="1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d v="2014-09-17T10:02:11"/>
    <n v="1410955331"/>
    <x v="680"/>
    <n v="1407931331"/>
    <b v="0"/>
    <n v="129"/>
    <b v="0"/>
    <s v="technology/wearables"/>
    <n v="0.25912000000000002"/>
    <n v="150.65116279069767"/>
    <x v="1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d v="2016-10-26T17:20:04"/>
    <n v="1477509604"/>
    <x v="681"/>
    <n v="1474917604"/>
    <b v="0"/>
    <n v="1"/>
    <b v="0"/>
    <s v="technology/wearables"/>
    <n v="4.0000000000000002E-4"/>
    <n v="1"/>
    <x v="1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d v="2017-03-14T15:22:02"/>
    <n v="1489512122"/>
    <x v="682"/>
    <n v="1486923722"/>
    <b v="0"/>
    <n v="4"/>
    <b v="0"/>
    <s v="technology/wearables"/>
    <n v="1.06E-3"/>
    <n v="13.25"/>
    <x v="1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d v="2016-10-31T19:36:04"/>
    <n v="1477949764"/>
    <x v="683"/>
    <n v="1474493764"/>
    <b v="0"/>
    <n v="3"/>
    <b v="0"/>
    <s v="technology/wearables"/>
    <n v="8.5142857142857138E-3"/>
    <n v="99.333333333333329"/>
    <x v="1"/>
    <s v="wearables"/>
  </r>
  <r>
    <n v="684"/>
    <s v="Arcus Motion Analyzer | The Versatile Smart Ring"/>
    <s v="Arcus gives your fingers super powers."/>
    <n v="320000"/>
    <n v="23948"/>
    <x v="2"/>
    <s v="US"/>
    <s v="USD"/>
    <d v="2014-07-25T01:00:00"/>
    <n v="1406257200"/>
    <x v="684"/>
    <n v="1403176891"/>
    <b v="0"/>
    <n v="135"/>
    <b v="0"/>
    <s v="technology/wearables"/>
    <n v="7.4837500000000001E-2"/>
    <n v="177.39259259259259"/>
    <x v="1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d v="2015-01-12T18:47:52"/>
    <n v="1421095672"/>
    <x v="685"/>
    <n v="1417207672"/>
    <b v="0"/>
    <n v="10"/>
    <b v="0"/>
    <s v="technology/wearables"/>
    <n v="0.27650000000000002"/>
    <n v="55.3"/>
    <x v="1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d v="2015-08-03T14:09:30"/>
    <n v="1438618170"/>
    <x v="686"/>
    <n v="1436026170"/>
    <b v="0"/>
    <n v="0"/>
    <b v="0"/>
    <s v="technology/wearables"/>
    <n v="0"/>
    <e v="#DIV/0!"/>
    <x v="1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d v="2017-02-05T16:00:53"/>
    <n v="1486317653"/>
    <x v="687"/>
    <n v="1481133653"/>
    <b v="0"/>
    <n v="6"/>
    <b v="0"/>
    <s v="technology/wearables"/>
    <n v="3.5499999999999997E-2"/>
    <n v="591.66666666666663"/>
    <x v="1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d v="2015-10-15T00:30:53"/>
    <n v="1444876253"/>
    <x v="688"/>
    <n v="1442284253"/>
    <b v="0"/>
    <n v="36"/>
    <b v="0"/>
    <s v="technology/wearables"/>
    <n v="0.72989999999999999"/>
    <n v="405.5"/>
    <x v="1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d v="2016-12-08T02:59:00"/>
    <n v="1481173140"/>
    <x v="689"/>
    <n v="1478016097"/>
    <b v="0"/>
    <n v="336"/>
    <b v="0"/>
    <s v="technology/wearables"/>
    <n v="0.57648750000000004"/>
    <n v="343.14732142857144"/>
    <x v="1"/>
    <s v="wearables"/>
  </r>
  <r>
    <n v="690"/>
    <s v="BLOXSHIELD"/>
    <s v="A radiation shield for your fitness tracker, smartwatch or other wearable smart device"/>
    <n v="20000"/>
    <n v="2468"/>
    <x v="2"/>
    <s v="US"/>
    <s v="USD"/>
    <d v="2016-09-09T04:00:00"/>
    <n v="1473400800"/>
    <x v="690"/>
    <n v="1469718841"/>
    <b v="0"/>
    <n v="34"/>
    <b v="0"/>
    <s v="technology/wearables"/>
    <n v="0.1234"/>
    <n v="72.588235294117652"/>
    <x v="1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d v="2015-06-30T22:40:46"/>
    <n v="1435711246"/>
    <x v="691"/>
    <n v="1433292046"/>
    <b v="0"/>
    <n v="10"/>
    <b v="0"/>
    <s v="technology/wearables"/>
    <n v="5.1999999999999998E-3"/>
    <n v="26"/>
    <x v="1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d v="2016-12-22T07:01:03"/>
    <n v="1482397263"/>
    <x v="692"/>
    <n v="1479805263"/>
    <b v="0"/>
    <n v="201"/>
    <b v="0"/>
    <s v="technology/wearables"/>
    <n v="6.5299999999999997E-2"/>
    <n v="6.4975124378109452"/>
    <x v="1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d v="2015-04-30T17:23:47"/>
    <n v="1430421827"/>
    <x v="693"/>
    <n v="1427829827"/>
    <b v="0"/>
    <n v="296"/>
    <b v="0"/>
    <s v="technology/wearables"/>
    <n v="0.35338000000000003"/>
    <n v="119.38513513513513"/>
    <x v="1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d v="2017-02-01T13:55:59"/>
    <n v="1485964559"/>
    <x v="694"/>
    <n v="1483372559"/>
    <b v="0"/>
    <n v="7"/>
    <b v="0"/>
    <s v="technology/wearables"/>
    <n v="3.933333333333333E-3"/>
    <n v="84.285714285714292"/>
    <x v="1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d v="2014-10-31T10:30:20"/>
    <n v="1414758620"/>
    <x v="695"/>
    <n v="1412166620"/>
    <b v="0"/>
    <n v="7"/>
    <b v="0"/>
    <s v="technology/wearables"/>
    <n v="1.06E-2"/>
    <n v="90.857142857142861"/>
    <x v="1"/>
    <s v="wearables"/>
  </r>
  <r>
    <n v="696"/>
    <s v="trustee"/>
    <s v="Show your fidelity by wearing the Trustee rings! Show where you are (at)!"/>
    <n v="175000"/>
    <n v="1"/>
    <x v="2"/>
    <s v="NL"/>
    <s v="EUR"/>
    <d v="2014-07-25T20:15:02"/>
    <n v="1406326502"/>
    <x v="696"/>
    <n v="1403734502"/>
    <b v="0"/>
    <n v="1"/>
    <b v="0"/>
    <s v="technology/wearables"/>
    <n v="5.7142857142857145E-6"/>
    <n v="1"/>
    <x v="1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d v="2016-02-03T10:33:09"/>
    <n v="1454502789"/>
    <x v="697"/>
    <n v="1453206789"/>
    <b v="0"/>
    <n v="114"/>
    <b v="0"/>
    <s v="technology/wearables"/>
    <n v="0.46379999999999999"/>
    <n v="20.342105263157894"/>
    <x v="1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d v="2014-09-18T00:00:00"/>
    <n v="1411005600"/>
    <x v="698"/>
    <n v="1408141245"/>
    <b v="0"/>
    <n v="29"/>
    <b v="0"/>
    <s v="technology/wearables"/>
    <n v="0.15390000000000001"/>
    <n v="530.68965517241384"/>
    <x v="1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d v="2013-11-22T14:00:00"/>
    <n v="1385136000"/>
    <x v="699"/>
    <n v="1381923548"/>
    <b v="0"/>
    <n v="890"/>
    <b v="0"/>
    <s v="technology/wearables"/>
    <n v="0.824221076923077"/>
    <n v="120.39184269662923"/>
    <x v="1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d v="2017-01-10T14:31:21"/>
    <n v="1484065881"/>
    <x v="700"/>
    <n v="1481473881"/>
    <b v="0"/>
    <n v="31"/>
    <b v="0"/>
    <s v="technology/wearables"/>
    <n v="2.6866666666666667E-2"/>
    <n v="13"/>
    <x v="1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d v="2014-07-23T13:54:40"/>
    <n v="1406130880"/>
    <x v="701"/>
    <n v="1403538880"/>
    <b v="0"/>
    <n v="21"/>
    <b v="0"/>
    <s v="technology/wearables"/>
    <n v="0.26600000000000001"/>
    <n v="291.33333333333331"/>
    <x v="1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d v="2016-11-24T16:26:27"/>
    <n v="1480011987"/>
    <x v="702"/>
    <n v="1477416387"/>
    <b v="0"/>
    <n v="37"/>
    <b v="0"/>
    <s v="technology/wearables"/>
    <n v="0.30813400000000002"/>
    <n v="124.9191891891892"/>
    <x v="1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d v="2017-01-31T21:32:00"/>
    <n v="1485905520"/>
    <x v="703"/>
    <n v="1481150949"/>
    <b v="0"/>
    <n v="7"/>
    <b v="0"/>
    <s v="technology/wearables"/>
    <n v="5.5800000000000002E-2"/>
    <n v="119.57142857142857"/>
    <x v="1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d v="2017-02-20T02:37:48"/>
    <n v="1487565468"/>
    <x v="704"/>
    <n v="1482381468"/>
    <b v="0"/>
    <n v="4"/>
    <b v="0"/>
    <s v="technology/wearables"/>
    <n v="8.7454545454545458E-3"/>
    <n v="120.25"/>
    <x v="1"/>
    <s v="wearables"/>
  </r>
  <r>
    <n v="705"/>
    <s v="SomnoScope"/>
    <s v="The closest thing ever to the Holy Grail of wearables technology"/>
    <n v="100000"/>
    <n v="977"/>
    <x v="2"/>
    <s v="NL"/>
    <s v="EUR"/>
    <d v="2017-01-21T09:47:58"/>
    <n v="1484999278"/>
    <x v="705"/>
    <n v="1482407278"/>
    <b v="0"/>
    <n v="5"/>
    <b v="0"/>
    <s v="technology/wearables"/>
    <n v="9.7699999999999992E-3"/>
    <n v="195.4"/>
    <x v="1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d v="2016-12-14T16:39:00"/>
    <n v="1481740740"/>
    <x v="706"/>
    <n v="1478130783"/>
    <b v="0"/>
    <n v="0"/>
    <b v="0"/>
    <s v="technology/wearables"/>
    <n v="0"/>
    <e v="#DIV/0!"/>
    <x v="1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d v="2017-01-01T13:55:27"/>
    <n v="1483286127"/>
    <x v="707"/>
    <n v="1479830127"/>
    <b v="0"/>
    <n v="456"/>
    <b v="0"/>
    <s v="technology/wearables"/>
    <n v="0.78927352941176465"/>
    <n v="117.69868421052631"/>
    <x v="1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d v="2014-09-13T11:56:40"/>
    <n v="1410616600"/>
    <x v="708"/>
    <n v="1405432600"/>
    <b v="0"/>
    <n v="369"/>
    <b v="0"/>
    <s v="technology/wearables"/>
    <n v="0.22092500000000001"/>
    <n v="23.948509485094849"/>
    <x v="1"/>
    <s v="wearables"/>
  </r>
  <r>
    <n v="709"/>
    <s v="lumiglove"/>
    <s v="A &quot;handheld&quot; light, which eases the way you illuminate objects and/or paths."/>
    <n v="15000"/>
    <n v="61"/>
    <x v="2"/>
    <s v="US"/>
    <s v="USD"/>
    <d v="2014-12-04T22:59:19"/>
    <n v="1417741159"/>
    <x v="709"/>
    <n v="1415149159"/>
    <b v="0"/>
    <n v="2"/>
    <b v="0"/>
    <s v="technology/wearables"/>
    <n v="4.0666666666666663E-3"/>
    <n v="30.5"/>
    <x v="1"/>
    <s v="wearables"/>
  </r>
  <r>
    <n v="710"/>
    <s v="Hate York Shirt 2.0"/>
    <s v="Shirts, so technologically advanced, they connect mentally to their audience upon sight."/>
    <n v="1200"/>
    <n v="0"/>
    <x v="2"/>
    <s v="CA"/>
    <s v="CAD"/>
    <d v="2014-08-19T22:44:00"/>
    <n v="1408495440"/>
    <x v="710"/>
    <n v="1405640302"/>
    <b v="0"/>
    <n v="0"/>
    <b v="0"/>
    <s v="technology/wearables"/>
    <n v="0"/>
    <e v="#DIV/0!"/>
    <x v="1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d v="2016-12-14T10:01:08"/>
    <n v="1481716868"/>
    <x v="711"/>
    <n v="1478257268"/>
    <b v="0"/>
    <n v="338"/>
    <b v="0"/>
    <s v="technology/wearables"/>
    <n v="0.33790999999999999"/>
    <n v="99.973372781065095"/>
    <x v="1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d v="2016-02-14T14:20:32"/>
    <n v="1455466832"/>
    <x v="712"/>
    <n v="1452874832"/>
    <b v="0"/>
    <n v="4"/>
    <b v="0"/>
    <s v="technology/wearables"/>
    <n v="2.1649484536082476E-3"/>
    <n v="26.25"/>
    <x v="1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d v="2016-06-05T10:42:12"/>
    <n v="1465130532"/>
    <x v="713"/>
    <n v="1462538532"/>
    <b v="0"/>
    <n v="1"/>
    <b v="0"/>
    <s v="technology/wearables"/>
    <n v="7.9600000000000001E-3"/>
    <n v="199"/>
    <x v="1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d v="2017-02-28T16:54:42"/>
    <n v="1488308082"/>
    <x v="714"/>
    <n v="1483124082"/>
    <b v="0"/>
    <n v="28"/>
    <b v="0"/>
    <s v="technology/wearables"/>
    <n v="0.14993333333333334"/>
    <n v="80.321428571428569"/>
    <x v="1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d v="2015-11-05T01:10:40"/>
    <n v="1446693040"/>
    <x v="715"/>
    <n v="1443233440"/>
    <b v="0"/>
    <n v="12"/>
    <b v="0"/>
    <s v="technology/wearables"/>
    <n v="5.0509090909090906E-2"/>
    <n v="115.75"/>
    <x v="1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d v="2014-11-30T22:00:00"/>
    <n v="1417392000"/>
    <x v="716"/>
    <n v="1414511307"/>
    <b v="0"/>
    <n v="16"/>
    <b v="0"/>
    <s v="technology/wearables"/>
    <n v="0.10214285714285715"/>
    <n v="44.6875"/>
    <x v="1"/>
    <s v="wearables"/>
  </r>
  <r>
    <n v="717"/>
    <s v="cool air belt"/>
    <s v="Cool air flowing under clothing keeps you cool."/>
    <n v="100000"/>
    <n v="305"/>
    <x v="2"/>
    <s v="US"/>
    <s v="USD"/>
    <d v="2014-09-05T18:30:02"/>
    <n v="1409949002"/>
    <x v="717"/>
    <n v="1407357002"/>
    <b v="0"/>
    <n v="4"/>
    <b v="0"/>
    <s v="technology/wearables"/>
    <n v="3.0500000000000002E-3"/>
    <n v="76.25"/>
    <x v="1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d v="2017-02-18T03:59:00"/>
    <n v="1487397540"/>
    <x v="718"/>
    <n v="1484684247"/>
    <b v="0"/>
    <n v="4"/>
    <b v="0"/>
    <s v="technology/wearables"/>
    <n v="7.4999999999999997E-3"/>
    <n v="22.5"/>
    <x v="1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d v="2016-02-22T22:57:56"/>
    <n v="1456189076"/>
    <x v="719"/>
    <n v="1454979476"/>
    <b v="0"/>
    <n v="10"/>
    <b v="0"/>
    <s v="technology/wearables"/>
    <n v="1.2933333333333333E-2"/>
    <n v="19.399999999999999"/>
    <x v="1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d v="2012-01-29T13:34:51"/>
    <n v="1327851291"/>
    <x v="720"/>
    <n v="1325432091"/>
    <b v="0"/>
    <n v="41"/>
    <b v="1"/>
    <s v="publishing/nonfiction"/>
    <n v="1.4394736842105262"/>
    <n v="66.707317073170728"/>
    <x v="2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d v="2014-08-01T11:43:27"/>
    <n v="1406900607"/>
    <x v="721"/>
    <n v="1403012607"/>
    <b v="0"/>
    <n v="119"/>
    <b v="1"/>
    <s v="publishing/nonfiction"/>
    <n v="1.2210975609756098"/>
    <n v="84.142857142857139"/>
    <x v="2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d v="2012-04-08T16:19:38"/>
    <n v="1333909178"/>
    <x v="722"/>
    <n v="1331320778"/>
    <b v="0"/>
    <n v="153"/>
    <b v="1"/>
    <s v="publishing/nonfiction"/>
    <n v="1.3202400000000001"/>
    <n v="215.72549019607843"/>
    <x v="2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d v="2015-07-30T01:59:00"/>
    <n v="1438228740"/>
    <x v="723"/>
    <n v="1435606549"/>
    <b v="0"/>
    <n v="100"/>
    <b v="1"/>
    <s v="publishing/nonfiction"/>
    <n v="1.0938000000000001"/>
    <n v="54.69"/>
    <x v="2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d v="2011-06-30T13:19:23"/>
    <n v="1309447163"/>
    <x v="724"/>
    <n v="1306855163"/>
    <b v="0"/>
    <n v="143"/>
    <b v="1"/>
    <s v="publishing/nonfiction"/>
    <n v="1.0547157142857144"/>
    <n v="51.62944055944056"/>
    <x v="2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d v="2015-12-13T13:01:52"/>
    <n v="1450018912"/>
    <x v="725"/>
    <n v="1447426912"/>
    <b v="0"/>
    <n v="140"/>
    <b v="1"/>
    <s v="publishing/nonfiction"/>
    <n v="1.0035000000000001"/>
    <n v="143.35714285714286"/>
    <x v="2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d v="2013-04-11T23:01:27"/>
    <n v="1365728487"/>
    <x v="726"/>
    <n v="1363136487"/>
    <b v="0"/>
    <n v="35"/>
    <b v="1"/>
    <s v="publishing/nonfiction"/>
    <n v="1.014"/>
    <n v="72.428571428571431"/>
    <x v="2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d v="2013-01-14T19:20:00"/>
    <n v="1358198400"/>
    <x v="727"/>
    <n v="1354580949"/>
    <b v="0"/>
    <n v="149"/>
    <b v="1"/>
    <s v="publishing/nonfiction"/>
    <n v="1.5551428571428572"/>
    <n v="36.530201342281877"/>
    <x v="2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d v="2011-08-21T18:05:57"/>
    <n v="1313957157"/>
    <x v="728"/>
    <n v="1310069157"/>
    <b v="0"/>
    <n v="130"/>
    <b v="1"/>
    <s v="publishing/nonfiction"/>
    <n v="1.05566"/>
    <n v="60.903461538461535"/>
    <x v="2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d v="2012-09-19T02:27:41"/>
    <n v="1348028861"/>
    <x v="729"/>
    <n v="1342844861"/>
    <b v="0"/>
    <n v="120"/>
    <b v="1"/>
    <s v="publishing/nonfiction"/>
    <n v="1.3065"/>
    <n v="43.55"/>
    <x v="2"/>
    <s v="nonfiction"/>
  </r>
  <r>
    <n v="730"/>
    <s v="Encyclopedia of Surfing"/>
    <s v="A Massive but Cheerful Online Digital Archive of Surfing"/>
    <n v="20000"/>
    <n v="26438"/>
    <x v="0"/>
    <s v="US"/>
    <s v="USD"/>
    <d v="2011-12-07T15:53:11"/>
    <n v="1323280391"/>
    <x v="730"/>
    <n v="1320688391"/>
    <b v="0"/>
    <n v="265"/>
    <b v="1"/>
    <s v="publishing/nonfiction"/>
    <n v="1.3219000000000001"/>
    <n v="99.766037735849054"/>
    <x v="2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d v="2012-01-22T04:00:00"/>
    <n v="1327212000"/>
    <x v="731"/>
    <n v="1322852747"/>
    <b v="0"/>
    <n v="71"/>
    <b v="1"/>
    <s v="publishing/nonfiction"/>
    <n v="1.26"/>
    <n v="88.732394366197184"/>
    <x v="2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d v="2013-09-29T08:11:01"/>
    <n v="1380449461"/>
    <x v="732"/>
    <n v="1375265461"/>
    <b v="0"/>
    <n v="13"/>
    <b v="1"/>
    <s v="publishing/nonfiction"/>
    <n v="1.6"/>
    <n v="4.9230769230769234"/>
    <x v="2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d v="2013-12-20T08:04:52"/>
    <n v="1387533892"/>
    <x v="733"/>
    <n v="1384941892"/>
    <b v="0"/>
    <n v="169"/>
    <b v="1"/>
    <s v="publishing/nonfiction"/>
    <n v="1.2048000000000001"/>
    <n v="17.822485207100591"/>
    <x v="2"/>
    <s v="nonfiction"/>
  </r>
  <r>
    <n v="734"/>
    <s v="Sideswiped"/>
    <s v="Sideswiped is my story of growing in and trusting God through the mess and mysteries of life."/>
    <n v="8500"/>
    <n v="10670"/>
    <x v="0"/>
    <s v="CA"/>
    <s v="CAD"/>
    <d v="2015-05-09T03:00:00"/>
    <n v="1431147600"/>
    <x v="734"/>
    <n v="1428465420"/>
    <b v="0"/>
    <n v="57"/>
    <b v="1"/>
    <s v="publishing/nonfiction"/>
    <n v="1.2552941176470589"/>
    <n v="187.19298245614036"/>
    <x v="2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d v="2014-12-03T22:39:00"/>
    <n v="1417653540"/>
    <x v="735"/>
    <n v="1414975346"/>
    <b v="0"/>
    <n v="229"/>
    <b v="1"/>
    <s v="publishing/nonfiction"/>
    <n v="1.1440638297872341"/>
    <n v="234.80786026200875"/>
    <x v="2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d v="2013-11-21T02:59:00"/>
    <n v="1385009940"/>
    <x v="736"/>
    <n v="1383327440"/>
    <b v="0"/>
    <n v="108"/>
    <b v="1"/>
    <s v="publishing/nonfiction"/>
    <n v="3.151388888888889"/>
    <n v="105.04629629629629"/>
    <x v="2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d v="2014-02-14T18:00:00"/>
    <n v="1392408000"/>
    <x v="737"/>
    <n v="1390890987"/>
    <b v="0"/>
    <n v="108"/>
    <b v="1"/>
    <s v="publishing/nonfiction"/>
    <n v="1.224"/>
    <n v="56.666666666666664"/>
    <x v="2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d v="2014-12-01T02:59:00"/>
    <n v="1417409940"/>
    <x v="738"/>
    <n v="1414765794"/>
    <b v="0"/>
    <n v="41"/>
    <b v="1"/>
    <s v="publishing/nonfiction"/>
    <n v="1.0673333333333332"/>
    <n v="39.048780487804876"/>
    <x v="2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d v="2014-08-11T10:03:49"/>
    <n v="1407758629"/>
    <x v="739"/>
    <n v="1404907429"/>
    <b v="0"/>
    <n v="139"/>
    <b v="1"/>
    <s v="publishing/nonfiction"/>
    <n v="1.5833333333333333"/>
    <n v="68.345323741007192"/>
    <x v="2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d v="2015-06-21T01:31:22"/>
    <n v="1434857482"/>
    <x v="740"/>
    <n v="1433647882"/>
    <b v="0"/>
    <n v="19"/>
    <b v="1"/>
    <s v="publishing/nonfiction"/>
    <n v="1.0740000000000001"/>
    <n v="169.57894736842104"/>
    <x v="2"/>
    <s v="nonfiction"/>
  </r>
  <r>
    <n v="741"/>
    <s v="reVILNA: the vilna ghetto project"/>
    <s v="A revolutionary digital mapping project of the Vilna Ghetto"/>
    <n v="13000"/>
    <n v="13293.8"/>
    <x v="0"/>
    <s v="US"/>
    <s v="USD"/>
    <d v="2013-06-11T13:33:26"/>
    <n v="1370964806"/>
    <x v="741"/>
    <n v="1367940806"/>
    <b v="0"/>
    <n v="94"/>
    <b v="1"/>
    <s v="publishing/nonfiction"/>
    <n v="1.0226"/>
    <n v="141.42340425531913"/>
    <x v="2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d v="2014-03-21T19:01:52"/>
    <n v="1395435712"/>
    <x v="742"/>
    <n v="1392847312"/>
    <b v="0"/>
    <n v="23"/>
    <b v="1"/>
    <s v="publishing/nonfiction"/>
    <n v="1.1071428571428572"/>
    <n v="67.391304347826093"/>
    <x v="2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d v="2012-04-16T19:00:00"/>
    <n v="1334610000"/>
    <x v="743"/>
    <n v="1332435685"/>
    <b v="0"/>
    <n v="15"/>
    <b v="1"/>
    <s v="publishing/nonfiction"/>
    <n v="1.48"/>
    <n v="54.266666666666666"/>
    <x v="2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d v="2012-12-13T20:58:23"/>
    <n v="1355439503"/>
    <x v="744"/>
    <n v="1352847503"/>
    <b v="0"/>
    <n v="62"/>
    <b v="1"/>
    <s v="publishing/nonfiction"/>
    <n v="1.0232000000000001"/>
    <n v="82.516129032258064"/>
    <x v="2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d v="2013-05-03T11:44:05"/>
    <n v="1367588645"/>
    <x v="745"/>
    <n v="1364996645"/>
    <b v="0"/>
    <n v="74"/>
    <b v="1"/>
    <s v="publishing/nonfiction"/>
    <n v="1.7909909909909909"/>
    <n v="53.729729729729726"/>
    <x v="2"/>
    <s v="nonfiction"/>
  </r>
  <r>
    <n v="746"/>
    <s v="Attention: People With Body Parts"/>
    <s v="This is a book of letters. Letters to our body parts."/>
    <n v="2987"/>
    <n v="3318"/>
    <x v="0"/>
    <s v="US"/>
    <s v="USD"/>
    <d v="2012-09-23T01:59:00"/>
    <n v="1348372740"/>
    <x v="746"/>
    <n v="1346806909"/>
    <b v="0"/>
    <n v="97"/>
    <b v="1"/>
    <s v="publishing/nonfiction"/>
    <n v="1.1108135252761968"/>
    <n v="34.206185567010309"/>
    <x v="2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d v="2015-01-15T08:54:00"/>
    <n v="1421319240"/>
    <x v="747"/>
    <n v="1418649019"/>
    <b v="0"/>
    <n v="55"/>
    <b v="1"/>
    <s v="publishing/nonfiction"/>
    <n v="1.0004285714285714"/>
    <n v="127.32727272727273"/>
    <x v="2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d v="2014-08-10T18:19:26"/>
    <n v="1407701966"/>
    <x v="748"/>
    <n v="1405109966"/>
    <b v="0"/>
    <n v="44"/>
    <b v="1"/>
    <s v="publishing/nonfiction"/>
    <n v="1.0024999999999999"/>
    <n v="45.56818181818182"/>
    <x v="2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d v="2017-01-28T20:35:30"/>
    <n v="1485642930"/>
    <x v="749"/>
    <n v="1483050930"/>
    <b v="0"/>
    <n v="110"/>
    <b v="1"/>
    <s v="publishing/nonfiction"/>
    <n v="1.0556000000000001"/>
    <n v="95.963636363636368"/>
    <x v="2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d v="2013-02-24T19:04:32"/>
    <n v="1361739872"/>
    <x v="750"/>
    <n v="1359147872"/>
    <b v="0"/>
    <n v="59"/>
    <b v="1"/>
    <s v="publishing/nonfiction"/>
    <n v="1.0258775877587758"/>
    <n v="77.271186440677965"/>
    <x v="2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d v="2011-08-04T13:07:55"/>
    <n v="1312470475"/>
    <x v="751"/>
    <n v="1308496075"/>
    <b v="0"/>
    <n v="62"/>
    <b v="1"/>
    <s v="publishing/nonfiction"/>
    <n v="1.1850000000000001"/>
    <n v="57.338709677419352"/>
    <x v="2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d v="2016-10-16T09:00:00"/>
    <n v="1476615600"/>
    <x v="752"/>
    <n v="1474884417"/>
    <b v="0"/>
    <n v="105"/>
    <b v="1"/>
    <s v="publishing/nonfiction"/>
    <n v="1.117"/>
    <n v="53.19047619047619"/>
    <x v="2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d v="2015-02-14T12:09:51"/>
    <n v="1423922991"/>
    <x v="753"/>
    <n v="1421330991"/>
    <b v="0"/>
    <n v="26"/>
    <b v="1"/>
    <s v="publishing/nonfiction"/>
    <n v="1.28"/>
    <n v="492.30769230769232"/>
    <x v="2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d v="2013-01-05T15:58:41"/>
    <n v="1357408721"/>
    <x v="754"/>
    <n v="1354816721"/>
    <b v="0"/>
    <n v="49"/>
    <b v="1"/>
    <s v="publishing/nonfiction"/>
    <n v="1.0375000000000001"/>
    <n v="42.346938775510203"/>
    <x v="2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d v="2013-05-19T22:41:00"/>
    <n v="1369010460"/>
    <x v="755"/>
    <n v="1366381877"/>
    <b v="0"/>
    <n v="68"/>
    <b v="1"/>
    <s v="publishing/nonfiction"/>
    <n v="1.0190760000000001"/>
    <n v="37.466029411764708"/>
    <x v="2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d v="2011-04-18T15:24:19"/>
    <n v="1303147459"/>
    <x v="756"/>
    <n v="1297880659"/>
    <b v="0"/>
    <n v="22"/>
    <b v="1"/>
    <s v="publishing/nonfiction"/>
    <n v="1.177142857142857"/>
    <n v="37.454545454545453"/>
    <x v="2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d v="2012-12-05T23:18:34"/>
    <n v="1354756714"/>
    <x v="757"/>
    <n v="1353547114"/>
    <b v="0"/>
    <n v="18"/>
    <b v="1"/>
    <s v="publishing/nonfiction"/>
    <n v="2.38"/>
    <n v="33.055555555555557"/>
    <x v="2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d v="2010-10-08T18:04:28"/>
    <n v="1286568268"/>
    <x v="758"/>
    <n v="1283976268"/>
    <b v="0"/>
    <n v="19"/>
    <b v="1"/>
    <s v="publishing/nonfiction"/>
    <n v="1.02"/>
    <n v="134.21052631578948"/>
    <x v="2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d v="2014-07-09T05:55:39"/>
    <n v="1404892539"/>
    <x v="759"/>
    <n v="1401436539"/>
    <b v="0"/>
    <n v="99"/>
    <b v="1"/>
    <s v="publishing/nonfiction"/>
    <n v="1.0192000000000001"/>
    <n v="51.474747474747474"/>
    <x v="2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d v="2016-11-26T17:20:13"/>
    <n v="1480188013"/>
    <x v="760"/>
    <n v="1477592413"/>
    <b v="0"/>
    <n v="0"/>
    <b v="0"/>
    <s v="publishing/fiction"/>
    <n v="0"/>
    <e v="#DIV/0!"/>
    <x v="2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d v="2014-02-02T16:02:06"/>
    <n v="1391364126"/>
    <x v="761"/>
    <n v="1388772126"/>
    <b v="0"/>
    <n v="6"/>
    <b v="0"/>
    <s v="publishing/fiction"/>
    <n v="4.7E-2"/>
    <n v="39.166666666666664"/>
    <x v="2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d v="2016-12-04T04:00:00"/>
    <n v="1480831200"/>
    <x v="762"/>
    <n v="1479328570"/>
    <b v="0"/>
    <n v="0"/>
    <b v="0"/>
    <s v="publishing/fiction"/>
    <n v="0"/>
    <e v="#DIV/0!"/>
    <x v="2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d v="2013-08-15T08:43:28"/>
    <n v="1376563408"/>
    <x v="763"/>
    <n v="1373971408"/>
    <b v="0"/>
    <n v="1"/>
    <b v="0"/>
    <s v="publishing/fiction"/>
    <n v="1.1655011655011655E-3"/>
    <n v="5"/>
    <x v="2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d v="2015-09-10T02:09:21"/>
    <n v="1441858161"/>
    <x v="764"/>
    <n v="1439266161"/>
    <b v="0"/>
    <n v="0"/>
    <b v="0"/>
    <s v="publishing/fiction"/>
    <n v="0"/>
    <e v="#DIV/0!"/>
    <x v="2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d v="2014-10-19T11:01:24"/>
    <n v="1413723684"/>
    <x v="765"/>
    <n v="1411131684"/>
    <b v="0"/>
    <n v="44"/>
    <b v="0"/>
    <s v="publishing/fiction"/>
    <n v="0.36014285714285715"/>
    <n v="57.295454545454547"/>
    <x v="2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d v="2015-02-16T16:48:03"/>
    <n v="1424112483"/>
    <x v="766"/>
    <n v="1421520483"/>
    <b v="0"/>
    <n v="0"/>
    <b v="0"/>
    <s v="publishing/fiction"/>
    <n v="0"/>
    <e v="#DIV/0!"/>
    <x v="2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d v="2015-05-21T01:26:50"/>
    <n v="1432178810"/>
    <x v="767"/>
    <n v="1429586810"/>
    <b v="0"/>
    <n v="3"/>
    <b v="0"/>
    <s v="publishing/fiction"/>
    <n v="3.5400000000000001E-2"/>
    <n v="59"/>
    <x v="2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d v="2013-12-16T02:58:10"/>
    <n v="1387169890"/>
    <x v="768"/>
    <n v="1384577890"/>
    <b v="0"/>
    <n v="0"/>
    <b v="0"/>
    <s v="publishing/fiction"/>
    <n v="0"/>
    <e v="#DIV/0!"/>
    <x v="2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d v="2013-12-26T21:54:54"/>
    <n v="1388102094"/>
    <x v="769"/>
    <n v="1385510094"/>
    <b v="0"/>
    <n v="52"/>
    <b v="0"/>
    <s v="publishing/fiction"/>
    <n v="0.41399999999999998"/>
    <n v="31.846153846153847"/>
    <x v="2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d v="2013-02-24T21:59:29"/>
    <n v="1361750369"/>
    <x v="770"/>
    <n v="1358294369"/>
    <b v="0"/>
    <n v="0"/>
    <b v="0"/>
    <s v="publishing/fiction"/>
    <n v="0"/>
    <e v="#DIV/0!"/>
    <x v="2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d v="2016-01-30T17:46:42"/>
    <n v="1454183202"/>
    <x v="771"/>
    <n v="1449863202"/>
    <b v="0"/>
    <n v="1"/>
    <b v="0"/>
    <s v="publishing/fiction"/>
    <n v="2.631578947368421E-4"/>
    <n v="10"/>
    <x v="2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d v="2009-11-01T01:59:00"/>
    <n v="1257047940"/>
    <x v="772"/>
    <n v="1252718519"/>
    <b v="0"/>
    <n v="1"/>
    <b v="0"/>
    <s v="publishing/fiction"/>
    <n v="3.3333333333333333E-2"/>
    <n v="50"/>
    <x v="2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d v="2015-05-10T21:01:00"/>
    <n v="1431298860"/>
    <x v="773"/>
    <n v="1428341985"/>
    <b v="0"/>
    <n v="2"/>
    <b v="0"/>
    <s v="publishing/fiction"/>
    <n v="8.5129023676509714E-3"/>
    <n v="16"/>
    <x v="2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d v="2014-02-23T16:43:38"/>
    <n v="1393181018"/>
    <x v="774"/>
    <n v="1390589018"/>
    <b v="0"/>
    <n v="9"/>
    <b v="0"/>
    <s v="publishing/fiction"/>
    <n v="0.70199999999999996"/>
    <n v="39"/>
    <x v="2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d v="2011-12-15T23:26:35"/>
    <n v="1323998795"/>
    <x v="775"/>
    <n v="1321406795"/>
    <b v="0"/>
    <n v="5"/>
    <b v="0"/>
    <s v="publishing/fiction"/>
    <n v="1.7000000000000001E-2"/>
    <n v="34"/>
    <x v="2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d v="2015-10-11T03:00:00"/>
    <n v="1444539600"/>
    <x v="776"/>
    <n v="1441297645"/>
    <b v="0"/>
    <n v="57"/>
    <b v="0"/>
    <s v="publishing/fiction"/>
    <n v="0.51400000000000001"/>
    <n v="63.122807017543863"/>
    <x v="2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d v="2013-07-31T21:32:57"/>
    <n v="1375313577"/>
    <x v="777"/>
    <n v="1372721577"/>
    <b v="0"/>
    <n v="3"/>
    <b v="0"/>
    <s v="publishing/fiction"/>
    <n v="7.0000000000000001E-3"/>
    <n v="7"/>
    <x v="2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d v="2014-04-30T14:51:20"/>
    <n v="1398876680"/>
    <x v="778"/>
    <n v="1396284680"/>
    <b v="0"/>
    <n v="1"/>
    <b v="0"/>
    <s v="publishing/fiction"/>
    <n v="4.0000000000000001E-3"/>
    <n v="2"/>
    <x v="2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d v="2010-10-15T02:00:00"/>
    <n v="1287115200"/>
    <x v="779"/>
    <n v="1284567905"/>
    <b v="0"/>
    <n v="6"/>
    <b v="0"/>
    <s v="publishing/fiction"/>
    <n v="2.6666666666666668E-2"/>
    <n v="66.666666666666671"/>
    <x v="2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d v="2011-05-03T14:10:25"/>
    <n v="1304439025"/>
    <x v="780"/>
    <n v="1301847025"/>
    <b v="0"/>
    <n v="27"/>
    <b v="1"/>
    <s v="music/rock"/>
    <n v="1.04"/>
    <n v="38.518518518518519"/>
    <x v="3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d v="2013-06-07T22:01:14"/>
    <n v="1370649674"/>
    <x v="781"/>
    <n v="1368057674"/>
    <b v="0"/>
    <n v="25"/>
    <b v="1"/>
    <s v="music/rock"/>
    <n v="1.3315375"/>
    <n v="42.609200000000001"/>
    <x v="3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d v="2012-08-25T16:11:42"/>
    <n v="1345918302"/>
    <x v="782"/>
    <n v="1343326302"/>
    <b v="0"/>
    <n v="14"/>
    <b v="1"/>
    <s v="music/rock"/>
    <n v="1"/>
    <n v="50"/>
    <x v="3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d v="2012-04-27T20:00:00"/>
    <n v="1335564000"/>
    <x v="783"/>
    <n v="1332182049"/>
    <b v="0"/>
    <n v="35"/>
    <b v="1"/>
    <s v="music/rock"/>
    <n v="1.4813333333333334"/>
    <n v="63.485714285714288"/>
    <x v="3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d v="2014-03-17T00:35:19"/>
    <n v="1395023719"/>
    <x v="784"/>
    <n v="1391571319"/>
    <b v="0"/>
    <n v="10"/>
    <b v="1"/>
    <s v="music/rock"/>
    <n v="1.0249999999999999"/>
    <n v="102.5"/>
    <x v="3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d v="2013-02-28T12:15:15"/>
    <n v="1362060915"/>
    <x v="785"/>
    <n v="1359468915"/>
    <b v="0"/>
    <n v="29"/>
    <b v="1"/>
    <s v="music/rock"/>
    <n v="1.8062799999999999"/>
    <n v="31.142758620689655"/>
    <x v="3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d v="2012-05-11T13:47:00"/>
    <n v="1336751220"/>
    <x v="786"/>
    <n v="1331774434"/>
    <b v="0"/>
    <n v="44"/>
    <b v="1"/>
    <s v="music/rock"/>
    <n v="1.4279999999999999"/>
    <n v="162.27272727272728"/>
    <x v="3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d v="2013-11-01T13:03:46"/>
    <n v="1383318226"/>
    <x v="787"/>
    <n v="1380726226"/>
    <b v="0"/>
    <n v="17"/>
    <b v="1"/>
    <s v="music/rock"/>
    <n v="1.1416666666666666"/>
    <n v="80.588235294117652"/>
    <x v="3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d v="2012-07-07T01:59:00"/>
    <n v="1341633540"/>
    <x v="788"/>
    <n v="1338336588"/>
    <b v="0"/>
    <n v="34"/>
    <b v="1"/>
    <s v="music/rock"/>
    <n v="2.03505"/>
    <n v="59.85441176470588"/>
    <x v="3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d v="2013-01-21T05:59:00"/>
    <n v="1358755140"/>
    <x v="789"/>
    <n v="1357187280"/>
    <b v="0"/>
    <n v="14"/>
    <b v="1"/>
    <s v="music/rock"/>
    <n v="1.0941176470588236"/>
    <n v="132.85714285714286"/>
    <x v="3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d v="2013-01-31T23:08:59"/>
    <n v="1359680939"/>
    <x v="790"/>
    <n v="1357088939"/>
    <b v="0"/>
    <n v="156"/>
    <b v="1"/>
    <s v="music/rock"/>
    <n v="1.443746"/>
    <n v="92.547820512820508"/>
    <x v="3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d v="2013-11-13T03:59:00"/>
    <n v="1384322340"/>
    <x v="791"/>
    <n v="1381430646"/>
    <b v="0"/>
    <n v="128"/>
    <b v="1"/>
    <s v="music/rock"/>
    <n v="1.0386666666666666"/>
    <n v="60.859375"/>
    <x v="3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d v="2013-11-07T19:58:03"/>
    <n v="1383861483"/>
    <x v="792"/>
    <n v="1381265883"/>
    <b v="0"/>
    <n v="60"/>
    <b v="1"/>
    <s v="music/rock"/>
    <n v="1.0044440000000001"/>
    <n v="41.851833333333339"/>
    <x v="3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d v="2013-07-03T02:59:00"/>
    <n v="1372827540"/>
    <x v="793"/>
    <n v="1371491244"/>
    <b v="0"/>
    <n v="32"/>
    <b v="1"/>
    <s v="music/rock"/>
    <n v="1.0277927272727272"/>
    <n v="88.325937499999995"/>
    <x v="3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d v="2011-09-05T15:06:00"/>
    <n v="1315242360"/>
    <x v="794"/>
    <n v="1310438737"/>
    <b v="0"/>
    <n v="53"/>
    <b v="1"/>
    <s v="music/rock"/>
    <n v="1.0531250000000001"/>
    <n v="158.96226415094338"/>
    <x v="3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d v="2012-04-07T02:59:00"/>
    <n v="1333774740"/>
    <x v="795"/>
    <n v="1330094566"/>
    <b v="0"/>
    <n v="184"/>
    <b v="1"/>
    <s v="music/rock"/>
    <n v="1.1178571428571429"/>
    <n v="85.054347826086953"/>
    <x v="3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d v="2013-09-15T19:10:00"/>
    <n v="1379279400"/>
    <x v="796"/>
    <n v="1376687485"/>
    <b v="0"/>
    <n v="90"/>
    <b v="1"/>
    <s v="music/rock"/>
    <n v="1.0135000000000001"/>
    <n v="112.61111111111111"/>
    <x v="3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d v="2012-04-29T02:00:00"/>
    <n v="1335672000"/>
    <x v="797"/>
    <n v="1332978688"/>
    <b v="0"/>
    <n v="71"/>
    <b v="1"/>
    <s v="music/rock"/>
    <n v="1.0753333333333333"/>
    <n v="45.436619718309856"/>
    <x v="3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d v="2014-09-30T12:09:47"/>
    <n v="1412086187"/>
    <x v="798"/>
    <n v="1409494187"/>
    <b v="0"/>
    <n v="87"/>
    <b v="1"/>
    <s v="music/rock"/>
    <n v="1.1488571428571428"/>
    <n v="46.218390804597703"/>
    <x v="3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d v="2012-04-27T14:00:46"/>
    <n v="1335542446"/>
    <x v="799"/>
    <n v="1332950446"/>
    <b v="0"/>
    <n v="28"/>
    <b v="1"/>
    <s v="music/rock"/>
    <n v="1.0002"/>
    <n v="178.60714285714286"/>
    <x v="3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d v="2014-09-11T08:24:14"/>
    <n v="1410431054"/>
    <x v="800"/>
    <n v="1407839054"/>
    <b v="0"/>
    <n v="56"/>
    <b v="1"/>
    <s v="music/rock"/>
    <n v="1.5213333333333334"/>
    <n v="40.75"/>
    <x v="3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d v="2011-07-01T17:05:20"/>
    <n v="1309547120"/>
    <x v="801"/>
    <n v="1306955120"/>
    <b v="0"/>
    <n v="51"/>
    <b v="1"/>
    <s v="music/rock"/>
    <n v="1.1152149999999998"/>
    <n v="43.733921568627444"/>
    <x v="3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d v="2012-09-17T02:05:00"/>
    <n v="1347854700"/>
    <x v="802"/>
    <n v="1343867524"/>
    <b v="0"/>
    <n v="75"/>
    <b v="1"/>
    <s v="music/rock"/>
    <n v="1.0133333333333334"/>
    <n v="81.066666666666663"/>
    <x v="3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d v="2011-05-28T23:00:00"/>
    <n v="1306630800"/>
    <x v="803"/>
    <n v="1304376478"/>
    <b v="0"/>
    <n v="38"/>
    <b v="1"/>
    <s v="music/rock"/>
    <n v="1.232608695652174"/>
    <n v="74.60526315789474"/>
    <x v="3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d v="2011-07-23T01:59:00"/>
    <n v="1311393540"/>
    <x v="804"/>
    <n v="1309919526"/>
    <b v="0"/>
    <n v="18"/>
    <b v="1"/>
    <s v="music/rock"/>
    <n v="1"/>
    <n v="305.55555555555554"/>
    <x v="3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d v="2011-07-16T21:00:00"/>
    <n v="1310857200"/>
    <x v="805"/>
    <n v="1306525512"/>
    <b v="0"/>
    <n v="54"/>
    <b v="1"/>
    <s v="music/rock"/>
    <n v="1.05"/>
    <n v="58.333333333333336"/>
    <x v="3"/>
    <s v="rock"/>
  </r>
  <r>
    <n v="806"/>
    <s v="Golden Animals NEW Album!"/>
    <s v="Help Golden Animals finish their NEW Album!"/>
    <n v="8000"/>
    <n v="8355"/>
    <x v="0"/>
    <s v="US"/>
    <s v="USD"/>
    <d v="2011-09-07T14:35:39"/>
    <n v="1315413339"/>
    <x v="806"/>
    <n v="1312821339"/>
    <b v="0"/>
    <n v="71"/>
    <b v="1"/>
    <s v="music/rock"/>
    <n v="1.0443750000000001"/>
    <n v="117.67605633802818"/>
    <x v="3"/>
    <s v="rock"/>
  </r>
  <r>
    <n v="807"/>
    <s v="Sic Vita - New EP Release - 2017"/>
    <s v="Join the Sic Vita family and lend a hand as we create a new album!"/>
    <n v="4000"/>
    <n v="4205"/>
    <x v="0"/>
    <s v="US"/>
    <s v="USD"/>
    <d v="2017-03-01T00:00:00"/>
    <n v="1488333600"/>
    <x v="807"/>
    <n v="1485270311"/>
    <b v="0"/>
    <n v="57"/>
    <b v="1"/>
    <s v="music/rock"/>
    <n v="1.05125"/>
    <n v="73.771929824561397"/>
    <x v="3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d v="2014-12-22T02:59:00"/>
    <n v="1419224340"/>
    <x v="808"/>
    <n v="1416363886"/>
    <b v="0"/>
    <n v="43"/>
    <b v="1"/>
    <s v="music/rock"/>
    <n v="1"/>
    <n v="104.65116279069767"/>
    <x v="3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d v="2014-01-19T18:00:30"/>
    <n v="1390161630"/>
    <x v="809"/>
    <n v="1387569630"/>
    <b v="0"/>
    <n v="52"/>
    <b v="1"/>
    <s v="music/rock"/>
    <n v="1.03775"/>
    <n v="79.82692307692308"/>
    <x v="3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d v="2012-08-31T23:21:02"/>
    <n v="1346462462"/>
    <x v="810"/>
    <n v="1343870462"/>
    <b v="0"/>
    <n v="27"/>
    <b v="1"/>
    <s v="music/rock"/>
    <n v="1.05"/>
    <n v="58.333333333333336"/>
    <x v="3"/>
    <s v="rock"/>
  </r>
  <r>
    <n v="811"/>
    <s v="Love Water Tour"/>
    <s v="We need your financial support to cover the tour costs!  (Sound, lights, travel, stage design)"/>
    <n v="1000"/>
    <n v="1040"/>
    <x v="0"/>
    <s v="US"/>
    <s v="USD"/>
    <d v="2013-07-10T14:52:00"/>
    <n v="1373475120"/>
    <x v="811"/>
    <n v="1371569202"/>
    <b v="0"/>
    <n v="12"/>
    <b v="1"/>
    <s v="music/rock"/>
    <n v="1.04"/>
    <n v="86.666666666666671"/>
    <x v="3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d v="2013-03-01T11:58:00"/>
    <n v="1362146280"/>
    <x v="812"/>
    <n v="1357604752"/>
    <b v="0"/>
    <n v="33"/>
    <b v="1"/>
    <s v="music/rock"/>
    <n v="1.5183333333333333"/>
    <n v="27.606060606060606"/>
    <x v="3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d v="2012-07-20T21:02:45"/>
    <n v="1342825365"/>
    <x v="813"/>
    <n v="1340233365"/>
    <b v="0"/>
    <n v="96"/>
    <b v="1"/>
    <s v="music/rock"/>
    <n v="1.59996"/>
    <n v="24.999375000000001"/>
    <x v="3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d v="2011-05-31T16:04:00"/>
    <n v="1306865040"/>
    <x v="814"/>
    <n v="1305568201"/>
    <b v="0"/>
    <n v="28"/>
    <b v="1"/>
    <s v="music/rock"/>
    <n v="1.2729999999999999"/>
    <n v="45.464285714285715"/>
    <x v="3"/>
    <s v="rock"/>
  </r>
  <r>
    <n v="815"/>
    <s v="Some Late Help for The Early Reset"/>
    <s v="Be a part of helping The Early Reset finish their new 7 song EP."/>
    <n v="4000"/>
    <n v="4280"/>
    <x v="0"/>
    <s v="US"/>
    <s v="USD"/>
    <d v="2014-11-01T20:01:43"/>
    <n v="1414879303"/>
    <x v="815"/>
    <n v="1412287303"/>
    <b v="0"/>
    <n v="43"/>
    <b v="1"/>
    <s v="music/rock"/>
    <n v="1.07"/>
    <n v="99.534883720930239"/>
    <x v="3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d v="2013-04-09T04:30:00"/>
    <n v="1365489000"/>
    <x v="816"/>
    <n v="1362776043"/>
    <b v="0"/>
    <n v="205"/>
    <b v="1"/>
    <s v="music/rock"/>
    <n v="1.1512214285714286"/>
    <n v="39.31"/>
    <x v="3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d v="2012-03-11T02:59:00"/>
    <n v="1331441940"/>
    <x v="817"/>
    <n v="1326810211"/>
    <b v="0"/>
    <n v="23"/>
    <b v="1"/>
    <s v="music/rock"/>
    <n v="1.3711066666666665"/>
    <n v="89.419999999999987"/>
    <x v="3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d v="2012-08-07T15:01:00"/>
    <n v="1344358860"/>
    <x v="818"/>
    <n v="1343682681"/>
    <b v="0"/>
    <n v="19"/>
    <b v="1"/>
    <s v="music/rock"/>
    <n v="1.5571428571428572"/>
    <n v="28.684210526315791"/>
    <x v="3"/>
    <s v="rock"/>
  </r>
  <r>
    <n v="819"/>
    <s v="Winter Tour"/>
    <s v="We are touring the Southeast in support of our new EP"/>
    <n v="400"/>
    <n v="435"/>
    <x v="0"/>
    <s v="US"/>
    <s v="USD"/>
    <d v="2013-12-21T02:44:00"/>
    <n v="1387601040"/>
    <x v="819"/>
    <n v="1386806254"/>
    <b v="0"/>
    <n v="14"/>
    <b v="1"/>
    <s v="music/rock"/>
    <n v="1.0874999999999999"/>
    <n v="31.071428571428573"/>
    <x v="3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d v="2014-06-09T03:00:00"/>
    <n v="1402290000"/>
    <x v="820"/>
    <n v="1399666342"/>
    <b v="0"/>
    <n v="38"/>
    <b v="1"/>
    <s v="music/rock"/>
    <n v="1.3405"/>
    <n v="70.55263157894737"/>
    <x v="3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d v="2015-05-04T02:01:00"/>
    <n v="1430712060"/>
    <x v="821"/>
    <n v="1427753265"/>
    <b v="0"/>
    <n v="78"/>
    <b v="1"/>
    <s v="music/rock"/>
    <n v="1"/>
    <n v="224.12820512820514"/>
    <x v="3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d v="2012-10-05T20:44:10"/>
    <n v="1349477050"/>
    <x v="822"/>
    <n v="1346885050"/>
    <b v="0"/>
    <n v="69"/>
    <b v="1"/>
    <s v="music/rock"/>
    <n v="1.1916666666666667"/>
    <n v="51.811594202898547"/>
    <x v="3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d v="2015-03-22T20:20:52"/>
    <n v="1427062852"/>
    <x v="823"/>
    <n v="1424474452"/>
    <b v="0"/>
    <n v="33"/>
    <b v="1"/>
    <s v="music/rock"/>
    <n v="1.7949999999999999"/>
    <n v="43.515151515151516"/>
    <x v="3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d v="2010-04-18T04:59:00"/>
    <n v="1271573940"/>
    <x v="824"/>
    <n v="1268459318"/>
    <b v="0"/>
    <n v="54"/>
    <b v="1"/>
    <s v="music/rock"/>
    <n v="1.3438124999999999"/>
    <n v="39.816666666666663"/>
    <x v="3"/>
    <s v="rock"/>
  </r>
  <r>
    <n v="825"/>
    <s v="KILL FREEMAN"/>
    <s v="Kickstarting Kill Freeman independently. Help fund the New Record, Video and Live Shows."/>
    <n v="12500"/>
    <n v="12554"/>
    <x v="0"/>
    <s v="US"/>
    <s v="USD"/>
    <d v="2012-10-29T05:21:24"/>
    <n v="1351495284"/>
    <x v="825"/>
    <n v="1349335284"/>
    <b v="0"/>
    <n v="99"/>
    <b v="1"/>
    <s v="music/rock"/>
    <n v="1.0043200000000001"/>
    <n v="126.8080808080808"/>
    <x v="3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d v="2012-03-25T21:55:30"/>
    <n v="1332719730"/>
    <x v="826"/>
    <n v="1330908930"/>
    <b v="0"/>
    <n v="49"/>
    <b v="1"/>
    <s v="music/rock"/>
    <n v="1.0145454545454546"/>
    <n v="113.87755102040816"/>
    <x v="3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d v="2012-02-14T17:49:00"/>
    <n v="1329248940"/>
    <x v="827"/>
    <n v="1326972107"/>
    <b v="0"/>
    <n v="11"/>
    <b v="1"/>
    <s v="music/rock"/>
    <n v="1.0333333333333334"/>
    <n v="28.181818181818183"/>
    <x v="3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d v="2012-06-25T14:24:00"/>
    <n v="1340641440"/>
    <x v="828"/>
    <n v="1339549982"/>
    <b v="0"/>
    <n v="38"/>
    <b v="1"/>
    <s v="music/rock"/>
    <n v="1.07"/>
    <n v="36.60526315789474"/>
    <x v="3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d v="2016-07-13T17:14:00"/>
    <n v="1468437240"/>
    <x v="829"/>
    <n v="1463253240"/>
    <b v="0"/>
    <n v="16"/>
    <b v="1"/>
    <s v="music/rock"/>
    <n v="1.04"/>
    <n v="32.5"/>
    <x v="3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d v="2013-03-22T09:37:05"/>
    <n v="1363952225"/>
    <x v="830"/>
    <n v="1361363825"/>
    <b v="0"/>
    <n v="32"/>
    <b v="1"/>
    <s v="music/rock"/>
    <n v="1.0783333333333334"/>
    <n v="60.65625"/>
    <x v="3"/>
    <s v="rock"/>
  </r>
  <r>
    <n v="831"/>
    <s v="Let The 7Horse Run!"/>
    <s v="7Horse is a new band with a self-funded album and a show they want to rock in your town!"/>
    <n v="1500"/>
    <n v="3500"/>
    <x v="0"/>
    <s v="US"/>
    <s v="USD"/>
    <d v="2012-04-27T13:31:34"/>
    <n v="1335540694"/>
    <x v="831"/>
    <n v="1332948694"/>
    <b v="0"/>
    <n v="20"/>
    <b v="1"/>
    <s v="music/rock"/>
    <n v="2.3333333333333335"/>
    <n v="175"/>
    <x v="3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d v="2012-01-21T06:13:00"/>
    <n v="1327133580"/>
    <x v="832"/>
    <n v="1321978335"/>
    <b v="0"/>
    <n v="154"/>
    <b v="1"/>
    <s v="music/rock"/>
    <n v="1.0060706666666666"/>
    <n v="97.993896103896105"/>
    <x v="3"/>
    <s v="rock"/>
  </r>
  <r>
    <n v="833"/>
    <s v="Ragman Rolls"/>
    <s v="This is an American rock album."/>
    <n v="6000"/>
    <n v="6100"/>
    <x v="0"/>
    <s v="US"/>
    <s v="USD"/>
    <d v="2014-04-19T19:04:35"/>
    <n v="1397941475"/>
    <x v="833"/>
    <n v="1395349475"/>
    <b v="0"/>
    <n v="41"/>
    <b v="1"/>
    <s v="music/rock"/>
    <n v="1.0166666666666666"/>
    <n v="148.78048780487805"/>
    <x v="3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d v="2013-07-01T01:59:00"/>
    <n v="1372651140"/>
    <x v="834"/>
    <n v="1369770292"/>
    <b v="0"/>
    <n v="75"/>
    <b v="1"/>
    <s v="music/rock"/>
    <n v="1.3101818181818181"/>
    <n v="96.08"/>
    <x v="3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d v="2012-05-19T01:00:00"/>
    <n v="1337396400"/>
    <x v="835"/>
    <n v="1333709958"/>
    <b v="0"/>
    <n v="40"/>
    <b v="1"/>
    <s v="music/rock"/>
    <n v="1.1725000000000001"/>
    <n v="58.625"/>
    <x v="3"/>
    <s v="rock"/>
  </r>
  <r>
    <n v="836"/>
    <s v="DESMADRE Full Album + Press Kit"/>
    <s v="An album you can bring home to mom."/>
    <n v="5000"/>
    <n v="5046.5200000000004"/>
    <x v="0"/>
    <s v="US"/>
    <s v="USD"/>
    <d v="2013-10-06T23:21:58"/>
    <n v="1381108918"/>
    <x v="836"/>
    <n v="1378516918"/>
    <b v="0"/>
    <n v="46"/>
    <b v="1"/>
    <s v="music/rock"/>
    <n v="1.009304"/>
    <n v="109.70695652173914"/>
    <x v="3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d v="2014-05-01T21:57:42"/>
    <n v="1398988662"/>
    <x v="837"/>
    <n v="1396396662"/>
    <b v="0"/>
    <n v="62"/>
    <b v="1"/>
    <s v="music/rock"/>
    <n v="1.218"/>
    <n v="49.112903225806448"/>
    <x v="3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d v="2012-01-17T19:33:05"/>
    <n v="1326835985"/>
    <x v="838"/>
    <n v="1324243985"/>
    <b v="0"/>
    <n v="61"/>
    <b v="1"/>
    <s v="music/rock"/>
    <n v="1.454"/>
    <n v="47.672131147540981"/>
    <x v="3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d v="2012-09-22T16:19:16"/>
    <n v="1348337956"/>
    <x v="839"/>
    <n v="1345745956"/>
    <b v="0"/>
    <n v="96"/>
    <b v="1"/>
    <s v="music/rock"/>
    <n v="1.166166"/>
    <n v="60.737812499999997"/>
    <x v="3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d v="2016-09-24T03:26:27"/>
    <n v="1474694787"/>
    <x v="840"/>
    <n v="1472102787"/>
    <b v="0"/>
    <n v="190"/>
    <b v="1"/>
    <s v="music/metal"/>
    <n v="1.2041660000000001"/>
    <n v="63.37715789473684"/>
    <x v="3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d v="2014-11-10T19:07:43"/>
    <n v="1415653663"/>
    <x v="841"/>
    <n v="1413058063"/>
    <b v="1"/>
    <n v="94"/>
    <b v="1"/>
    <s v="music/metal"/>
    <n v="1.0132000000000001"/>
    <n v="53.893617021276597"/>
    <x v="3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d v="2013-10-14T01:59:00"/>
    <n v="1381723140"/>
    <x v="842"/>
    <n v="1378735983"/>
    <b v="1"/>
    <n v="39"/>
    <b v="1"/>
    <s v="music/metal"/>
    <n v="1.0431999999999999"/>
    <n v="66.871794871794876"/>
    <x v="3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d v="2016-12-08T06:00:00"/>
    <n v="1481184000"/>
    <x v="843"/>
    <n v="1479708680"/>
    <b v="0"/>
    <n v="127"/>
    <b v="1"/>
    <s v="music/metal"/>
    <n v="2.6713333333333331"/>
    <n v="63.102362204724407"/>
    <x v="3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d v="2014-11-01T02:59:00"/>
    <n v="1414817940"/>
    <x v="844"/>
    <n v="1411489552"/>
    <b v="1"/>
    <n v="159"/>
    <b v="1"/>
    <s v="music/metal"/>
    <n v="1.9413333333333334"/>
    <n v="36.628930817610062"/>
    <x v="3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d v="2016-09-05T01:59:00"/>
    <n v="1473047940"/>
    <x v="845"/>
    <n v="1469595396"/>
    <b v="0"/>
    <n v="177"/>
    <b v="1"/>
    <s v="music/metal"/>
    <n v="1.203802"/>
    <n v="34.005706214689269"/>
    <x v="3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d v="2014-03-10T12:00:00"/>
    <n v="1394460000"/>
    <x v="846"/>
    <n v="1393233855"/>
    <b v="0"/>
    <n v="47"/>
    <b v="1"/>
    <s v="music/metal"/>
    <n v="1.2200090909090908"/>
    <n v="28.553404255319148"/>
    <x v="3"/>
    <s v="metal"/>
  </r>
  <r>
    <n v="847"/>
    <s v="CENTROPYMUSIC"/>
    <s v="MUSIC WITH MEANING!  MUSIC THAT MATTERS!!!"/>
    <n v="10"/>
    <n v="10"/>
    <x v="0"/>
    <s v="US"/>
    <s v="USD"/>
    <d v="2015-07-10T17:09:36"/>
    <n v="1436555376"/>
    <x v="847"/>
    <n v="1433963376"/>
    <b v="0"/>
    <n v="1"/>
    <b v="1"/>
    <s v="music/metal"/>
    <n v="1"/>
    <n v="10"/>
    <x v="3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d v="2015-04-14T17:00:33"/>
    <n v="1429038033"/>
    <x v="848"/>
    <n v="1426446033"/>
    <b v="0"/>
    <n v="16"/>
    <b v="1"/>
    <s v="music/metal"/>
    <n v="1"/>
    <n v="18.75"/>
    <x v="3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d v="2015-03-16T00:34:24"/>
    <n v="1426473264"/>
    <x v="849"/>
    <n v="1424057664"/>
    <b v="0"/>
    <n v="115"/>
    <b v="1"/>
    <s v="music/metal"/>
    <n v="1.1990000000000001"/>
    <n v="41.704347826086959"/>
    <x v="3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d v="2016-04-25T02:59:00"/>
    <n v="1461560340"/>
    <x v="850"/>
    <n v="1458762717"/>
    <b v="0"/>
    <n v="133"/>
    <b v="1"/>
    <s v="music/metal"/>
    <n v="1.55175"/>
    <n v="46.669172932330824"/>
    <x v="3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d v="2016-07-31T17:45:00"/>
    <n v="1469994300"/>
    <x v="851"/>
    <n v="1464815253"/>
    <b v="0"/>
    <n v="70"/>
    <b v="1"/>
    <s v="music/metal"/>
    <n v="1.3045"/>
    <n v="37.271428571428572"/>
    <x v="3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d v="2016-10-24T19:00:00"/>
    <n v="1477342800"/>
    <x v="852"/>
    <n v="1476386395"/>
    <b v="0"/>
    <n v="62"/>
    <b v="1"/>
    <s v="music/metal"/>
    <n v="1.0497142857142858"/>
    <n v="59.258064516129032"/>
    <x v="3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d v="2015-02-16T17:58:29"/>
    <n v="1424116709"/>
    <x v="853"/>
    <n v="1421524709"/>
    <b v="0"/>
    <n v="10"/>
    <b v="1"/>
    <s v="music/metal"/>
    <n v="1"/>
    <n v="30"/>
    <x v="3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d v="2016-12-28T03:05:46"/>
    <n v="1482901546"/>
    <x v="854"/>
    <n v="1480309546"/>
    <b v="0"/>
    <n v="499"/>
    <b v="1"/>
    <s v="music/metal"/>
    <n v="1.1822050359712231"/>
    <n v="65.8623246492986"/>
    <x v="3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d v="2016-07-24T01:00:17"/>
    <n v="1469329217"/>
    <x v="855"/>
    <n v="1466737217"/>
    <b v="0"/>
    <n v="47"/>
    <b v="1"/>
    <s v="music/metal"/>
    <n v="1.0344827586206897"/>
    <n v="31.914893617021278"/>
    <x v="3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d v="2016-10-25T17:00:00"/>
    <n v="1477422000"/>
    <x v="856"/>
    <n v="1472282956"/>
    <b v="0"/>
    <n v="28"/>
    <b v="1"/>
    <s v="music/metal"/>
    <n v="2.1800000000000002"/>
    <n v="19.464285714285715"/>
    <x v="3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d v="2015-11-25T12:57:11"/>
    <n v="1448463431"/>
    <x v="857"/>
    <n v="1444831031"/>
    <b v="0"/>
    <n v="24"/>
    <b v="1"/>
    <s v="music/metal"/>
    <n v="1"/>
    <n v="50"/>
    <x v="3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d v="2015-04-15T20:59:00"/>
    <n v="1429138740"/>
    <x v="858"/>
    <n v="1426528418"/>
    <b v="0"/>
    <n v="76"/>
    <b v="1"/>
    <s v="music/metal"/>
    <n v="1.4400583333333332"/>
    <n v="22.737763157894737"/>
    <x v="3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d v="2015-06-03T22:00:00"/>
    <n v="1433376000"/>
    <x v="859"/>
    <n v="1430768468"/>
    <b v="0"/>
    <n v="98"/>
    <b v="1"/>
    <s v="music/metal"/>
    <n v="1.0467500000000001"/>
    <n v="42.724489795918366"/>
    <x v="3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d v="2013-11-22T10:35:13"/>
    <n v="1385123713"/>
    <x v="860"/>
    <n v="1382528113"/>
    <b v="0"/>
    <n v="48"/>
    <b v="0"/>
    <s v="music/jazz"/>
    <n v="0.18142857142857144"/>
    <n v="52.916666666666664"/>
    <x v="3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d v="2016-09-16T21:10:04"/>
    <n v="1474067404"/>
    <x v="861"/>
    <n v="1471475404"/>
    <b v="0"/>
    <n v="2"/>
    <b v="0"/>
    <s v="music/jazz"/>
    <n v="2.2444444444444444E-2"/>
    <n v="50.5"/>
    <x v="3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d v="2013-11-11T12:19:08"/>
    <n v="1384179548"/>
    <x v="862"/>
    <n v="1381583948"/>
    <b v="0"/>
    <n v="4"/>
    <b v="0"/>
    <s v="music/jazz"/>
    <n v="3.3999999999999998E-3"/>
    <n v="42.5"/>
    <x v="3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d v="2012-02-12T00:49:26"/>
    <n v="1329014966"/>
    <x v="863"/>
    <n v="1326422966"/>
    <b v="0"/>
    <n v="5"/>
    <b v="0"/>
    <s v="music/jazz"/>
    <n v="4.4999999999999998E-2"/>
    <n v="18"/>
    <x v="3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d v="2013-10-16T07:59:00"/>
    <n v="1381917540"/>
    <x v="864"/>
    <n v="1379990038"/>
    <b v="0"/>
    <n v="79"/>
    <b v="0"/>
    <s v="music/jazz"/>
    <n v="0.41538461538461541"/>
    <n v="34.177215189873415"/>
    <x v="3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d v="2013-01-16T16:33:17"/>
    <n v="1358361197"/>
    <x v="865"/>
    <n v="1353177197"/>
    <b v="0"/>
    <n v="2"/>
    <b v="0"/>
    <s v="music/jazz"/>
    <n v="2.0454545454545454E-2"/>
    <n v="22.5"/>
    <x v="3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d v="2015-02-28T13:10:00"/>
    <n v="1425136200"/>
    <x v="866"/>
    <n v="1421853518"/>
    <b v="0"/>
    <n v="11"/>
    <b v="0"/>
    <s v="music/jazz"/>
    <n v="0.18285714285714286"/>
    <n v="58.18181818181818"/>
    <x v="3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d v="2009-12-01T02:59:00"/>
    <n v="1259643540"/>
    <x v="867"/>
    <n v="1254450706"/>
    <b v="0"/>
    <n v="11"/>
    <b v="0"/>
    <s v="music/jazz"/>
    <n v="0.2402"/>
    <n v="109.18181818181819"/>
    <x v="3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d v="2014-01-06T22:39:58"/>
    <n v="1389055198"/>
    <x v="868"/>
    <n v="1386463198"/>
    <b v="0"/>
    <n v="1"/>
    <b v="0"/>
    <s v="music/jazz"/>
    <n v="1.1111111111111111E-3"/>
    <n v="50"/>
    <x v="3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d v="2013-04-08T17:17:37"/>
    <n v="1365448657"/>
    <x v="869"/>
    <n v="1362860257"/>
    <b v="0"/>
    <n v="3"/>
    <b v="0"/>
    <s v="music/jazz"/>
    <n v="0.11818181818181818"/>
    <n v="346.66666666666669"/>
    <x v="3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d v="2013-08-31T22:32:03"/>
    <n v="1377995523"/>
    <x v="870"/>
    <n v="1375403523"/>
    <b v="0"/>
    <n v="5"/>
    <b v="0"/>
    <s v="music/jazz"/>
    <n v="3.0999999999999999E-3"/>
    <n v="12.4"/>
    <x v="3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d v="2013-11-29T12:28:15"/>
    <n v="1385735295"/>
    <x v="871"/>
    <n v="1383139695"/>
    <b v="0"/>
    <n v="12"/>
    <b v="0"/>
    <s v="music/jazz"/>
    <n v="5.4166666666666669E-2"/>
    <n v="27.083333333333332"/>
    <x v="3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d v="2011-03-10T17:48:47"/>
    <n v="1299786527"/>
    <x v="872"/>
    <n v="1295898527"/>
    <b v="0"/>
    <n v="2"/>
    <b v="0"/>
    <s v="music/jazz"/>
    <n v="8.1250000000000003E-3"/>
    <n v="32.5"/>
    <x v="3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d v="2012-11-11T03:00:40"/>
    <n v="1352610040"/>
    <x v="873"/>
    <n v="1349150440"/>
    <b v="0"/>
    <n v="5"/>
    <b v="0"/>
    <s v="music/jazz"/>
    <n v="1.2857142857142857E-2"/>
    <n v="9"/>
    <x v="3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d v="2013-05-04T12:00:34"/>
    <n v="1367676034"/>
    <x v="874"/>
    <n v="1365084034"/>
    <b v="0"/>
    <n v="21"/>
    <b v="0"/>
    <s v="music/jazz"/>
    <n v="0.24333333333333335"/>
    <n v="34.761904761904759"/>
    <x v="3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d v="2015-09-21T15:22:11"/>
    <n v="1442856131"/>
    <x v="875"/>
    <n v="1441128131"/>
    <b v="0"/>
    <n v="0"/>
    <b v="0"/>
    <s v="music/jazz"/>
    <n v="0"/>
    <e v="#DIV/0!"/>
    <x v="3"/>
    <s v="jazz"/>
  </r>
  <r>
    <n v="876"/>
    <s v="Sound Of Dobells"/>
    <s v="What was the greatest record shop ever?  DOBELLS!"/>
    <n v="3152"/>
    <n v="1286"/>
    <x v="2"/>
    <s v="GB"/>
    <s v="GBP"/>
    <d v="2013-02-04T09:55:27"/>
    <n v="1359978927"/>
    <x v="876"/>
    <n v="1357127727"/>
    <b v="0"/>
    <n v="45"/>
    <b v="0"/>
    <s v="music/jazz"/>
    <n v="0.40799492385786801"/>
    <n v="28.577777777777779"/>
    <x v="3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d v="2013-12-19T16:56:00"/>
    <n v="1387479360"/>
    <x v="877"/>
    <n v="1384887360"/>
    <b v="0"/>
    <n v="29"/>
    <b v="0"/>
    <s v="music/jazz"/>
    <n v="0.67549999999999999"/>
    <n v="46.586206896551722"/>
    <x v="3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d v="2010-12-23T03:35:24"/>
    <n v="1293082524"/>
    <x v="878"/>
    <n v="1290490524"/>
    <b v="0"/>
    <n v="2"/>
    <b v="0"/>
    <s v="music/jazz"/>
    <n v="1.2999999999999999E-2"/>
    <n v="32.5"/>
    <x v="3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d v="2012-05-29T17:55:05"/>
    <n v="1338321305"/>
    <x v="879"/>
    <n v="1336506905"/>
    <b v="0"/>
    <n v="30"/>
    <b v="0"/>
    <s v="music/jazz"/>
    <n v="0.30666666666666664"/>
    <n v="21.466666666666665"/>
    <x v="3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d v="2012-10-30T05:42:18"/>
    <n v="1351582938"/>
    <x v="880"/>
    <n v="1348731738"/>
    <b v="0"/>
    <n v="8"/>
    <b v="0"/>
    <s v="music/indie rock"/>
    <n v="2.9894179894179893E-2"/>
    <n v="14.125"/>
    <x v="3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d v="2012-01-14T04:01:26"/>
    <n v="1326520886"/>
    <x v="881"/>
    <n v="1322632886"/>
    <b v="0"/>
    <n v="1"/>
    <b v="0"/>
    <s v="music/indie rock"/>
    <n v="8.0000000000000002E-3"/>
    <n v="30"/>
    <x v="3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d v="2011-09-06T18:39:10"/>
    <n v="1315341550"/>
    <x v="882"/>
    <n v="1312490350"/>
    <b v="0"/>
    <n v="14"/>
    <b v="0"/>
    <s v="music/indie rock"/>
    <n v="0.20133333333333334"/>
    <n v="21.571428571428573"/>
    <x v="3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d v="2016-03-02T20:27:15"/>
    <n v="1456957635"/>
    <x v="883"/>
    <n v="1451773635"/>
    <b v="0"/>
    <n v="24"/>
    <b v="0"/>
    <s v="music/indie rock"/>
    <n v="0.4002"/>
    <n v="83.375"/>
    <x v="3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d v="2012-05-12T00:31:00"/>
    <n v="1336789860"/>
    <x v="884"/>
    <n v="1331666146"/>
    <b v="0"/>
    <n v="2"/>
    <b v="0"/>
    <s v="music/indie rock"/>
    <n v="0.01"/>
    <n v="10"/>
    <x v="3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d v="2016-12-30T20:35:11"/>
    <n v="1483137311"/>
    <x v="885"/>
    <n v="1481322911"/>
    <b v="0"/>
    <n v="21"/>
    <b v="0"/>
    <s v="music/indie rock"/>
    <n v="0.75"/>
    <n v="35.714285714285715"/>
    <x v="3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d v="2016-09-15T18:53:33"/>
    <n v="1473972813"/>
    <x v="886"/>
    <n v="1471812813"/>
    <b v="0"/>
    <n v="7"/>
    <b v="0"/>
    <s v="music/indie rock"/>
    <n v="0.41"/>
    <n v="29.285714285714285"/>
    <x v="3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d v="2012-05-27T21:00:55"/>
    <n v="1338159655"/>
    <x v="887"/>
    <n v="1335567655"/>
    <b v="0"/>
    <n v="0"/>
    <b v="0"/>
    <s v="music/indie rock"/>
    <n v="0"/>
    <e v="#DIV/0!"/>
    <x v="3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d v="2011-09-01T04:00:00"/>
    <n v="1314856800"/>
    <x v="888"/>
    <n v="1311789885"/>
    <b v="0"/>
    <n v="4"/>
    <b v="0"/>
    <s v="music/indie rock"/>
    <n v="7.1999999999999995E-2"/>
    <n v="18"/>
    <x v="3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d v="2014-10-05T16:49:03"/>
    <n v="1412534943"/>
    <x v="889"/>
    <n v="1409942943"/>
    <b v="0"/>
    <n v="32"/>
    <b v="0"/>
    <s v="music/indie rock"/>
    <n v="9.4412800000000005E-2"/>
    <n v="73.760000000000005"/>
    <x v="3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d v="2013-11-21T15:46:19"/>
    <n v="1385055979"/>
    <x v="890"/>
    <n v="1382460379"/>
    <b v="0"/>
    <n v="4"/>
    <b v="0"/>
    <s v="music/indie rock"/>
    <n v="4.1666666666666664E-2"/>
    <n v="31.25"/>
    <x v="3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d v="2014-08-20T22:45:30"/>
    <n v="1408581930"/>
    <x v="891"/>
    <n v="1405989930"/>
    <b v="0"/>
    <n v="9"/>
    <b v="0"/>
    <s v="music/indie rock"/>
    <n v="3.2500000000000001E-2"/>
    <n v="28.888888888888889"/>
    <x v="3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d v="2010-08-01T02:00:00"/>
    <n v="1280635200"/>
    <x v="892"/>
    <n v="1273121283"/>
    <b v="0"/>
    <n v="17"/>
    <b v="0"/>
    <s v="music/indie rock"/>
    <n v="0.40749999999999997"/>
    <n v="143.8235294117647"/>
    <x v="3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d v="2015-04-01T18:32:43"/>
    <n v="1427920363"/>
    <x v="893"/>
    <n v="1425331963"/>
    <b v="0"/>
    <n v="5"/>
    <b v="0"/>
    <s v="music/indie rock"/>
    <n v="0.1"/>
    <n v="40"/>
    <x v="3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d v="2016-06-05T21:33:30"/>
    <n v="1465169610"/>
    <x v="894"/>
    <n v="1462577610"/>
    <b v="0"/>
    <n v="53"/>
    <b v="0"/>
    <s v="music/indie rock"/>
    <n v="0.39169999999999999"/>
    <n v="147.81132075471697"/>
    <x v="3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d v="2010-10-25T01:03:49"/>
    <n v="1287975829"/>
    <x v="895"/>
    <n v="1284087829"/>
    <b v="0"/>
    <n v="7"/>
    <b v="0"/>
    <s v="music/indie rock"/>
    <n v="2.4375000000000001E-2"/>
    <n v="27.857142857142858"/>
    <x v="3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d v="2015-08-28T02:00:00"/>
    <n v="1440734400"/>
    <x v="896"/>
    <n v="1438549026"/>
    <b v="0"/>
    <n v="72"/>
    <b v="0"/>
    <s v="music/indie rock"/>
    <n v="0.4"/>
    <n v="44.444444444444443"/>
    <x v="3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d v="2012-11-28T15:31:48"/>
    <n v="1354123908"/>
    <x v="897"/>
    <n v="1351528308"/>
    <b v="0"/>
    <n v="0"/>
    <b v="0"/>
    <s v="music/indie rock"/>
    <n v="0"/>
    <e v="#DIV/0!"/>
    <x v="3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d v="2012-01-15T16:11:50"/>
    <n v="1326651110"/>
    <x v="898"/>
    <n v="1322763110"/>
    <b v="0"/>
    <n v="2"/>
    <b v="0"/>
    <s v="music/indie rock"/>
    <n v="2.8000000000000001E-2"/>
    <n v="35"/>
    <x v="3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d v="2011-05-28T00:22:42"/>
    <n v="1306549362"/>
    <x v="899"/>
    <n v="1302661362"/>
    <b v="0"/>
    <n v="8"/>
    <b v="0"/>
    <s v="music/indie rock"/>
    <n v="0.37333333333333335"/>
    <n v="35"/>
    <x v="3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d v="2016-03-30T17:23:22"/>
    <n v="1459365802"/>
    <x v="900"/>
    <n v="1456777402"/>
    <b v="0"/>
    <n v="2"/>
    <b v="0"/>
    <s v="music/jazz"/>
    <n v="4.1999999999999997E-3"/>
    <n v="10.5"/>
    <x v="3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d v="2010-06-08T17:11:00"/>
    <n v="1276024260"/>
    <x v="901"/>
    <n v="1272050914"/>
    <b v="0"/>
    <n v="0"/>
    <b v="0"/>
    <s v="music/jazz"/>
    <n v="0"/>
    <e v="#DIV/0!"/>
    <x v="3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d v="2014-08-30T13:30:00"/>
    <n v="1409412600"/>
    <x v="902"/>
    <n v="1404947422"/>
    <b v="0"/>
    <n v="3"/>
    <b v="0"/>
    <s v="music/jazz"/>
    <n v="3.0000000000000001E-3"/>
    <n v="30"/>
    <x v="3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d v="2012-09-23T00:25:00"/>
    <n v="1348367100"/>
    <x v="903"/>
    <n v="1346180780"/>
    <b v="0"/>
    <n v="4"/>
    <b v="0"/>
    <s v="music/jazz"/>
    <n v="3.2000000000000001E-2"/>
    <n v="40"/>
    <x v="3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d v="2016-01-02T23:55:37"/>
    <n v="1451786137"/>
    <x v="904"/>
    <n v="1449194137"/>
    <b v="0"/>
    <n v="3"/>
    <b v="0"/>
    <s v="music/jazz"/>
    <n v="3.0200000000000001E-3"/>
    <n v="50.333333333333336"/>
    <x v="3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d v="2011-01-24T03:45:26"/>
    <n v="1295847926"/>
    <x v="905"/>
    <n v="1290663926"/>
    <b v="0"/>
    <n v="6"/>
    <b v="0"/>
    <s v="music/jazz"/>
    <n v="3.0153846153846153E-2"/>
    <n v="32.666666666666664"/>
    <x v="3"/>
    <s v="jazz"/>
  </r>
  <r>
    <n v="906"/>
    <s v="24th Music Presents Channeling Motown (Live)"/>
    <s v="The DMV's most respected saxophonist pay tribute to Motown."/>
    <n v="15000"/>
    <n v="0"/>
    <x v="2"/>
    <s v="US"/>
    <s v="USD"/>
    <d v="2014-03-13T01:33:10"/>
    <n v="1394681590"/>
    <x v="906"/>
    <n v="1392093190"/>
    <b v="0"/>
    <n v="0"/>
    <b v="0"/>
    <s v="music/jazz"/>
    <n v="0"/>
    <e v="#DIV/0!"/>
    <x v="3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d v="2011-09-11T02:37:03"/>
    <n v="1315715823"/>
    <x v="907"/>
    <n v="1313123823"/>
    <b v="0"/>
    <n v="0"/>
    <b v="0"/>
    <s v="music/jazz"/>
    <n v="0"/>
    <e v="#DIV/0!"/>
    <x v="3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d v="2010-07-27T02:59:00"/>
    <n v="1280206740"/>
    <x v="908"/>
    <n v="1276283655"/>
    <b v="0"/>
    <n v="0"/>
    <b v="0"/>
    <s v="music/jazz"/>
    <n v="0"/>
    <e v="#DIV/0!"/>
    <x v="3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d v="2012-07-23T02:00:00"/>
    <n v="1343016000"/>
    <x v="909"/>
    <n v="1340296440"/>
    <b v="0"/>
    <n v="8"/>
    <b v="0"/>
    <s v="music/jazz"/>
    <n v="3.2500000000000001E-2"/>
    <n v="65"/>
    <x v="3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d v="2017-03-03T11:05:19"/>
    <n v="1488546319"/>
    <x v="910"/>
    <n v="1483362319"/>
    <b v="0"/>
    <n v="5"/>
    <b v="0"/>
    <s v="music/jazz"/>
    <n v="0.22363636363636363"/>
    <n v="24.6"/>
    <x v="3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d v="2014-01-23T22:07:25"/>
    <n v="1390522045"/>
    <x v="911"/>
    <n v="1388707645"/>
    <b v="0"/>
    <n v="0"/>
    <b v="0"/>
    <s v="music/jazz"/>
    <n v="0"/>
    <e v="#DIV/0!"/>
    <x v="3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d v="2012-12-11T01:37:27"/>
    <n v="1355197047"/>
    <x v="912"/>
    <n v="1350009447"/>
    <b v="0"/>
    <n v="2"/>
    <b v="0"/>
    <s v="music/jazz"/>
    <n v="8.5714285714285719E-3"/>
    <n v="15"/>
    <x v="3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d v="2012-05-05T01:20:19"/>
    <n v="1336188019"/>
    <x v="913"/>
    <n v="1333596019"/>
    <b v="0"/>
    <n v="24"/>
    <b v="0"/>
    <s v="music/jazz"/>
    <n v="6.6066666666666662E-2"/>
    <n v="82.583333333333329"/>
    <x v="3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d v="2012-08-25T16:19:07"/>
    <n v="1345918747"/>
    <x v="914"/>
    <n v="1343326747"/>
    <b v="0"/>
    <n v="0"/>
    <b v="0"/>
    <s v="music/jazz"/>
    <n v="0"/>
    <e v="#DIV/0!"/>
    <x v="3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d v="2012-03-01T02:59:00"/>
    <n v="1330577940"/>
    <x v="915"/>
    <n v="1327853914"/>
    <b v="0"/>
    <n v="9"/>
    <b v="0"/>
    <s v="music/jazz"/>
    <n v="5.7692307692307696E-2"/>
    <n v="41.666666666666664"/>
    <x v="3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d v="2010-10-22T03:00:00"/>
    <n v="1287723600"/>
    <x v="916"/>
    <n v="1284409734"/>
    <b v="0"/>
    <n v="0"/>
    <b v="0"/>
    <s v="music/jazz"/>
    <n v="0"/>
    <e v="#DIV/0!"/>
    <x v="3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d v="2014-07-14T00:30:00"/>
    <n v="1405305000"/>
    <x v="917"/>
    <n v="1402612730"/>
    <b v="0"/>
    <n v="1"/>
    <b v="0"/>
    <s v="music/jazz"/>
    <n v="6.0000000000000001E-3"/>
    <n v="30"/>
    <x v="3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d v="2014-12-01T20:59:21"/>
    <n v="1417474761"/>
    <x v="918"/>
    <n v="1414879161"/>
    <b v="0"/>
    <n v="10"/>
    <b v="0"/>
    <s v="music/jazz"/>
    <n v="5.0256410256410255E-2"/>
    <n v="19.600000000000001"/>
    <x v="3"/>
    <s v="jazz"/>
  </r>
  <r>
    <n v="919"/>
    <s v="Jazz CD:  Out of The Blue"/>
    <s v="Cool jazz with a New Orleans flavor."/>
    <n v="20000"/>
    <n v="100"/>
    <x v="2"/>
    <s v="US"/>
    <s v="USD"/>
    <d v="2012-12-19T13:24:05"/>
    <n v="1355930645"/>
    <x v="919"/>
    <n v="1352906645"/>
    <b v="0"/>
    <n v="1"/>
    <b v="0"/>
    <s v="music/jazz"/>
    <n v="5.0000000000000001E-3"/>
    <n v="100"/>
    <x v="3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d v="2013-11-14T15:07:02"/>
    <n v="1384448822"/>
    <x v="920"/>
    <n v="1381853222"/>
    <b v="0"/>
    <n v="0"/>
    <b v="0"/>
    <s v="music/jazz"/>
    <n v="0"/>
    <e v="#DIV/0!"/>
    <x v="3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d v="2011-12-12T03:06:16"/>
    <n v="1323666376"/>
    <x v="921"/>
    <n v="1320033976"/>
    <b v="0"/>
    <n v="20"/>
    <b v="0"/>
    <s v="music/jazz"/>
    <n v="0.309"/>
    <n v="231.75"/>
    <x v="3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d v="2014-10-01T10:43:13"/>
    <n v="1412167393"/>
    <x v="922"/>
    <n v="1409143393"/>
    <b v="0"/>
    <n v="30"/>
    <b v="0"/>
    <s v="music/jazz"/>
    <n v="0.21037037037037037"/>
    <n v="189.33333333333334"/>
    <x v="3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d v="2014-11-21T22:02:03"/>
    <n v="1416614523"/>
    <x v="923"/>
    <n v="1414018923"/>
    <b v="0"/>
    <n v="6"/>
    <b v="0"/>
    <s v="music/jazz"/>
    <n v="2.1999999999999999E-2"/>
    <n v="55"/>
    <x v="3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d v="2013-02-13T20:37:49"/>
    <n v="1360795069"/>
    <x v="924"/>
    <n v="1358203069"/>
    <b v="0"/>
    <n v="15"/>
    <b v="0"/>
    <s v="music/jazz"/>
    <n v="0.109"/>
    <n v="21.8"/>
    <x v="3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d v="2013-11-27T20:08:31"/>
    <n v="1385590111"/>
    <x v="925"/>
    <n v="1382994511"/>
    <b v="0"/>
    <n v="5"/>
    <b v="0"/>
    <s v="music/jazz"/>
    <n v="2.6666666666666668E-2"/>
    <n v="32"/>
    <x v="3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d v="2010-07-08T20:40:00"/>
    <n v="1278628800"/>
    <x v="926"/>
    <n v="1276043330"/>
    <b v="0"/>
    <n v="0"/>
    <b v="0"/>
    <s v="music/jazz"/>
    <n v="0"/>
    <e v="#DIV/0!"/>
    <x v="3"/>
    <s v="jazz"/>
  </r>
  <r>
    <n v="927"/>
    <s v="JETRO DA SILVA FUNK PROJECT"/>
    <s v="Studio CD/DVD Solo project of Pianist &amp; Keyboardist Jetro da Silva"/>
    <n v="20000"/>
    <n v="0"/>
    <x v="2"/>
    <s v="US"/>
    <s v="USD"/>
    <d v="2012-05-14T17:44:55"/>
    <n v="1337024695"/>
    <x v="927"/>
    <n v="1334432695"/>
    <b v="0"/>
    <n v="0"/>
    <b v="0"/>
    <s v="music/jazz"/>
    <n v="0"/>
    <e v="#DIV/0!"/>
    <x v="3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d v="2012-11-17T22:00:00"/>
    <n v="1353196800"/>
    <x v="928"/>
    <n v="1348864913"/>
    <b v="0"/>
    <n v="28"/>
    <b v="0"/>
    <s v="music/jazz"/>
    <n v="0.10862068965517241"/>
    <n v="56.25"/>
    <x v="3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d v="2012-04-09T02:42:49"/>
    <n v="1333946569"/>
    <x v="929"/>
    <n v="1331358169"/>
    <b v="0"/>
    <n v="0"/>
    <b v="0"/>
    <s v="music/jazz"/>
    <n v="0"/>
    <e v="#DIV/0!"/>
    <x v="3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d v="2010-06-25T19:32:00"/>
    <n v="1277501520"/>
    <x v="930"/>
    <n v="1273874306"/>
    <b v="0"/>
    <n v="5"/>
    <b v="0"/>
    <s v="music/jazz"/>
    <n v="0.38333333333333336"/>
    <n v="69"/>
    <x v="3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d v="2014-03-16T20:00:00"/>
    <n v="1395007200"/>
    <x v="931"/>
    <n v="1392021502"/>
    <b v="0"/>
    <n v="7"/>
    <b v="0"/>
    <s v="music/jazz"/>
    <n v="6.5500000000000003E-2"/>
    <n v="18.714285714285715"/>
    <x v="3"/>
    <s v="jazz"/>
  </r>
  <r>
    <n v="932"/>
    <s v="Mandy Harvey Christmas Album"/>
    <s v="Help me to create my 3rd album, a Christmas CD with 16 Holiday/Original favorites!"/>
    <n v="9500"/>
    <n v="1381"/>
    <x v="2"/>
    <s v="US"/>
    <s v="USD"/>
    <d v="2013-03-22T20:15:45"/>
    <n v="1363990545"/>
    <x v="932"/>
    <n v="1360106145"/>
    <b v="0"/>
    <n v="30"/>
    <b v="0"/>
    <s v="music/jazz"/>
    <n v="0.14536842105263159"/>
    <n v="46.033333333333331"/>
    <x v="3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d v="2014-05-12T02:03:29"/>
    <n v="1399867409"/>
    <x v="933"/>
    <n v="1394683409"/>
    <b v="0"/>
    <n v="2"/>
    <b v="0"/>
    <s v="music/jazz"/>
    <n v="0.06"/>
    <n v="60"/>
    <x v="3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d v="2014-05-04T04:00:00"/>
    <n v="1399183200"/>
    <x v="934"/>
    <n v="1396633284"/>
    <b v="0"/>
    <n v="30"/>
    <b v="0"/>
    <s v="music/jazz"/>
    <n v="0.30399999999999999"/>
    <n v="50.666666666666664"/>
    <x v="3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d v="2016-01-29T06:00:29"/>
    <n v="1454054429"/>
    <x v="935"/>
    <n v="1451462429"/>
    <b v="0"/>
    <n v="2"/>
    <b v="0"/>
    <s v="music/jazz"/>
    <n v="1.4285714285714285E-2"/>
    <n v="25"/>
    <x v="3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d v="2012-01-18T18:00:00"/>
    <n v="1326916800"/>
    <x v="936"/>
    <n v="1323131689"/>
    <b v="0"/>
    <n v="0"/>
    <b v="0"/>
    <s v="music/jazz"/>
    <n v="0"/>
    <e v="#DIV/0!"/>
    <x v="3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d v="2013-11-03T18:09:17"/>
    <n v="1383509357"/>
    <x v="937"/>
    <n v="1380913757"/>
    <b v="0"/>
    <n v="2"/>
    <b v="0"/>
    <s v="music/jazz"/>
    <n v="1.1428571428571429E-2"/>
    <n v="20"/>
    <x v="3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d v="2012-09-02T09:30:48"/>
    <n v="1346585448"/>
    <x v="938"/>
    <n v="1343993448"/>
    <b v="0"/>
    <n v="1"/>
    <b v="0"/>
    <s v="music/jazz"/>
    <n v="3.5714285714285713E-3"/>
    <n v="25"/>
    <x v="3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d v="2013-06-30T17:58:00"/>
    <n v="1372622280"/>
    <x v="939"/>
    <n v="1369246738"/>
    <b v="0"/>
    <n v="2"/>
    <b v="0"/>
    <s v="music/jazz"/>
    <n v="1.4545454545454545E-2"/>
    <n v="20"/>
    <x v="3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d v="2015-08-10T22:12:06"/>
    <n v="1439251926"/>
    <x v="940"/>
    <n v="1435363926"/>
    <b v="0"/>
    <n v="14"/>
    <b v="0"/>
    <s v="technology/wearables"/>
    <n v="0.17155555555555554"/>
    <n v="110.28571428571429"/>
    <x v="1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d v="2017-02-10T00:19:05"/>
    <n v="1486693145"/>
    <x v="941"/>
    <n v="1484101145"/>
    <b v="0"/>
    <n v="31"/>
    <b v="0"/>
    <s v="technology/wearables"/>
    <n v="2.3220000000000001E-2"/>
    <n v="37.451612903225808"/>
    <x v="1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d v="2016-02-18T18:14:20"/>
    <n v="1455826460"/>
    <x v="942"/>
    <n v="1452716060"/>
    <b v="0"/>
    <n v="16"/>
    <b v="0"/>
    <s v="technology/wearables"/>
    <n v="8.9066666666666669E-2"/>
    <n v="41.75"/>
    <x v="1"/>
    <s v="wearables"/>
  </r>
  <r>
    <n v="943"/>
    <s v="SleepMode"/>
    <s v="A mask for home or travel that will give you the best, undisturbed sleep of your life."/>
    <n v="3000"/>
    <n v="289"/>
    <x v="2"/>
    <s v="US"/>
    <s v="USD"/>
    <d v="2016-11-29T15:01:45"/>
    <n v="1480438905"/>
    <x v="943"/>
    <n v="1477843305"/>
    <b v="0"/>
    <n v="12"/>
    <b v="0"/>
    <s v="technology/wearables"/>
    <n v="9.633333333333334E-2"/>
    <n v="24.083333333333332"/>
    <x v="1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d v="2016-04-18T12:00:00"/>
    <n v="1460988000"/>
    <x v="944"/>
    <n v="1458050450"/>
    <b v="0"/>
    <n v="96"/>
    <b v="0"/>
    <s v="technology/wearables"/>
    <n v="0.13325999999999999"/>
    <n v="69.40625"/>
    <x v="1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d v="2017-02-18T21:59:00"/>
    <n v="1487462340"/>
    <x v="945"/>
    <n v="1482958626"/>
    <b v="0"/>
    <n v="16"/>
    <b v="0"/>
    <s v="technology/wearables"/>
    <n v="2.4840000000000001E-2"/>
    <n v="155.25"/>
    <x v="1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d v="2016-09-09T16:00:48"/>
    <n v="1473444048"/>
    <x v="946"/>
    <n v="1470852048"/>
    <b v="0"/>
    <n v="5"/>
    <b v="0"/>
    <s v="technology/wearables"/>
    <n v="1.9066666666666666E-2"/>
    <n v="57.2"/>
    <x v="1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d v="2016-06-30T16:45:06"/>
    <n v="1467312306"/>
    <x v="947"/>
    <n v="1462128306"/>
    <b v="0"/>
    <n v="0"/>
    <b v="0"/>
    <s v="technology/wearables"/>
    <n v="0"/>
    <e v="#DIV/0!"/>
    <x v="1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d v="2016-03-12T17:52:44"/>
    <n v="1457812364"/>
    <x v="948"/>
    <n v="1455220364"/>
    <b v="0"/>
    <n v="8"/>
    <b v="0"/>
    <s v="technology/wearables"/>
    <n v="0.12"/>
    <n v="60"/>
    <x v="1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d v="2016-02-20T23:02:56"/>
    <n v="1456016576"/>
    <x v="949"/>
    <n v="1450832576"/>
    <b v="0"/>
    <n v="7"/>
    <b v="0"/>
    <s v="technology/wearables"/>
    <n v="1.3650000000000001E-2"/>
    <n v="39"/>
    <x v="1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d v="2016-01-17T16:01:01"/>
    <n v="1453053661"/>
    <x v="950"/>
    <n v="1450461661"/>
    <b v="0"/>
    <n v="24"/>
    <b v="0"/>
    <s v="technology/wearables"/>
    <n v="0.28039999999999998"/>
    <n v="58.416666666666664"/>
    <x v="1"/>
    <s v="wearables"/>
  </r>
  <r>
    <n v="951"/>
    <s v="Smart Harness"/>
    <s v="Revolutionizing the way we walk our dogs!"/>
    <n v="50000"/>
    <n v="19195"/>
    <x v="2"/>
    <s v="US"/>
    <s v="USD"/>
    <d v="2016-06-04T13:41:12"/>
    <n v="1465054872"/>
    <x v="951"/>
    <n v="1461166872"/>
    <b v="0"/>
    <n v="121"/>
    <b v="0"/>
    <s v="technology/wearables"/>
    <n v="0.38390000000000002"/>
    <n v="158.63636363636363"/>
    <x v="1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d v="2016-11-18T13:43:32"/>
    <n v="1479483812"/>
    <x v="952"/>
    <n v="1476888212"/>
    <b v="0"/>
    <n v="196"/>
    <b v="0"/>
    <s v="technology/wearables"/>
    <n v="0.39942857142857141"/>
    <n v="99.857142857142861"/>
    <x v="1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d v="2015-01-25T01:56:39"/>
    <n v="1422158199"/>
    <x v="953"/>
    <n v="1419566199"/>
    <b v="0"/>
    <n v="5"/>
    <b v="0"/>
    <s v="technology/wearables"/>
    <n v="8.3999999999999995E-3"/>
    <n v="25.2"/>
    <x v="1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d v="2015-08-20T18:00:39"/>
    <n v="1440100839"/>
    <x v="954"/>
    <n v="1436472039"/>
    <b v="0"/>
    <n v="73"/>
    <b v="0"/>
    <s v="technology/wearables"/>
    <n v="0.43406666666666666"/>
    <n v="89.191780821917803"/>
    <x v="1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d v="2016-09-13T05:05:00"/>
    <n v="1473750300"/>
    <x v="955"/>
    <n v="1470294300"/>
    <b v="0"/>
    <n v="93"/>
    <b v="0"/>
    <s v="technology/wearables"/>
    <n v="5.6613333333333335E-2"/>
    <n v="182.6236559139785"/>
    <x v="1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d v="2015-04-26T18:55:59"/>
    <n v="1430081759"/>
    <x v="956"/>
    <n v="1424901359"/>
    <b v="0"/>
    <n v="17"/>
    <b v="0"/>
    <s v="technology/wearables"/>
    <n v="1.7219999999999999E-2"/>
    <n v="50.647058823529413"/>
    <x v="1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d v="2016-11-17T12:15:33"/>
    <n v="1479392133"/>
    <x v="957"/>
    <n v="1476710133"/>
    <b v="0"/>
    <n v="7"/>
    <b v="0"/>
    <s v="technology/wearables"/>
    <n v="1.9416666666666665E-2"/>
    <n v="33.285714285714285"/>
    <x v="1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d v="2015-04-10T02:59:00"/>
    <n v="1428641940"/>
    <x v="958"/>
    <n v="1426792563"/>
    <b v="0"/>
    <n v="17"/>
    <b v="0"/>
    <s v="technology/wearables"/>
    <n v="0.11328275684711328"/>
    <n v="51.823529411764703"/>
    <x v="1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d v="2015-01-19T02:11:05"/>
    <n v="1421640665"/>
    <x v="959"/>
    <n v="1419048665"/>
    <b v="0"/>
    <n v="171"/>
    <b v="0"/>
    <s v="technology/wearables"/>
    <n v="0.3886"/>
    <n v="113.62573099415205"/>
    <x v="1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d v="2017-03-14T12:02:35"/>
    <n v="1489500155"/>
    <x v="960"/>
    <n v="1485874955"/>
    <b v="0"/>
    <n v="188"/>
    <b v="0"/>
    <s v="technology/wearables"/>
    <n v="0.46100628930817611"/>
    <n v="136.46276595744681"/>
    <x v="1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d v="2017-02-20T17:00:00"/>
    <n v="1487617200"/>
    <x v="961"/>
    <n v="1483634335"/>
    <b v="0"/>
    <n v="110"/>
    <b v="0"/>
    <s v="technology/wearables"/>
    <n v="0.42188421052631581"/>
    <n v="364.35454545454547"/>
    <x v="1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d v="2016-02-11T15:05:53"/>
    <n v="1455210353"/>
    <x v="962"/>
    <n v="1451927153"/>
    <b v="0"/>
    <n v="37"/>
    <b v="0"/>
    <s v="technology/wearables"/>
    <n v="0.2848"/>
    <n v="19.243243243243242"/>
    <x v="1"/>
    <s v="wearables"/>
  </r>
  <r>
    <n v="963"/>
    <s v="The Ultimate Learning Center"/>
    <s v="WE are molding an educated, motivated, non violent GENERATION!"/>
    <n v="35000"/>
    <n v="377"/>
    <x v="2"/>
    <s v="US"/>
    <s v="USD"/>
    <d v="2016-10-17T13:15:19"/>
    <n v="1476717319"/>
    <x v="963"/>
    <n v="1473693319"/>
    <b v="0"/>
    <n v="9"/>
    <b v="0"/>
    <s v="technology/wearables"/>
    <n v="1.0771428571428571E-2"/>
    <n v="41.888888888888886"/>
    <x v="1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d v="2015-09-01T13:05:19"/>
    <n v="1441119919"/>
    <x v="964"/>
    <n v="1437663919"/>
    <b v="0"/>
    <n v="29"/>
    <b v="0"/>
    <s v="technology/wearables"/>
    <n v="7.9909090909090902E-3"/>
    <n v="30.310344827586206"/>
    <x v="1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d v="2016-10-26T01:59:00"/>
    <n v="1477454340"/>
    <x v="965"/>
    <n v="1474676646"/>
    <b v="0"/>
    <n v="6"/>
    <b v="0"/>
    <s v="technology/wearables"/>
    <n v="1.192E-2"/>
    <n v="49.666666666666664"/>
    <x v="1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d v="2016-10-06T13:15:32"/>
    <n v="1475766932"/>
    <x v="966"/>
    <n v="1473174932"/>
    <b v="0"/>
    <n v="30"/>
    <b v="0"/>
    <s v="technology/wearables"/>
    <n v="0.14799999999999999"/>
    <n v="59.2"/>
    <x v="1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d v="2016-04-22T03:06:14"/>
    <n v="1461301574"/>
    <x v="967"/>
    <n v="1456121174"/>
    <b v="0"/>
    <n v="81"/>
    <b v="0"/>
    <s v="technology/wearables"/>
    <n v="0.17810000000000001"/>
    <n v="43.97530864197531"/>
    <x v="1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d v="2014-08-15T18:20:34"/>
    <n v="1408134034"/>
    <x v="968"/>
    <n v="1405542034"/>
    <b v="0"/>
    <n v="4"/>
    <b v="0"/>
    <s v="technology/wearables"/>
    <n v="1.325E-2"/>
    <n v="26.5"/>
    <x v="1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d v="2017-02-09T05:16:47"/>
    <n v="1486624607"/>
    <x v="969"/>
    <n v="1483773407"/>
    <b v="0"/>
    <n v="11"/>
    <b v="0"/>
    <s v="technology/wearables"/>
    <n v="0.46666666666666667"/>
    <n v="1272.7272727272727"/>
    <x v="1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d v="2017-01-23T02:59:00"/>
    <n v="1485147540"/>
    <x v="970"/>
    <n v="1481951853"/>
    <b v="0"/>
    <n v="14"/>
    <b v="0"/>
    <s v="technology/wearables"/>
    <n v="0.4592"/>
    <n v="164"/>
    <x v="1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d v="2015-06-01T15:01:00"/>
    <n v="1433178060"/>
    <x v="971"/>
    <n v="1429290060"/>
    <b v="0"/>
    <n v="5"/>
    <b v="0"/>
    <s v="technology/wearables"/>
    <n v="2.2599999999999999E-3"/>
    <n v="45.2"/>
    <x v="1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d v="2014-09-04T04:59:00"/>
    <n v="1409813940"/>
    <x v="972"/>
    <n v="1407271598"/>
    <b v="0"/>
    <n v="45"/>
    <b v="0"/>
    <s v="technology/wearables"/>
    <n v="0.34625"/>
    <n v="153.88888888888889"/>
    <x v="1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d v="2015-11-08T23:21:33"/>
    <n v="1447032093"/>
    <x v="973"/>
    <n v="1441844493"/>
    <b v="0"/>
    <n v="8"/>
    <b v="0"/>
    <s v="technology/wearables"/>
    <n v="2.0549999999999999E-2"/>
    <n v="51.375"/>
    <x v="1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d v="2016-03-25T14:59:16"/>
    <n v="1458925156"/>
    <x v="974"/>
    <n v="1456336756"/>
    <b v="0"/>
    <n v="3"/>
    <b v="0"/>
    <s v="technology/wearables"/>
    <n v="5.5999999999999999E-3"/>
    <n v="93.333333333333329"/>
    <x v="1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d v="2016-06-28T14:43:05"/>
    <n v="1467132185"/>
    <x v="975"/>
    <n v="1461948185"/>
    <b v="0"/>
    <n v="24"/>
    <b v="0"/>
    <s v="technology/wearables"/>
    <n v="2.6069999999999999E-2"/>
    <n v="108.625"/>
    <x v="1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d v="2015-08-13T23:24:57"/>
    <n v="1439515497"/>
    <x v="976"/>
    <n v="1435627497"/>
    <b v="0"/>
    <n v="18"/>
    <b v="0"/>
    <s v="technology/wearables"/>
    <n v="1.9259999999999999E-2"/>
    <n v="160.5"/>
    <x v="1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d v="2016-02-21T20:36:37"/>
    <n v="1456094197"/>
    <x v="977"/>
    <n v="1453502197"/>
    <b v="0"/>
    <n v="12"/>
    <b v="0"/>
    <s v="technology/wearables"/>
    <n v="0.33666666666666667"/>
    <n v="75.75"/>
    <x v="1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d v="2016-02-25T05:25:01"/>
    <n v="1456385101"/>
    <x v="978"/>
    <n v="1453793101"/>
    <b v="0"/>
    <n v="123"/>
    <b v="0"/>
    <s v="technology/wearables"/>
    <n v="0.5626326718299024"/>
    <n v="790.83739837398377"/>
    <x v="1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d v="2016-06-20T16:59:00"/>
    <n v="1466449140"/>
    <x v="979"/>
    <n v="1463392828"/>
    <b v="0"/>
    <n v="96"/>
    <b v="0"/>
    <s v="technology/wearables"/>
    <n v="0.82817600000000002"/>
    <n v="301.93916666666667"/>
    <x v="1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d v="2014-11-30T20:42:02"/>
    <n v="1417387322"/>
    <x v="980"/>
    <n v="1413495722"/>
    <b v="0"/>
    <n v="31"/>
    <b v="0"/>
    <s v="technology/wearables"/>
    <n v="0.14860000000000001"/>
    <n v="47.935483870967744"/>
    <x v="1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d v="2014-08-09T20:43:42"/>
    <n v="1407624222"/>
    <x v="981"/>
    <n v="1405032222"/>
    <b v="0"/>
    <n v="4"/>
    <b v="0"/>
    <s v="technology/wearables"/>
    <n v="1.2375123751237513E-4"/>
    <n v="2.75"/>
    <x v="1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d v="2016-10-02T16:04:46"/>
    <n v="1475431486"/>
    <x v="982"/>
    <n v="1472839486"/>
    <b v="0"/>
    <n v="3"/>
    <b v="0"/>
    <s v="technology/wearables"/>
    <n v="1.7142857142857143E-4"/>
    <n v="1"/>
    <x v="1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d v="2016-08-23T18:54:00"/>
    <n v="1471985640"/>
    <x v="983"/>
    <n v="1469289685"/>
    <b v="0"/>
    <n v="179"/>
    <b v="0"/>
    <s v="technology/wearables"/>
    <n v="0.2950613611721471"/>
    <n v="171.79329608938548"/>
    <x v="1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d v="2015-03-27T23:46:48"/>
    <n v="1427507208"/>
    <x v="984"/>
    <n v="1424918808"/>
    <b v="0"/>
    <n v="3"/>
    <b v="0"/>
    <s v="technology/wearables"/>
    <n v="1.06E-2"/>
    <n v="35.333333333333336"/>
    <x v="1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d v="2015-12-31T21:00:00"/>
    <n v="1451602800"/>
    <x v="985"/>
    <n v="1449011610"/>
    <b v="0"/>
    <n v="23"/>
    <b v="0"/>
    <s v="technology/wearables"/>
    <n v="6.2933333333333327E-2"/>
    <n v="82.086956521739125"/>
    <x v="1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d v="2016-01-09T22:00:00"/>
    <n v="1452384000"/>
    <x v="986"/>
    <n v="1447698300"/>
    <b v="0"/>
    <n v="23"/>
    <b v="0"/>
    <s v="technology/wearables"/>
    <n v="0.1275"/>
    <n v="110.8695652173913"/>
    <x v="1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d v="2014-06-23T05:04:10"/>
    <n v="1403507050"/>
    <x v="987"/>
    <n v="1400051050"/>
    <b v="0"/>
    <n v="41"/>
    <b v="0"/>
    <s v="technology/wearables"/>
    <n v="0.13220000000000001"/>
    <n v="161.21951219512195"/>
    <x v="1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d v="2016-10-01T06:33:45"/>
    <n v="1475310825"/>
    <x v="988"/>
    <n v="1472718825"/>
    <b v="0"/>
    <n v="0"/>
    <b v="0"/>
    <s v="technology/wearables"/>
    <n v="0"/>
    <e v="#DIV/0!"/>
    <x v="1"/>
    <s v="wearables"/>
  </r>
  <r>
    <n v="989"/>
    <s v="Power Rope"/>
    <s v="The most useful phone charger you will ever buy"/>
    <n v="10000"/>
    <n v="1677"/>
    <x v="2"/>
    <s v="US"/>
    <s v="USD"/>
    <d v="2016-09-28T20:24:55"/>
    <n v="1475101495"/>
    <x v="989"/>
    <n v="1472509495"/>
    <b v="0"/>
    <n v="32"/>
    <b v="0"/>
    <s v="technology/wearables"/>
    <n v="0.16769999999999999"/>
    <n v="52.40625"/>
    <x v="1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d v="2014-09-03T16:49:24"/>
    <n v="1409770164"/>
    <x v="990"/>
    <n v="1407178164"/>
    <b v="0"/>
    <n v="2"/>
    <b v="0"/>
    <s v="technology/wearables"/>
    <n v="1.0399999999999999E-3"/>
    <n v="13"/>
    <x v="1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d v="2016-07-12T16:51:00"/>
    <n v="1468349460"/>
    <x v="991"/>
    <n v="1466186988"/>
    <b v="0"/>
    <n v="7"/>
    <b v="0"/>
    <s v="technology/wearables"/>
    <n v="4.24E-2"/>
    <n v="30.285714285714285"/>
    <x v="1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d v="2016-05-07T19:11:59"/>
    <n v="1462655519"/>
    <x v="992"/>
    <n v="1457475119"/>
    <b v="0"/>
    <n v="4"/>
    <b v="0"/>
    <s v="technology/wearables"/>
    <n v="4.6699999999999997E-3"/>
    <n v="116.75"/>
    <x v="1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d v="2016-11-12T03:00:00"/>
    <n v="1478926800"/>
    <x v="993"/>
    <n v="1476054568"/>
    <b v="0"/>
    <n v="196"/>
    <b v="0"/>
    <s v="technology/wearables"/>
    <n v="0.25087142857142858"/>
    <n v="89.59693877551021"/>
    <x v="1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d v="2014-11-30T20:59:00"/>
    <n v="1417388340"/>
    <x v="994"/>
    <n v="1412835530"/>
    <b v="0"/>
    <n v="11"/>
    <b v="0"/>
    <s v="technology/wearables"/>
    <n v="2.3345000000000001E-2"/>
    <n v="424.45454545454544"/>
    <x v="1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d v="2014-11-29T14:00:00"/>
    <n v="1417276800"/>
    <x v="995"/>
    <n v="1415140480"/>
    <b v="0"/>
    <n v="9"/>
    <b v="0"/>
    <s v="technology/wearables"/>
    <n v="7.2599999999999998E-2"/>
    <n v="80.666666666666671"/>
    <x v="1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d v="2014-07-27T13:27:00"/>
    <n v="1406474820"/>
    <x v="996"/>
    <n v="1403902060"/>
    <b v="0"/>
    <n v="5"/>
    <b v="0"/>
    <s v="technology/wearables"/>
    <n v="1.6250000000000001E-2"/>
    <n v="13"/>
    <x v="1"/>
    <s v="wearables"/>
  </r>
  <r>
    <n v="997"/>
    <s v="iPhanny"/>
    <s v="The iPhanny keeps your iPhone 6 safe from bending in those dangerous pants pockets."/>
    <n v="5000"/>
    <n v="65"/>
    <x v="2"/>
    <s v="US"/>
    <s v="USD"/>
    <d v="2014-11-28T01:28:17"/>
    <n v="1417145297"/>
    <x v="997"/>
    <n v="1414549697"/>
    <b v="0"/>
    <n v="8"/>
    <b v="0"/>
    <s v="technology/wearables"/>
    <n v="1.2999999999999999E-2"/>
    <n v="8.125"/>
    <x v="1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d v="2015-11-19T03:03:21"/>
    <n v="1447909401"/>
    <x v="998"/>
    <n v="1444017801"/>
    <b v="0"/>
    <n v="229"/>
    <b v="0"/>
    <s v="technology/wearables"/>
    <n v="0.58558333333333334"/>
    <n v="153.42794759825327"/>
    <x v="1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d v="2014-11-13T06:02:00"/>
    <n v="1415865720"/>
    <x v="999"/>
    <n v="1413270690"/>
    <b v="0"/>
    <n v="40"/>
    <b v="0"/>
    <s v="technology/wearables"/>
    <n v="7.7886666666666673E-2"/>
    <n v="292.07499999999999"/>
    <x v="1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d v="2017-03-14T22:26:00"/>
    <n v="1489537560"/>
    <x v="1000"/>
    <n v="1484357160"/>
    <b v="0"/>
    <n v="6"/>
    <b v="0"/>
    <s v="technology/wearables"/>
    <n v="2.2157147647256063E-2"/>
    <n v="3304"/>
    <x v="1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d v="2017-01-30T15:16:53"/>
    <n v="1485796613"/>
    <x v="1001"/>
    <n v="1481908613"/>
    <b v="0"/>
    <n v="4"/>
    <b v="0"/>
    <s v="technology/wearables"/>
    <n v="1.04"/>
    <n v="1300"/>
    <x v="1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d v="2015-12-17T03:59:00"/>
    <n v="1450331940"/>
    <x v="1002"/>
    <n v="1447777514"/>
    <b v="0"/>
    <n v="22"/>
    <b v="0"/>
    <s v="technology/wearables"/>
    <n v="0.29602960296029601"/>
    <n v="134.54545454545453"/>
    <x v="1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d v="2017-03-16T14:01:01"/>
    <n v="1489680061"/>
    <x v="1003"/>
    <n v="1487091661"/>
    <b v="0"/>
    <n v="15"/>
    <b v="0"/>
    <s v="technology/wearables"/>
    <n v="0.16055"/>
    <n v="214.06666666666666"/>
    <x v="1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d v="2016-02-18T15:00:27"/>
    <n v="1455814827"/>
    <x v="1004"/>
    <n v="1453222827"/>
    <b v="0"/>
    <n v="95"/>
    <b v="0"/>
    <s v="technology/wearables"/>
    <n v="0.82208000000000003"/>
    <n v="216.33684210526314"/>
    <x v="1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d v="2015-10-30T12:59:43"/>
    <n v="1446217183"/>
    <x v="1005"/>
    <n v="1443538783"/>
    <b v="0"/>
    <n v="161"/>
    <b v="0"/>
    <s v="technology/wearables"/>
    <n v="0.75051000000000001"/>
    <n v="932.31055900621118"/>
    <x v="1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d v="2014-12-12T05:11:00"/>
    <n v="1418368260"/>
    <x v="1006"/>
    <n v="1417654672"/>
    <b v="0"/>
    <n v="8"/>
    <b v="0"/>
    <s v="technology/wearables"/>
    <n v="5.8500000000000003E-2"/>
    <n v="29.25"/>
    <x v="1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d v="2016-12-14T13:00:23"/>
    <n v="1481727623"/>
    <x v="1007"/>
    <n v="1478095223"/>
    <b v="0"/>
    <n v="76"/>
    <b v="0"/>
    <s v="technology/wearables"/>
    <n v="0.44319999999999998"/>
    <n v="174.94736842105263"/>
    <x v="1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d v="2016-12-28T17:25:15"/>
    <n v="1482953115"/>
    <x v="1008"/>
    <n v="1480361115"/>
    <b v="0"/>
    <n v="1"/>
    <b v="0"/>
    <s v="technology/wearables"/>
    <n v="2.6737967914438501E-3"/>
    <n v="250"/>
    <x v="1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d v="2016-06-19T12:30:46"/>
    <n v="1466346646"/>
    <x v="1009"/>
    <n v="1463754646"/>
    <b v="0"/>
    <n v="101"/>
    <b v="0"/>
    <s v="technology/wearables"/>
    <n v="0.1313"/>
    <n v="65"/>
    <x v="1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d v="2016-09-05T00:59:00"/>
    <n v="1473044340"/>
    <x v="1010"/>
    <n v="1468180462"/>
    <b v="0"/>
    <n v="4"/>
    <b v="0"/>
    <s v="technology/wearables"/>
    <n v="1.9088937093275488E-3"/>
    <n v="55"/>
    <x v="1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d v="2014-12-18T19:33:15"/>
    <n v="1418938395"/>
    <x v="1011"/>
    <n v="1415050395"/>
    <b v="0"/>
    <n v="1"/>
    <b v="0"/>
    <s v="technology/wearables"/>
    <n v="3.7499999999999999E-3"/>
    <n v="75"/>
    <x v="1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d v="2017-01-24T08:34:12"/>
    <n v="1485254052"/>
    <x v="1012"/>
    <n v="1481366052"/>
    <b v="0"/>
    <n v="775"/>
    <b v="0"/>
    <s v="technology/wearables"/>
    <n v="215.35021"/>
    <n v="1389.3561935483872"/>
    <x v="1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d v="2015-12-29T18:00:00"/>
    <n v="1451419200"/>
    <x v="1013"/>
    <n v="1449000056"/>
    <b v="0"/>
    <n v="90"/>
    <b v="0"/>
    <s v="technology/wearables"/>
    <n v="0.34527999999999998"/>
    <n v="95.911111111111111"/>
    <x v="1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d v="2014-12-31T22:03:35"/>
    <n v="1420070615"/>
    <x v="1014"/>
    <n v="1415750615"/>
    <b v="0"/>
    <n v="16"/>
    <b v="0"/>
    <s v="technology/wearables"/>
    <n v="0.30599999999999999"/>
    <n v="191.25"/>
    <x v="1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d v="2015-11-25T20:04:55"/>
    <n v="1448489095"/>
    <x v="1015"/>
    <n v="1445893495"/>
    <b v="0"/>
    <n v="6"/>
    <b v="0"/>
    <s v="technology/wearables"/>
    <n v="2.6666666666666668E-2"/>
    <n v="40"/>
    <x v="1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d v="2016-04-06T23:34:16"/>
    <n v="1459992856"/>
    <x v="1016"/>
    <n v="1456108456"/>
    <b v="0"/>
    <n v="38"/>
    <b v="0"/>
    <s v="technology/wearables"/>
    <n v="2.8420000000000001E-2"/>
    <n v="74.78947368421052"/>
    <x v="1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d v="2015-11-21T15:12:15"/>
    <n v="1448125935"/>
    <x v="1017"/>
    <n v="1444666335"/>
    <b v="0"/>
    <n v="355"/>
    <b v="0"/>
    <s v="technology/wearables"/>
    <n v="0.22878799999999999"/>
    <n v="161.11830985915492"/>
    <x v="1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d v="2016-07-14T09:48:53"/>
    <n v="1468496933"/>
    <x v="1018"/>
    <n v="1465904933"/>
    <b v="0"/>
    <n v="7"/>
    <b v="0"/>
    <s v="technology/wearables"/>
    <n v="3.1050000000000001E-2"/>
    <n v="88.714285714285708"/>
    <x v="1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d v="2015-02-04T21:22:29"/>
    <n v="1423092149"/>
    <x v="1019"/>
    <n v="1420500149"/>
    <b v="0"/>
    <n v="400"/>
    <b v="0"/>
    <s v="technology/wearables"/>
    <n v="0.47333333333333333"/>
    <n v="53.25"/>
    <x v="1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d v="2015-06-01T22:47:00"/>
    <n v="1433206020"/>
    <x v="1020"/>
    <n v="1430617209"/>
    <b v="0"/>
    <n v="30"/>
    <b v="1"/>
    <s v="music/electronic music"/>
    <n v="2.0554838709677421"/>
    <n v="106.2"/>
    <x v="3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d v="2015-10-17T02:00:00"/>
    <n v="1445054400"/>
    <x v="1021"/>
    <n v="1443074571"/>
    <b v="1"/>
    <n v="478"/>
    <b v="1"/>
    <s v="music/electronic music"/>
    <n v="3.5180366666666667"/>
    <n v="22.079728033472804"/>
    <x v="3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d v="2015-05-17T13:31:17"/>
    <n v="1431876677"/>
    <x v="1022"/>
    <n v="1429284677"/>
    <b v="1"/>
    <n v="74"/>
    <b v="1"/>
    <s v="music/electronic music"/>
    <n v="1.149"/>
    <n v="31.054054054054053"/>
    <x v="3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d v="2015-06-20T20:04:21"/>
    <n v="1434837861"/>
    <x v="1023"/>
    <n v="1432245861"/>
    <b v="0"/>
    <n v="131"/>
    <b v="1"/>
    <s v="music/electronic music"/>
    <n v="2.3715000000000002"/>
    <n v="36.206106870229007"/>
    <x v="3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d v="2016-01-31T11:56:03"/>
    <n v="1454248563"/>
    <x v="1024"/>
    <n v="1451656563"/>
    <b v="1"/>
    <n v="61"/>
    <b v="1"/>
    <s v="music/electronic music"/>
    <n v="1.1863774999999999"/>
    <n v="388.9762295081967"/>
    <x v="3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d v="2015-03-16T17:00:37"/>
    <n v="1426532437"/>
    <x v="1025"/>
    <n v="1423944037"/>
    <b v="1"/>
    <n v="1071"/>
    <b v="1"/>
    <s v="music/electronic music"/>
    <n v="1.099283142857143"/>
    <n v="71.848571428571432"/>
    <x v="3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d v="2016-03-31T06:46:56"/>
    <n v="1459414016"/>
    <x v="1026"/>
    <n v="1456480016"/>
    <b v="1"/>
    <n v="122"/>
    <b v="1"/>
    <s v="music/electronic music"/>
    <n v="1.0000828571428571"/>
    <n v="57.381803278688523"/>
    <x v="3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d v="2014-10-22T22:49:07"/>
    <n v="1414025347"/>
    <x v="1027"/>
    <n v="1411433347"/>
    <b v="1"/>
    <n v="111"/>
    <b v="1"/>
    <s v="music/electronic music"/>
    <n v="1.0309292094387414"/>
    <n v="69.666666666666671"/>
    <x v="3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d v="2017-03-06T18:00:00"/>
    <n v="1488830400"/>
    <x v="1028"/>
    <n v="1484924605"/>
    <b v="1"/>
    <n v="255"/>
    <b v="1"/>
    <s v="music/electronic music"/>
    <n v="1.1727000000000001"/>
    <n v="45.988235294117644"/>
    <x v="3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d v="2015-04-04T19:59:00"/>
    <n v="1428184740"/>
    <x v="1029"/>
    <n v="1423501507"/>
    <b v="0"/>
    <n v="141"/>
    <b v="1"/>
    <s v="music/electronic music"/>
    <n v="1.1175999999999999"/>
    <n v="79.262411347517727"/>
    <x v="3"/>
    <s v="electronic music"/>
  </r>
  <r>
    <n v="1030"/>
    <s v="The Gothsicles - I FEEL SICLE"/>
    <s v="Help fund the latest Gothsicles mega-album, I FEEL SICLE!"/>
    <n v="2000"/>
    <n v="6842"/>
    <x v="0"/>
    <s v="US"/>
    <s v="USD"/>
    <d v="2016-09-12T09:35:49"/>
    <n v="1473680149"/>
    <x v="1030"/>
    <n v="1472470549"/>
    <b v="0"/>
    <n v="159"/>
    <b v="1"/>
    <s v="music/electronic music"/>
    <n v="3.4209999999999998"/>
    <n v="43.031446540880502"/>
    <x v="3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d v="2015-12-16T16:20:10"/>
    <n v="1450290010"/>
    <x v="1031"/>
    <n v="1447698010"/>
    <b v="0"/>
    <n v="99"/>
    <b v="1"/>
    <s v="music/electronic music"/>
    <n v="1.0740000000000001"/>
    <n v="108.48484848484848"/>
    <x v="3"/>
    <s v="electronic music"/>
  </r>
  <r>
    <n v="1032"/>
    <s v="Phantom Ship / Coastal (Album Preorder)"/>
    <s v="Ideal for living rooms and open spaces."/>
    <n v="5400"/>
    <n v="5858.84"/>
    <x v="0"/>
    <s v="US"/>
    <s v="USD"/>
    <d v="2016-06-23T14:00:25"/>
    <n v="1466697625"/>
    <x v="1032"/>
    <n v="1464105625"/>
    <b v="0"/>
    <n v="96"/>
    <b v="1"/>
    <s v="music/electronic music"/>
    <n v="1.0849703703703704"/>
    <n v="61.029583333333335"/>
    <x v="3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d v="2016-12-12T15:34:40"/>
    <n v="1481564080"/>
    <x v="1033"/>
    <n v="1479144880"/>
    <b v="0"/>
    <n v="27"/>
    <b v="1"/>
    <s v="music/electronic music"/>
    <n v="1.0286144578313252"/>
    <n v="50.592592592592595"/>
    <x v="3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d v="2016-08-05T01:59:00"/>
    <n v="1470369540"/>
    <x v="1034"/>
    <n v="1467604804"/>
    <b v="0"/>
    <n v="166"/>
    <b v="1"/>
    <s v="music/electronic music"/>
    <n v="1.3000180000000001"/>
    <n v="39.157168674698795"/>
    <x v="3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d v="2015-02-11T13:23:40"/>
    <n v="1423668220"/>
    <x v="1035"/>
    <n v="1421076220"/>
    <b v="0"/>
    <n v="76"/>
    <b v="1"/>
    <s v="music/electronic music"/>
    <n v="1.0765217391304347"/>
    <n v="65.15789473684211"/>
    <x v="3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d v="2013-01-07T06:00:00"/>
    <n v="1357545600"/>
    <x v="1036"/>
    <n v="1354790790"/>
    <b v="0"/>
    <n v="211"/>
    <b v="1"/>
    <s v="music/electronic music"/>
    <n v="1.1236044444444444"/>
    <n v="23.963127962085309"/>
    <x v="3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d v="2015-05-18T03:00:00"/>
    <n v="1431925200"/>
    <x v="1037"/>
    <n v="1429991062"/>
    <b v="0"/>
    <n v="21"/>
    <b v="1"/>
    <s v="music/electronic music"/>
    <n v="1.0209999999999999"/>
    <n v="48.61904761904762"/>
    <x v="3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d v="2016-03-19T02:33:43"/>
    <n v="1458362023"/>
    <x v="1038"/>
    <n v="1455773623"/>
    <b v="0"/>
    <n v="61"/>
    <b v="1"/>
    <s v="music/electronic music"/>
    <n v="1.4533333333333334"/>
    <n v="35.73770491803279"/>
    <x v="3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d v="2016-12-13T05:59:00"/>
    <n v="1481615940"/>
    <x v="1039"/>
    <n v="1479436646"/>
    <b v="0"/>
    <n v="30"/>
    <b v="1"/>
    <s v="music/electronic music"/>
    <n v="1.282"/>
    <n v="21.366666666666667"/>
    <x v="3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d v="2016-08-27T15:00:09"/>
    <n v="1472317209"/>
    <x v="1040"/>
    <n v="1469725209"/>
    <b v="0"/>
    <n v="1"/>
    <b v="0"/>
    <s v="journalism/audio"/>
    <n v="2.9411764705882353E-3"/>
    <n v="250"/>
    <x v="4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d v="2014-07-30T23:26:32"/>
    <n v="1406769992"/>
    <x v="1041"/>
    <n v="1405041992"/>
    <b v="0"/>
    <n v="0"/>
    <b v="0"/>
    <s v="journalism/audio"/>
    <n v="0"/>
    <e v="#DIV/0!"/>
    <x v="4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d v="2014-09-12T08:00:00"/>
    <n v="1410516000"/>
    <x v="1042"/>
    <n v="1406824948"/>
    <b v="0"/>
    <n v="1"/>
    <b v="0"/>
    <s v="journalism/audio"/>
    <n v="1.5384615384615385E-2"/>
    <n v="10"/>
    <x v="4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d v="2015-05-20T04:04:15"/>
    <n v="1432101855"/>
    <x v="1043"/>
    <n v="1429509855"/>
    <b v="0"/>
    <n v="292"/>
    <b v="0"/>
    <s v="journalism/audio"/>
    <n v="8.5370000000000001E-2"/>
    <n v="29.236301369863014"/>
    <x v="4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d v="2015-03-05T18:27:00"/>
    <n v="1425587220"/>
    <x v="1044"/>
    <n v="1420668801"/>
    <b v="0"/>
    <n v="2"/>
    <b v="0"/>
    <s v="journalism/audio"/>
    <n v="8.571428571428571E-4"/>
    <n v="3"/>
    <x v="4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d v="2014-08-23T18:59:10"/>
    <n v="1408827550"/>
    <x v="1045"/>
    <n v="1406235550"/>
    <b v="0"/>
    <n v="8"/>
    <b v="0"/>
    <s v="journalism/audio"/>
    <n v="2.6599999999999999E-2"/>
    <n v="33.25"/>
    <x v="4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d v="2015-12-26T18:26:00"/>
    <n v="1451161560"/>
    <x v="1046"/>
    <n v="1447273560"/>
    <b v="0"/>
    <n v="0"/>
    <b v="0"/>
    <s v="journalism/audio"/>
    <n v="0"/>
    <e v="#DIV/0!"/>
    <x v="4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d v="2014-11-05T18:38:35"/>
    <n v="1415219915"/>
    <x v="1047"/>
    <n v="1412624315"/>
    <b v="0"/>
    <n v="1"/>
    <b v="0"/>
    <s v="journalism/audio"/>
    <n v="5.0000000000000001E-4"/>
    <n v="1"/>
    <x v="4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d v="2016-09-24T23:16:29"/>
    <n v="1474766189"/>
    <x v="1048"/>
    <n v="1471310189"/>
    <b v="0"/>
    <n v="4"/>
    <b v="0"/>
    <s v="journalism/audio"/>
    <n v="1.4133333333333333E-2"/>
    <n v="53"/>
    <x v="4"/>
    <s v="audio"/>
  </r>
  <r>
    <n v="1049"/>
    <s v="J1 (Canceled)"/>
    <s v="------"/>
    <n v="12000"/>
    <n v="0"/>
    <x v="1"/>
    <s v="US"/>
    <s v="USD"/>
    <d v="2016-02-12T08:20:45"/>
    <n v="1455272445"/>
    <x v="1049"/>
    <n v="1452680445"/>
    <b v="0"/>
    <n v="0"/>
    <b v="0"/>
    <s v="journalism/audio"/>
    <n v="0"/>
    <e v="#DIV/0!"/>
    <x v="4"/>
    <s v="audio"/>
  </r>
  <r>
    <n v="1050"/>
    <s v="The (Secular) Barbershop Podcast (Canceled)"/>
    <s v="Secularism is on the rise and I hear you.Talk to me."/>
    <n v="2500"/>
    <n v="0"/>
    <x v="1"/>
    <s v="US"/>
    <s v="USD"/>
    <d v="2015-09-14T17:07:57"/>
    <n v="1442257677"/>
    <x v="1050"/>
    <n v="1439665677"/>
    <b v="0"/>
    <n v="0"/>
    <b v="0"/>
    <s v="journalism/audio"/>
    <n v="0"/>
    <e v="#DIV/0!"/>
    <x v="4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d v="2014-08-26T22:20:25"/>
    <n v="1409098825"/>
    <x v="1051"/>
    <n v="1406679625"/>
    <b v="0"/>
    <n v="0"/>
    <b v="0"/>
    <s v="journalism/audio"/>
    <n v="0"/>
    <e v="#DIV/0!"/>
    <x v="4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d v="2016-06-06T18:09:00"/>
    <n v="1465243740"/>
    <x v="1052"/>
    <n v="1461438495"/>
    <b v="0"/>
    <n v="0"/>
    <b v="0"/>
    <s v="journalism/audio"/>
    <n v="0"/>
    <e v="#DIV/0!"/>
    <x v="4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d v="2017-03-06T02:08:52"/>
    <n v="1488773332"/>
    <x v="1053"/>
    <n v="1486613332"/>
    <b v="0"/>
    <n v="1"/>
    <b v="0"/>
    <s v="journalism/audio"/>
    <n v="0.01"/>
    <n v="15"/>
    <x v="4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d v="2014-08-10T20:00:00"/>
    <n v="1407708000"/>
    <x v="1054"/>
    <n v="1405110399"/>
    <b v="0"/>
    <n v="0"/>
    <b v="0"/>
    <s v="journalism/audio"/>
    <n v="0"/>
    <e v="#DIV/0!"/>
    <x v="4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d v="2016-03-07T21:49:05"/>
    <n v="1457394545"/>
    <x v="1055"/>
    <n v="1454802545"/>
    <b v="0"/>
    <n v="0"/>
    <b v="0"/>
    <s v="journalism/audio"/>
    <n v="0"/>
    <e v="#DIV/0!"/>
    <x v="4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d v="2015-04-24T14:16:17"/>
    <n v="1429892177"/>
    <x v="1056"/>
    <n v="1424711777"/>
    <b v="0"/>
    <n v="0"/>
    <b v="0"/>
    <s v="journalism/audio"/>
    <n v="0"/>
    <e v="#DIV/0!"/>
    <x v="4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d v="2016-12-04T19:54:43"/>
    <n v="1480888483"/>
    <x v="1057"/>
    <n v="1478292883"/>
    <b v="0"/>
    <n v="0"/>
    <b v="0"/>
    <s v="journalism/audio"/>
    <n v="0"/>
    <e v="#DIV/0!"/>
    <x v="4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d v="2015-03-25T22:00:00"/>
    <n v="1427328000"/>
    <x v="1058"/>
    <n v="1423777043"/>
    <b v="0"/>
    <n v="0"/>
    <b v="0"/>
    <s v="journalism/audio"/>
    <n v="0"/>
    <e v="#DIV/0!"/>
    <x v="4"/>
    <s v="audio"/>
  </r>
  <r>
    <n v="1059"/>
    <s v="Voice Over Artist (Canceled)"/>
    <s v="Turning myself into a vocal artist."/>
    <n v="1100"/>
    <n v="0"/>
    <x v="1"/>
    <s v="US"/>
    <s v="USD"/>
    <d v="2015-03-13T15:57:36"/>
    <n v="1426269456"/>
    <x v="1059"/>
    <n v="1423681056"/>
    <b v="0"/>
    <n v="0"/>
    <b v="0"/>
    <s v="journalism/audio"/>
    <n v="0"/>
    <e v="#DIV/0!"/>
    <x v="4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d v="2015-04-15T19:54:53"/>
    <n v="1429134893"/>
    <x v="1060"/>
    <n v="1426542893"/>
    <b v="0"/>
    <n v="1"/>
    <b v="0"/>
    <s v="journalism/audio"/>
    <n v="0.01"/>
    <n v="50"/>
    <x v="4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d v="2016-05-01T23:00:00"/>
    <n v="1462150800"/>
    <x v="1061"/>
    <n v="1456987108"/>
    <b v="0"/>
    <n v="0"/>
    <b v="0"/>
    <s v="journalism/audio"/>
    <n v="0"/>
    <e v="#DIV/0!"/>
    <x v="4"/>
    <s v="audio"/>
  </r>
  <r>
    <n v="1062"/>
    <s v="RETURNING AT A LATER DATE"/>
    <s v="SEE US ON PATREON www.badgirlartwork.com"/>
    <n v="199"/>
    <n v="190"/>
    <x v="1"/>
    <s v="US"/>
    <s v="USD"/>
    <d v="2016-07-12T17:22:21"/>
    <n v="1468351341"/>
    <x v="1062"/>
    <n v="1467746541"/>
    <b v="0"/>
    <n v="4"/>
    <b v="0"/>
    <s v="journalism/audio"/>
    <n v="0.95477386934673369"/>
    <n v="47.5"/>
    <x v="4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d v="2016-08-30T22:44:22"/>
    <n v="1472604262"/>
    <x v="1063"/>
    <n v="1470012262"/>
    <b v="0"/>
    <n v="0"/>
    <b v="0"/>
    <s v="journalism/audio"/>
    <n v="0"/>
    <e v="#DIV/0!"/>
    <x v="4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d v="2013-07-07T03:28:23"/>
    <n v="1373174903"/>
    <x v="1064"/>
    <n v="1369286903"/>
    <b v="0"/>
    <n v="123"/>
    <b v="0"/>
    <s v="games/video games"/>
    <n v="8.9744444444444446E-2"/>
    <n v="65.666666666666671"/>
    <x v="5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d v="2014-02-19T07:08:42"/>
    <n v="1392800922"/>
    <x v="1065"/>
    <n v="1390381722"/>
    <b v="0"/>
    <n v="5"/>
    <b v="0"/>
    <s v="games/video games"/>
    <n v="2.7E-2"/>
    <n v="16.2"/>
    <x v="5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d v="2013-08-04T21:06:22"/>
    <n v="1375657582"/>
    <x v="1066"/>
    <n v="1371769582"/>
    <b v="0"/>
    <n v="148"/>
    <b v="0"/>
    <s v="games/video games"/>
    <n v="3.3673333333333333E-2"/>
    <n v="34.128378378378379"/>
    <x v="5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d v="2013-12-21T18:32:11"/>
    <n v="1387657931"/>
    <x v="1067"/>
    <n v="1385065931"/>
    <b v="0"/>
    <n v="10"/>
    <b v="0"/>
    <s v="games/video games"/>
    <n v="0.26"/>
    <n v="13"/>
    <x v="5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d v="2016-04-10T05:54:24"/>
    <n v="1460274864"/>
    <x v="1068"/>
    <n v="1457686464"/>
    <b v="0"/>
    <n v="4"/>
    <b v="0"/>
    <s v="games/video games"/>
    <n v="1.5E-3"/>
    <n v="11.25"/>
    <x v="5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d v="2013-11-26T04:30:59"/>
    <n v="1385447459"/>
    <x v="1069"/>
    <n v="1382679059"/>
    <b v="0"/>
    <n v="21"/>
    <b v="0"/>
    <s v="games/video games"/>
    <n v="0.38636363636363635"/>
    <n v="40.476190476190474"/>
    <x v="5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d v="2012-09-30T22:17:02"/>
    <n v="1349050622"/>
    <x v="1070"/>
    <n v="1347322622"/>
    <b v="0"/>
    <n v="2"/>
    <b v="0"/>
    <s v="games/video games"/>
    <n v="7.0000000000000001E-3"/>
    <n v="35"/>
    <x v="5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d v="2015-11-17T17:04:53"/>
    <n v="1447787093"/>
    <x v="1071"/>
    <n v="1445191493"/>
    <b v="0"/>
    <n v="0"/>
    <b v="0"/>
    <s v="games/video games"/>
    <n v="0"/>
    <e v="#DIV/0!"/>
    <x v="5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d v="2014-02-05T17:58:17"/>
    <n v="1391630297"/>
    <x v="1072"/>
    <n v="1389038297"/>
    <b v="0"/>
    <n v="4"/>
    <b v="0"/>
    <s v="games/video games"/>
    <n v="6.8000000000000005E-4"/>
    <n v="12.75"/>
    <x v="5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d v="2011-10-16T21:09:01"/>
    <n v="1318806541"/>
    <x v="1073"/>
    <n v="1316214541"/>
    <b v="0"/>
    <n v="1"/>
    <b v="0"/>
    <s v="games/video games"/>
    <n v="1.3333333333333334E-2"/>
    <n v="10"/>
    <x v="5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d v="2014-01-04T02:09:05"/>
    <n v="1388808545"/>
    <x v="1074"/>
    <n v="1386216545"/>
    <b v="0"/>
    <n v="30"/>
    <b v="0"/>
    <s v="games/video games"/>
    <n v="6.3092592592592589E-2"/>
    <n v="113.56666666666666"/>
    <x v="5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d v="2012-05-06T19:41:56"/>
    <n v="1336340516"/>
    <x v="1075"/>
    <n v="1333748516"/>
    <b v="0"/>
    <n v="3"/>
    <b v="0"/>
    <s v="games/video games"/>
    <n v="4.4999999999999998E-2"/>
    <n v="15"/>
    <x v="5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d v="2014-09-11T07:04:10"/>
    <n v="1410426250"/>
    <x v="1076"/>
    <n v="1405674250"/>
    <b v="0"/>
    <n v="975"/>
    <b v="0"/>
    <s v="games/video games"/>
    <n v="0.62765333333333329"/>
    <n v="48.281025641025643"/>
    <x v="5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d v="2016-01-14T02:00:11"/>
    <n v="1452744011"/>
    <x v="1077"/>
    <n v="1450152011"/>
    <b v="0"/>
    <n v="167"/>
    <b v="0"/>
    <s v="games/video games"/>
    <n v="0.29376000000000002"/>
    <n v="43.976047904191617"/>
    <x v="5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d v="2011-07-22T02:42:01"/>
    <n v="1311309721"/>
    <x v="1078"/>
    <n v="1307421721"/>
    <b v="0"/>
    <n v="5"/>
    <b v="0"/>
    <s v="games/video games"/>
    <n v="7.4999999999999997E-2"/>
    <n v="9"/>
    <x v="5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d v="2016-05-14T11:35:36"/>
    <n v="1463232936"/>
    <x v="1079"/>
    <n v="1461072936"/>
    <b v="0"/>
    <n v="18"/>
    <b v="0"/>
    <s v="games/video games"/>
    <n v="2.6076923076923077E-2"/>
    <n v="37.666666666666664"/>
    <x v="5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d v="2014-05-11T01:18:53"/>
    <n v="1399778333"/>
    <x v="1080"/>
    <n v="1397186333"/>
    <b v="0"/>
    <n v="98"/>
    <b v="0"/>
    <s v="games/video games"/>
    <n v="9.1050000000000006E-2"/>
    <n v="18.581632653061224"/>
    <x v="5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d v="2015-01-28T20:14:52"/>
    <n v="1422483292"/>
    <x v="1081"/>
    <n v="1419891292"/>
    <b v="0"/>
    <n v="4"/>
    <b v="0"/>
    <s v="games/video games"/>
    <n v="1.7647058823529413E-4"/>
    <n v="3"/>
    <x v="5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d v="2012-08-10T19:44:48"/>
    <n v="1344635088"/>
    <x v="1082"/>
    <n v="1342043088"/>
    <b v="0"/>
    <n v="3"/>
    <b v="0"/>
    <s v="games/video games"/>
    <n v="5.5999999999999999E-3"/>
    <n v="18.666666666666668"/>
    <x v="5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d v="2014-08-02T13:49:43"/>
    <n v="1406994583"/>
    <x v="1083"/>
    <n v="1401810583"/>
    <b v="0"/>
    <n v="1"/>
    <b v="0"/>
    <s v="games/video games"/>
    <n v="8.2000000000000007E-3"/>
    <n v="410"/>
    <x v="5"/>
    <s v="video games"/>
  </r>
  <r>
    <n v="1084"/>
    <s v="My own channel"/>
    <s v="I want to start my own channel for gaming"/>
    <n v="550"/>
    <n v="0"/>
    <x v="2"/>
    <s v="US"/>
    <s v="USD"/>
    <d v="2014-08-08T19:53:24"/>
    <n v="1407534804"/>
    <x v="1084"/>
    <n v="1404942804"/>
    <b v="0"/>
    <n v="0"/>
    <b v="0"/>
    <s v="games/video games"/>
    <n v="0"/>
    <e v="#DIV/0!"/>
    <x v="5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d v="2016-03-14T13:06:15"/>
    <n v="1457967975"/>
    <x v="1085"/>
    <n v="1455379575"/>
    <b v="0"/>
    <n v="9"/>
    <b v="0"/>
    <s v="games/video games"/>
    <n v="3.4200000000000001E-2"/>
    <n v="114"/>
    <x v="5"/>
    <s v="video games"/>
  </r>
  <r>
    <n v="1086"/>
    <s v="Cyber Universe Online"/>
    <s v="Humanity's future in the Galaxy"/>
    <n v="18000"/>
    <n v="15"/>
    <x v="2"/>
    <s v="US"/>
    <s v="USD"/>
    <d v="2014-08-24T18:48:11"/>
    <n v="1408913291"/>
    <x v="1086"/>
    <n v="1406321291"/>
    <b v="0"/>
    <n v="2"/>
    <b v="0"/>
    <s v="games/video games"/>
    <n v="8.3333333333333339E-4"/>
    <n v="7.5"/>
    <x v="5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d v="2014-06-15T15:08:07"/>
    <n v="1402852087"/>
    <x v="1087"/>
    <n v="1400260087"/>
    <b v="0"/>
    <n v="0"/>
    <b v="0"/>
    <s v="games/video games"/>
    <n v="0"/>
    <e v="#DIV/0!"/>
    <x v="5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d v="2014-04-24T17:11:07"/>
    <n v="1398366667"/>
    <x v="1088"/>
    <n v="1395774667"/>
    <b v="0"/>
    <n v="147"/>
    <b v="0"/>
    <s v="games/video games"/>
    <n v="0.14182977777777778"/>
    <n v="43.41727891156463"/>
    <x v="5"/>
    <s v="video games"/>
  </r>
  <r>
    <n v="1089"/>
    <s v="Farabel"/>
    <s v="Farabel is a single player turn-based fantasy strategy game for Mac/PC/Linux"/>
    <n v="15000"/>
    <n v="1174"/>
    <x v="2"/>
    <s v="FR"/>
    <s v="EUR"/>
    <d v="2015-06-26T02:32:55"/>
    <n v="1435293175"/>
    <x v="1089"/>
    <n v="1432701175"/>
    <b v="0"/>
    <n v="49"/>
    <b v="0"/>
    <s v="games/video games"/>
    <n v="7.8266666666666665E-2"/>
    <n v="23.959183673469386"/>
    <x v="5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d v="2015-05-29T02:27:33"/>
    <n v="1432873653"/>
    <x v="1090"/>
    <n v="1430281653"/>
    <b v="0"/>
    <n v="1"/>
    <b v="0"/>
    <s v="games/video games"/>
    <n v="3.8464497269020693E-4"/>
    <n v="5"/>
    <x v="5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d v="2016-04-10T16:41:12"/>
    <n v="1460313672"/>
    <x v="1091"/>
    <n v="1457725272"/>
    <b v="0"/>
    <n v="2"/>
    <b v="0"/>
    <s v="games/video games"/>
    <n v="0.125"/>
    <n v="12.5"/>
    <x v="5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d v="2013-01-05T22:37:18"/>
    <n v="1357432638"/>
    <x v="1092"/>
    <n v="1354840638"/>
    <b v="0"/>
    <n v="7"/>
    <b v="0"/>
    <s v="games/video games"/>
    <n v="1.0500000000000001E-2"/>
    <n v="3"/>
    <x v="5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d v="2016-02-11T21:22:17"/>
    <n v="1455232937"/>
    <x v="1093"/>
    <n v="1453936937"/>
    <b v="0"/>
    <n v="4"/>
    <b v="0"/>
    <s v="games/video games"/>
    <n v="0.14083333333333334"/>
    <n v="10.5625"/>
    <x v="5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d v="2011-10-09T15:07:13"/>
    <n v="1318180033"/>
    <x v="1094"/>
    <n v="1315588033"/>
    <b v="0"/>
    <n v="27"/>
    <b v="0"/>
    <s v="games/video games"/>
    <n v="0.18300055555555556"/>
    <n v="122.00037037037038"/>
    <x v="5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d v="2013-08-30T10:53:40"/>
    <n v="1377867220"/>
    <x v="1095"/>
    <n v="1375275220"/>
    <b v="0"/>
    <n v="94"/>
    <b v="0"/>
    <s v="games/video games"/>
    <n v="5.0347999999999997E-2"/>
    <n v="267.80851063829789"/>
    <x v="5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d v="2014-10-04T01:30:00"/>
    <n v="1412393400"/>
    <x v="1096"/>
    <n v="1409747154"/>
    <b v="0"/>
    <n v="29"/>
    <b v="0"/>
    <s v="games/video games"/>
    <n v="0.17933333333333334"/>
    <n v="74.206896551724142"/>
    <x v="5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d v="2014-03-02T17:01:17"/>
    <n v="1393786877"/>
    <x v="1097"/>
    <n v="1390330877"/>
    <b v="0"/>
    <n v="7"/>
    <b v="0"/>
    <s v="games/video games"/>
    <n v="4.6999999999999999E-4"/>
    <n v="6.7142857142857144"/>
    <x v="5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d v="2014-04-13T16:18:15"/>
    <n v="1397413095"/>
    <x v="1098"/>
    <n v="1394821095"/>
    <b v="0"/>
    <n v="22"/>
    <b v="0"/>
    <s v="games/video games"/>
    <n v="7.2120000000000004E-2"/>
    <n v="81.954545454545453"/>
    <x v="5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d v="2015-05-13T18:04:28"/>
    <n v="1431547468"/>
    <x v="1099"/>
    <n v="1428955468"/>
    <b v="0"/>
    <n v="1"/>
    <b v="0"/>
    <s v="games/video games"/>
    <n v="5.0000000000000001E-3"/>
    <n v="25"/>
    <x v="5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d v="2016-02-14T00:39:31"/>
    <n v="1455417571"/>
    <x v="1100"/>
    <n v="1452825571"/>
    <b v="0"/>
    <n v="10"/>
    <b v="0"/>
    <s v="games/video games"/>
    <n v="2.5000000000000001E-2"/>
    <n v="10"/>
    <x v="5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d v="2016-07-14T16:12:00"/>
    <n v="1468519920"/>
    <x v="1101"/>
    <n v="1466188338"/>
    <b v="0"/>
    <n v="6"/>
    <b v="0"/>
    <s v="games/video games"/>
    <n v="4.0999999999999999E-4"/>
    <n v="6.833333333333333"/>
    <x v="5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d v="2013-12-09T03:59:00"/>
    <n v="1386568740"/>
    <x v="1102"/>
    <n v="1383095125"/>
    <b v="0"/>
    <n v="24"/>
    <b v="0"/>
    <s v="games/video games"/>
    <n v="5.3124999999999999E-2"/>
    <n v="17.708333333333332"/>
    <x v="5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d v="2016-06-18T03:19:50"/>
    <n v="1466227190"/>
    <x v="1103"/>
    <n v="1461043190"/>
    <b v="0"/>
    <n v="15"/>
    <b v="0"/>
    <s v="games/video games"/>
    <n v="1.6199999999999999E-2"/>
    <n v="16.2"/>
    <x v="5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d v="2014-06-11T07:50:21"/>
    <n v="1402480221"/>
    <x v="1104"/>
    <n v="1399888221"/>
    <b v="0"/>
    <n v="37"/>
    <b v="0"/>
    <s v="games/video games"/>
    <n v="4.9516666666666667E-2"/>
    <n v="80.297297297297291"/>
    <x v="5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d v="2014-03-24T00:15:27"/>
    <n v="1395627327"/>
    <x v="1105"/>
    <n v="1393038927"/>
    <b v="0"/>
    <n v="20"/>
    <b v="0"/>
    <s v="games/video games"/>
    <n v="1.5900000000000001E-3"/>
    <n v="71.55"/>
    <x v="5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d v="2012-04-04T14:46:15"/>
    <n v="1333557975"/>
    <x v="1106"/>
    <n v="1330969575"/>
    <b v="0"/>
    <n v="7"/>
    <b v="0"/>
    <s v="games/video games"/>
    <n v="0.41249999999999998"/>
    <n v="23.571428571428573"/>
    <x v="5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d v="2014-07-23T18:40:24"/>
    <n v="1406148024"/>
    <x v="1107"/>
    <n v="1403556024"/>
    <b v="0"/>
    <n v="0"/>
    <b v="0"/>
    <s v="games/video games"/>
    <n v="0"/>
    <e v="#DIV/0!"/>
    <x v="5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d v="2012-04-13T12:17:15"/>
    <n v="1334326635"/>
    <x v="1108"/>
    <n v="1329146235"/>
    <b v="0"/>
    <n v="21"/>
    <b v="0"/>
    <s v="games/video games"/>
    <n v="2.93E-2"/>
    <n v="34.88095238095238"/>
    <x v="5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d v="2016-11-18T17:03:10"/>
    <n v="1479495790"/>
    <x v="1109"/>
    <n v="1476900190"/>
    <b v="0"/>
    <n v="3"/>
    <b v="0"/>
    <s v="games/video games"/>
    <n v="4.4999999999999997E-3"/>
    <n v="15"/>
    <x v="5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d v="2012-12-07T20:23:42"/>
    <n v="1354919022"/>
    <x v="1110"/>
    <n v="1352327022"/>
    <b v="0"/>
    <n v="11"/>
    <b v="0"/>
    <s v="games/video games"/>
    <n v="5.1000000000000004E-3"/>
    <n v="23.181818181818183"/>
    <x v="5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d v="2016-01-08T02:53:10"/>
    <n v="1452228790"/>
    <x v="1111"/>
    <n v="1449636790"/>
    <b v="0"/>
    <n v="1"/>
    <b v="0"/>
    <s v="games/video games"/>
    <n v="4.0000000000000002E-4"/>
    <n v="1"/>
    <x v="5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d v="2015-01-19T06:30:00"/>
    <n v="1421656200"/>
    <x v="1112"/>
    <n v="1416507211"/>
    <b v="0"/>
    <n v="312"/>
    <b v="0"/>
    <s v="games/video games"/>
    <n v="0.35537409090909089"/>
    <n v="100.23371794871794"/>
    <x v="5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d v="2014-08-14T21:27:00"/>
    <n v="1408058820"/>
    <x v="1113"/>
    <n v="1405466820"/>
    <b v="0"/>
    <n v="1"/>
    <b v="0"/>
    <s v="games/video games"/>
    <n v="5.0000000000000001E-3"/>
    <n v="5"/>
    <x v="5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d v="2013-10-09T06:18:07"/>
    <n v="1381306687"/>
    <x v="1114"/>
    <n v="1378714687"/>
    <b v="0"/>
    <n v="3"/>
    <b v="0"/>
    <s v="games/video games"/>
    <n v="1.6666666666666668E-3"/>
    <n v="3.3333333333333335"/>
    <x v="5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d v="2016-03-30T13:41:35"/>
    <n v="1459352495"/>
    <x v="1115"/>
    <n v="1456764095"/>
    <b v="0"/>
    <n v="4"/>
    <b v="0"/>
    <s v="games/video games"/>
    <n v="1.325E-3"/>
    <n v="13.25"/>
    <x v="5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d v="2012-06-09T18:20:08"/>
    <n v="1339273208"/>
    <x v="1116"/>
    <n v="1334089208"/>
    <b v="0"/>
    <n v="10"/>
    <b v="0"/>
    <s v="games/video games"/>
    <n v="3.5704000000000004E-4"/>
    <n v="17.852"/>
    <x v="5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d v="2015-12-25T12:21:53"/>
    <n v="1451053313"/>
    <x v="1117"/>
    <n v="1448461313"/>
    <b v="0"/>
    <n v="8"/>
    <b v="0"/>
    <s v="games/video games"/>
    <n v="8.3000000000000004E-2"/>
    <n v="10.375"/>
    <x v="5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d v="2014-04-05T00:59:39"/>
    <n v="1396666779"/>
    <x v="1118"/>
    <n v="1394078379"/>
    <b v="0"/>
    <n v="3"/>
    <b v="0"/>
    <s v="games/video games"/>
    <n v="2.4222222222222221E-2"/>
    <n v="36.333333333333336"/>
    <x v="5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d v="2014-04-06T17:01:04"/>
    <n v="1396810864"/>
    <x v="1119"/>
    <n v="1395687664"/>
    <b v="0"/>
    <n v="1"/>
    <b v="0"/>
    <s v="games/video games"/>
    <n v="2.3809523809523812E-3"/>
    <n v="5"/>
    <x v="5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d v="2011-10-28T18:56:40"/>
    <n v="1319835400"/>
    <x v="1120"/>
    <n v="1315947400"/>
    <b v="0"/>
    <n v="0"/>
    <b v="0"/>
    <s v="games/video games"/>
    <n v="0"/>
    <e v="#DIV/0!"/>
    <x v="5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d v="2016-03-13T19:25:16"/>
    <n v="1457904316"/>
    <x v="1121"/>
    <n v="1455315916"/>
    <b v="0"/>
    <n v="5"/>
    <b v="0"/>
    <s v="games/video games"/>
    <n v="1.16E-4"/>
    <n v="5.8"/>
    <x v="5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d v="2013-05-30T14:53:45"/>
    <n v="1369932825"/>
    <x v="1122"/>
    <n v="1368723225"/>
    <b v="0"/>
    <n v="0"/>
    <b v="0"/>
    <s v="games/video games"/>
    <n v="0"/>
    <e v="#DIV/0!"/>
    <x v="5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d v="2014-04-19T10:34:08"/>
    <n v="1397910848"/>
    <x v="1123"/>
    <n v="1395318848"/>
    <b v="0"/>
    <n v="3"/>
    <b v="0"/>
    <s v="games/video games"/>
    <n v="2.2000000000000001E-3"/>
    <n v="3.6666666666666665"/>
    <x v="5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d v="2015-04-30T14:00:51"/>
    <n v="1430409651"/>
    <x v="1124"/>
    <n v="1427817651"/>
    <b v="0"/>
    <n v="7"/>
    <b v="0"/>
    <s v="games/mobile games"/>
    <n v="4.7222222222222223E-3"/>
    <n v="60.714285714285715"/>
    <x v="5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d v="2015-09-25T12:58:50"/>
    <n v="1443193130"/>
    <x v="1125"/>
    <n v="1438009130"/>
    <b v="0"/>
    <n v="0"/>
    <b v="0"/>
    <s v="games/mobile games"/>
    <n v="0"/>
    <e v="#DIV/0!"/>
    <x v="5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d v="2016-07-14T05:51:34"/>
    <n v="1468482694"/>
    <x v="1126"/>
    <n v="1465890694"/>
    <b v="0"/>
    <n v="2"/>
    <b v="0"/>
    <s v="games/mobile games"/>
    <n v="5.0000000000000001E-3"/>
    <n v="5"/>
    <x v="5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d v="2014-11-14T19:30:00"/>
    <n v="1416000600"/>
    <x v="1127"/>
    <n v="1413318600"/>
    <b v="0"/>
    <n v="23"/>
    <b v="0"/>
    <s v="games/mobile games"/>
    <n v="1.6714285714285713E-2"/>
    <n v="25.434782608695652"/>
    <x v="5"/>
    <s v="mobile games"/>
  </r>
  <r>
    <n v="1128"/>
    <s v="Flying Turds"/>
    <s v="#havingfunFTW"/>
    <n v="1000"/>
    <n v="1"/>
    <x v="2"/>
    <s v="GB"/>
    <s v="GBP"/>
    <d v="2014-08-07T13:35:17"/>
    <n v="1407425717"/>
    <x v="1128"/>
    <n v="1404833717"/>
    <b v="0"/>
    <n v="1"/>
    <b v="0"/>
    <s v="games/mobile games"/>
    <n v="1E-3"/>
    <n v="1"/>
    <x v="5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d v="2016-06-05T04:21:33"/>
    <n v="1465107693"/>
    <x v="1129"/>
    <n v="1462515693"/>
    <b v="0"/>
    <n v="2"/>
    <b v="0"/>
    <s v="games/mobile games"/>
    <n v="1.0499999999999999E-3"/>
    <n v="10.5"/>
    <x v="5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d v="2014-11-25T22:55:00"/>
    <n v="1416963300"/>
    <x v="1130"/>
    <n v="1411775700"/>
    <b v="0"/>
    <n v="3"/>
    <b v="0"/>
    <s v="games/mobile games"/>
    <n v="2.2000000000000001E-3"/>
    <n v="3.6666666666666665"/>
    <x v="5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d v="2015-12-24T19:47:48"/>
    <n v="1450993668"/>
    <x v="1131"/>
    <n v="1448401668"/>
    <b v="0"/>
    <n v="0"/>
    <b v="0"/>
    <s v="games/mobile games"/>
    <n v="0"/>
    <e v="#DIV/0!"/>
    <x v="5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d v="2017-01-01T00:46:11"/>
    <n v="1483238771"/>
    <x v="1132"/>
    <n v="1480646771"/>
    <b v="0"/>
    <n v="13"/>
    <b v="0"/>
    <s v="games/mobile games"/>
    <n v="0.14380000000000001"/>
    <n v="110.61538461538461"/>
    <x v="5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d v="2014-07-31T07:46:21"/>
    <n v="1406799981"/>
    <x v="1133"/>
    <n v="1404207981"/>
    <b v="0"/>
    <n v="1"/>
    <b v="0"/>
    <s v="games/mobile games"/>
    <n v="6.6666666666666671E-3"/>
    <n v="20"/>
    <x v="5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d v="2014-11-29T02:33:00"/>
    <n v="1417235580"/>
    <x v="1134"/>
    <n v="1416034228"/>
    <b v="0"/>
    <n v="1"/>
    <b v="0"/>
    <s v="games/mobile games"/>
    <n v="4.0000000000000003E-5"/>
    <n v="1"/>
    <x v="5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d v="2016-08-06T21:44:54"/>
    <n v="1470527094"/>
    <x v="1135"/>
    <n v="1467935094"/>
    <b v="0"/>
    <n v="1"/>
    <b v="0"/>
    <s v="games/mobile games"/>
    <n v="0.05"/>
    <n v="50"/>
    <x v="5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d v="2015-12-19T14:07:09"/>
    <n v="1450541229"/>
    <x v="1136"/>
    <n v="1447949229"/>
    <b v="0"/>
    <n v="6"/>
    <b v="0"/>
    <s v="games/mobile games"/>
    <n v="6.4439140811455853E-2"/>
    <n v="45"/>
    <x v="5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d v="2016-04-23T17:40:21"/>
    <n v="1461440421"/>
    <x v="1137"/>
    <n v="1458848421"/>
    <b v="0"/>
    <n v="39"/>
    <b v="0"/>
    <s v="games/mobile games"/>
    <n v="0.39500000000000002"/>
    <n v="253.2051282051282"/>
    <x v="5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d v="2017-01-21T19:45:31"/>
    <n v="1485035131"/>
    <x v="1138"/>
    <n v="1483307131"/>
    <b v="0"/>
    <n v="4"/>
    <b v="0"/>
    <s v="games/mobile games"/>
    <n v="3.5714285714285713E-3"/>
    <n v="31.25"/>
    <x v="5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d v="2015-01-01T06:20:26"/>
    <n v="1420100426"/>
    <x v="1139"/>
    <n v="1417508426"/>
    <b v="0"/>
    <n v="1"/>
    <b v="0"/>
    <s v="games/mobile games"/>
    <n v="6.2500000000000001E-4"/>
    <n v="5"/>
    <x v="5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d v="2015-08-06T09:05:21"/>
    <n v="1438859121"/>
    <x v="1140"/>
    <n v="1436267121"/>
    <b v="0"/>
    <n v="0"/>
    <b v="0"/>
    <s v="games/mobile games"/>
    <n v="0"/>
    <e v="#DIV/0!"/>
    <x v="5"/>
    <s v="mobile games"/>
  </r>
  <r>
    <n v="1141"/>
    <s v="Arena Z - Zombie Survival"/>
    <s v="I think this will be a great game!"/>
    <n v="500"/>
    <n v="0"/>
    <x v="2"/>
    <s v="DE"/>
    <s v="EUR"/>
    <d v="2015-07-09T14:47:30"/>
    <n v="1436460450"/>
    <x v="1141"/>
    <n v="1433868450"/>
    <b v="0"/>
    <n v="0"/>
    <b v="0"/>
    <s v="games/mobile games"/>
    <n v="0"/>
    <e v="#DIV/0!"/>
    <x v="5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d v="2015-02-16T22:08:47"/>
    <n v="1424131727"/>
    <x v="1142"/>
    <n v="1421539727"/>
    <b v="0"/>
    <n v="0"/>
    <b v="0"/>
    <s v="games/mobile games"/>
    <n v="0"/>
    <e v="#DIV/0!"/>
    <x v="5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d v="2015-12-17T02:38:46"/>
    <n v="1450327126"/>
    <x v="1143"/>
    <n v="1447735126"/>
    <b v="0"/>
    <n v="8"/>
    <b v="0"/>
    <s v="games/mobile games"/>
    <n v="4.1333333333333335E-3"/>
    <n v="23.25"/>
    <x v="5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d v="2015-04-29T02:22:00"/>
    <n v="1430281320"/>
    <x v="1144"/>
    <n v="1427689320"/>
    <b v="0"/>
    <n v="0"/>
    <b v="0"/>
    <s v="food/food trucks"/>
    <n v="0"/>
    <e v="#DIV/0!"/>
    <x v="6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d v="2014-10-02T15:56:32"/>
    <n v="1412272592"/>
    <x v="1145"/>
    <n v="1407088592"/>
    <b v="0"/>
    <n v="1"/>
    <b v="0"/>
    <s v="food/food trucks"/>
    <n v="1.25E-3"/>
    <n v="100"/>
    <x v="6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d v="2014-05-02T20:52:53"/>
    <n v="1399071173"/>
    <x v="1146"/>
    <n v="1395787973"/>
    <b v="0"/>
    <n v="12"/>
    <b v="0"/>
    <s v="food/food trucks"/>
    <n v="8.8333333333333333E-2"/>
    <n v="44.166666666666664"/>
    <x v="6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d v="2014-10-19T21:19:43"/>
    <n v="1413760783"/>
    <x v="1147"/>
    <n v="1408576783"/>
    <b v="0"/>
    <n v="0"/>
    <b v="0"/>
    <s v="food/food trucks"/>
    <n v="0"/>
    <e v="#DIV/0!"/>
    <x v="6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d v="2016-12-01T03:06:21"/>
    <n v="1480568781"/>
    <x v="1148"/>
    <n v="1477973181"/>
    <b v="0"/>
    <n v="3"/>
    <b v="0"/>
    <s v="food/food trucks"/>
    <n v="4.8666666666666667E-3"/>
    <n v="24.333333333333332"/>
    <x v="6"/>
    <s v="food trucks"/>
  </r>
  <r>
    <n v="1149"/>
    <s v="The Floridian Food Truck"/>
    <s v="Bringing culturally diverse Floridian cuisine to the people!"/>
    <n v="50000"/>
    <n v="75"/>
    <x v="2"/>
    <s v="US"/>
    <s v="USD"/>
    <d v="2016-06-16T15:02:46"/>
    <n v="1466096566"/>
    <x v="1149"/>
    <n v="1463504566"/>
    <b v="0"/>
    <n v="2"/>
    <b v="0"/>
    <s v="food/food trucks"/>
    <n v="1.5E-3"/>
    <n v="37.5"/>
    <x v="6"/>
    <s v="food trucks"/>
  </r>
  <r>
    <n v="1150"/>
    <s v="Chef Po's Food Truck"/>
    <s v="Bringing delicious authentic and fusion Taiwanese Food to the West Coast."/>
    <n v="2500"/>
    <n v="252"/>
    <x v="2"/>
    <s v="US"/>
    <s v="USD"/>
    <d v="2016-01-08T20:54:35"/>
    <n v="1452293675"/>
    <x v="1150"/>
    <n v="1447109675"/>
    <b v="0"/>
    <n v="6"/>
    <b v="0"/>
    <s v="food/food trucks"/>
    <n v="0.1008"/>
    <n v="42"/>
    <x v="6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d v="2015-09-07T00:27:43"/>
    <n v="1441592863"/>
    <x v="1151"/>
    <n v="1439000863"/>
    <b v="0"/>
    <n v="0"/>
    <b v="0"/>
    <s v="food/food trucks"/>
    <n v="0"/>
    <e v="#DIV/0!"/>
    <x v="6"/>
    <s v="food trucks"/>
  </r>
  <r>
    <n v="1152"/>
    <s v="Peruvian King Food Truck"/>
    <s v="Peruvian food truck with an LA twist."/>
    <n v="16000"/>
    <n v="911"/>
    <x v="2"/>
    <s v="US"/>
    <s v="USD"/>
    <d v="2015-05-15T15:01:52"/>
    <n v="1431709312"/>
    <x v="1152"/>
    <n v="1429117312"/>
    <b v="0"/>
    <n v="15"/>
    <b v="0"/>
    <s v="food/food trucks"/>
    <n v="5.6937500000000002E-2"/>
    <n v="60.733333333333334"/>
    <x v="6"/>
    <s v="food trucks"/>
  </r>
  <r>
    <n v="1153"/>
    <s v="The Cold Spot Mobile Trailer"/>
    <s v="A mobile concession trailer for snow cones, ice cream, smoothies and more"/>
    <n v="8000"/>
    <n v="50"/>
    <x v="2"/>
    <s v="US"/>
    <s v="USD"/>
    <d v="2015-06-18T15:08:25"/>
    <n v="1434647305"/>
    <x v="1153"/>
    <n v="1432055305"/>
    <b v="0"/>
    <n v="1"/>
    <b v="0"/>
    <s v="food/food trucks"/>
    <n v="6.2500000000000003E-3"/>
    <n v="50"/>
    <x v="6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d v="2015-09-06T00:36:46"/>
    <n v="1441507006"/>
    <x v="1154"/>
    <n v="1438915006"/>
    <b v="0"/>
    <n v="3"/>
    <b v="0"/>
    <s v="food/food trucks"/>
    <n v="6.5000000000000002E-2"/>
    <n v="108.33333333333333"/>
    <x v="6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d v="2014-08-14T16:20:08"/>
    <n v="1408040408"/>
    <x v="1155"/>
    <n v="1405448408"/>
    <b v="0"/>
    <n v="8"/>
    <b v="0"/>
    <s v="food/food trucks"/>
    <n v="7.5199999999999998E-3"/>
    <n v="23.5"/>
    <x v="6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d v="2015-02-23T23:42:42"/>
    <n v="1424742162"/>
    <x v="1156"/>
    <n v="1422150162"/>
    <b v="0"/>
    <n v="0"/>
    <b v="0"/>
    <s v="food/food trucks"/>
    <n v="0"/>
    <e v="#DIV/0!"/>
    <x v="6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d v="2014-12-05T14:04:40"/>
    <n v="1417795480"/>
    <x v="1157"/>
    <n v="1412607880"/>
    <b v="0"/>
    <n v="3"/>
    <b v="0"/>
    <s v="food/food trucks"/>
    <n v="1.5100000000000001E-2"/>
    <n v="50.333333333333336"/>
    <x v="6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d v="2014-12-09T00:12:08"/>
    <n v="1418091128"/>
    <x v="1158"/>
    <n v="1415499128"/>
    <b v="0"/>
    <n v="3"/>
    <b v="0"/>
    <s v="food/food trucks"/>
    <n v="4.6666666666666671E-3"/>
    <n v="11.666666666666666"/>
    <x v="6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d v="2015-06-30T13:45:00"/>
    <n v="1435679100"/>
    <x v="1159"/>
    <n v="1433006765"/>
    <b v="0"/>
    <n v="0"/>
    <b v="0"/>
    <s v="food/food trucks"/>
    <n v="0"/>
    <e v="#DIV/0!"/>
    <x v="6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d v="2015-03-28T00:43:06"/>
    <n v="1427510586"/>
    <x v="1160"/>
    <n v="1424922186"/>
    <b v="0"/>
    <n v="19"/>
    <b v="0"/>
    <s v="food/food trucks"/>
    <n v="3.85E-2"/>
    <n v="60.789473684210527"/>
    <x v="6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d v="2015-05-19T13:06:29"/>
    <n v="1432047989"/>
    <x v="1161"/>
    <n v="1430233589"/>
    <b v="0"/>
    <n v="0"/>
    <b v="0"/>
    <s v="food/food trucks"/>
    <n v="0"/>
    <e v="#DIV/0!"/>
    <x v="6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d v="2014-09-25T14:24:24"/>
    <n v="1411662264"/>
    <x v="1162"/>
    <n v="1408983864"/>
    <b v="0"/>
    <n v="2"/>
    <b v="0"/>
    <s v="food/food trucks"/>
    <n v="5.8333333333333338E-4"/>
    <n v="17.5"/>
    <x v="6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d v="2014-08-09T15:22:00"/>
    <n v="1407604920"/>
    <x v="1163"/>
    <n v="1405012920"/>
    <b v="0"/>
    <n v="0"/>
    <b v="0"/>
    <s v="food/food trucks"/>
    <n v="0"/>
    <e v="#DIV/0!"/>
    <x v="6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d v="2016-06-18T15:23:02"/>
    <n v="1466270582"/>
    <x v="1164"/>
    <n v="1463678582"/>
    <b v="0"/>
    <n v="0"/>
    <b v="0"/>
    <s v="food/food trucks"/>
    <n v="0"/>
    <e v="#DIV/0!"/>
    <x v="6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d v="2014-07-06T03:08:50"/>
    <n v="1404623330"/>
    <x v="1165"/>
    <n v="1401685730"/>
    <b v="0"/>
    <n v="25"/>
    <b v="0"/>
    <s v="food/food trucks"/>
    <n v="0.20705000000000001"/>
    <n v="82.82"/>
    <x v="6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d v="2015-06-26T02:00:00"/>
    <n v="1435291200"/>
    <x v="1166"/>
    <n v="1432640342"/>
    <b v="0"/>
    <n v="8"/>
    <b v="0"/>
    <s v="food/food trucks"/>
    <n v="0.19139999999999999"/>
    <n v="358.875"/>
    <x v="6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d v="2014-09-12T15:38:15"/>
    <n v="1410543495"/>
    <x v="1167"/>
    <n v="1407865095"/>
    <b v="0"/>
    <n v="16"/>
    <b v="0"/>
    <s v="food/food trucks"/>
    <n v="1.6316666666666667E-2"/>
    <n v="61.1875"/>
    <x v="6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d v="2016-09-21T23:17:45"/>
    <n v="1474507065"/>
    <x v="1168"/>
    <n v="1471915065"/>
    <b v="0"/>
    <n v="3"/>
    <b v="0"/>
    <s v="food/food trucks"/>
    <n v="5.6666666666666664E-2"/>
    <n v="340"/>
    <x v="6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d v="2015-02-22T06:29:23"/>
    <n v="1424593763"/>
    <x v="1169"/>
    <n v="1422001763"/>
    <b v="0"/>
    <n v="3"/>
    <b v="0"/>
    <s v="food/food trucks"/>
    <n v="1.6999999999999999E-3"/>
    <n v="5.666666666666667"/>
    <x v="6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d v="2015-05-30T19:26:11"/>
    <n v="1433021171"/>
    <x v="1170"/>
    <n v="1430429171"/>
    <b v="0"/>
    <n v="2"/>
    <b v="0"/>
    <s v="food/food trucks"/>
    <n v="4.0000000000000001E-3"/>
    <n v="50"/>
    <x v="6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d v="2014-11-13T18:18:47"/>
    <n v="1415909927"/>
    <x v="1171"/>
    <n v="1414351127"/>
    <b v="0"/>
    <n v="1"/>
    <b v="0"/>
    <s v="food/food trucks"/>
    <n v="1E-3"/>
    <n v="25"/>
    <x v="6"/>
    <s v="food trucks"/>
  </r>
  <r>
    <n v="1172"/>
    <s v="let your dayz take you to the dogs."/>
    <s v="Bringing YOUR favorite dog recipes to the streets."/>
    <n v="9000"/>
    <n v="0"/>
    <x v="2"/>
    <s v="US"/>
    <s v="USD"/>
    <d v="2014-08-20T14:22:32"/>
    <n v="1408551752"/>
    <x v="1172"/>
    <n v="1405959752"/>
    <b v="0"/>
    <n v="0"/>
    <b v="0"/>
    <s v="food/food trucks"/>
    <n v="0"/>
    <e v="#DIV/0!"/>
    <x v="6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d v="2015-08-03T02:27:37"/>
    <n v="1438576057"/>
    <x v="1173"/>
    <n v="1435552057"/>
    <b v="0"/>
    <n v="1"/>
    <b v="0"/>
    <s v="food/food trucks"/>
    <n v="2.4000000000000001E-4"/>
    <n v="30"/>
    <x v="6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d v="2016-05-08T18:12:07"/>
    <n v="1462738327"/>
    <x v="1174"/>
    <n v="1460146327"/>
    <b v="0"/>
    <n v="19"/>
    <b v="0"/>
    <s v="food/food trucks"/>
    <n v="5.906666666666667E-2"/>
    <n v="46.631578947368418"/>
    <x v="6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d v="2015-07-15T15:28:59"/>
    <n v="1436981339"/>
    <x v="1175"/>
    <n v="1434389339"/>
    <b v="0"/>
    <n v="9"/>
    <b v="0"/>
    <s v="food/food trucks"/>
    <n v="2.9250000000000002E-2"/>
    <n v="65"/>
    <x v="6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d v="2017-03-06T11:00:00"/>
    <n v="1488805200"/>
    <x v="1176"/>
    <n v="1484094498"/>
    <b v="0"/>
    <n v="1"/>
    <b v="0"/>
    <s v="food/food trucks"/>
    <n v="5.7142857142857142E-5"/>
    <n v="10"/>
    <x v="6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d v="2014-10-15T13:51:36"/>
    <n v="1413388296"/>
    <x v="1177"/>
    <n v="1410796296"/>
    <b v="0"/>
    <n v="0"/>
    <b v="0"/>
    <s v="food/food trucks"/>
    <n v="0"/>
    <e v="#DIV/0!"/>
    <x v="6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d v="2014-08-16T19:44:12"/>
    <n v="1408225452"/>
    <x v="1178"/>
    <n v="1405633452"/>
    <b v="0"/>
    <n v="1"/>
    <b v="0"/>
    <s v="food/food trucks"/>
    <n v="6.666666666666667E-5"/>
    <n v="5"/>
    <x v="6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d v="2015-10-28T15:17:07"/>
    <n v="1446052627"/>
    <x v="1179"/>
    <n v="1443460627"/>
    <b v="0"/>
    <n v="5"/>
    <b v="0"/>
    <s v="food/food trucks"/>
    <n v="5.3333333333333337E-2"/>
    <n v="640"/>
    <x v="6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d v="2014-06-28T17:21:54"/>
    <n v="1403983314"/>
    <x v="1180"/>
    <n v="1400786514"/>
    <b v="0"/>
    <n v="85"/>
    <b v="0"/>
    <s v="food/food trucks"/>
    <n v="0.11749999999999999"/>
    <n v="69.117647058823536"/>
    <x v="6"/>
    <s v="food trucks"/>
  </r>
  <r>
    <n v="1181"/>
    <s v="Gringo Loco Tacos Food Truck"/>
    <s v="Bringing the best tacos to the streets of Chicago!"/>
    <n v="50000"/>
    <n v="4"/>
    <x v="2"/>
    <s v="US"/>
    <s v="USD"/>
    <d v="2015-03-01T06:08:41"/>
    <n v="1425197321"/>
    <x v="1181"/>
    <n v="1422605321"/>
    <b v="0"/>
    <n v="3"/>
    <b v="0"/>
    <s v="food/food trucks"/>
    <n v="8.0000000000000007E-5"/>
    <n v="1.3333333333333333"/>
    <x v="6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d v="2017-01-12T14:42:00"/>
    <n v="1484239320"/>
    <x v="1182"/>
    <n v="1482609088"/>
    <b v="0"/>
    <n v="4"/>
    <b v="0"/>
    <s v="food/food trucks"/>
    <n v="4.2000000000000003E-2"/>
    <n v="10.5"/>
    <x v="6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d v="2016-11-02T01:59:00"/>
    <n v="1478059140"/>
    <x v="1183"/>
    <n v="1476391223"/>
    <b v="0"/>
    <n v="3"/>
    <b v="0"/>
    <s v="food/food trucks"/>
    <n v="0.04"/>
    <n v="33.333333333333336"/>
    <x v="6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d v="2017-02-06T12:23:31"/>
    <n v="1486391011"/>
    <x v="1184"/>
    <n v="1483712611"/>
    <b v="0"/>
    <n v="375"/>
    <b v="1"/>
    <s v="photography/photobooks"/>
    <n v="1.0493636363636363"/>
    <n v="61.562666666666665"/>
    <x v="7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d v="2015-06-08T02:00:00"/>
    <n v="1433736000"/>
    <x v="1185"/>
    <n v="1430945149"/>
    <b v="0"/>
    <n v="111"/>
    <b v="1"/>
    <s v="photography/photobooks"/>
    <n v="1.0544"/>
    <n v="118.73873873873873"/>
    <x v="7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d v="2015-06-01T20:42:00"/>
    <n v="1433198520"/>
    <x v="1186"/>
    <n v="1430340195"/>
    <b v="0"/>
    <n v="123"/>
    <b v="1"/>
    <s v="photography/photobooks"/>
    <n v="1.0673333333333332"/>
    <n v="65.081300813008127"/>
    <x v="7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d v="2015-05-17T16:00:00"/>
    <n v="1431885600"/>
    <x v="1187"/>
    <n v="1429133323"/>
    <b v="0"/>
    <n v="70"/>
    <b v="1"/>
    <s v="photography/photobooks"/>
    <n v="1.0412571428571429"/>
    <n v="130.15714285714284"/>
    <x v="7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d v="2016-12-28T14:49:00"/>
    <n v="1482943740"/>
    <x v="1188"/>
    <n v="1481129340"/>
    <b v="0"/>
    <n v="85"/>
    <b v="1"/>
    <s v="photography/photobooks"/>
    <n v="1.6054999999999999"/>
    <n v="37.776470588235291"/>
    <x v="7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d v="2016-06-29T21:29:55"/>
    <n v="1467242995"/>
    <x v="1189"/>
    <n v="1465428595"/>
    <b v="0"/>
    <n v="86"/>
    <b v="1"/>
    <s v="photography/photobooks"/>
    <n v="1.0777777777777777"/>
    <n v="112.79069767441861"/>
    <x v="7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d v="2014-08-31T13:58:45"/>
    <n v="1409500725"/>
    <x v="1190"/>
    <n v="1406908725"/>
    <b v="0"/>
    <n v="13"/>
    <b v="1"/>
    <s v="photography/photobooks"/>
    <n v="1.35"/>
    <n v="51.92307692307692"/>
    <x v="7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d v="2016-03-20T11:29:20"/>
    <n v="1458480560"/>
    <x v="1191"/>
    <n v="1455892160"/>
    <b v="0"/>
    <n v="33"/>
    <b v="1"/>
    <s v="photography/photobooks"/>
    <n v="1.0907407407407408"/>
    <n v="89.242424242424249"/>
    <x v="7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d v="2017-02-11T10:09:38"/>
    <n v="1486814978"/>
    <x v="1192"/>
    <n v="1484222978"/>
    <b v="0"/>
    <n v="15"/>
    <b v="1"/>
    <s v="photography/photobooks"/>
    <n v="2.9"/>
    <n v="19.333333333333332"/>
    <x v="7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d v="2016-04-09T15:37:33"/>
    <n v="1460223453"/>
    <x v="1193"/>
    <n v="1455043053"/>
    <b v="0"/>
    <n v="273"/>
    <b v="1"/>
    <s v="photography/photobooks"/>
    <n v="1.0395714285714286"/>
    <n v="79.967032967032964"/>
    <x v="7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d v="2015-04-08T09:42:59"/>
    <n v="1428493379"/>
    <x v="1194"/>
    <n v="1425901379"/>
    <b v="0"/>
    <n v="714"/>
    <b v="1"/>
    <s v="photography/photobooks"/>
    <n v="3.2223999999999999"/>
    <n v="56.414565826330531"/>
    <x v="7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d v="2015-12-20T07:00:00"/>
    <n v="1450602000"/>
    <x v="1195"/>
    <n v="1445415653"/>
    <b v="0"/>
    <n v="170"/>
    <b v="1"/>
    <s v="photography/photobooks"/>
    <n v="1.35"/>
    <n v="79.411764705882348"/>
    <x v="7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d v="2015-12-18T17:38:59"/>
    <n v="1450467539"/>
    <x v="1196"/>
    <n v="1447875539"/>
    <b v="0"/>
    <n v="512"/>
    <b v="1"/>
    <s v="photography/photobooks"/>
    <n v="2.6991034482758622"/>
    <n v="76.439453125"/>
    <x v="7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d v="2016-06-13T03:59:00"/>
    <n v="1465797540"/>
    <x v="1197"/>
    <n v="1463155034"/>
    <b v="0"/>
    <n v="314"/>
    <b v="1"/>
    <s v="photography/photobooks"/>
    <n v="2.5329333333333333"/>
    <n v="121"/>
    <x v="7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d v="2015-12-31T01:00:00"/>
    <n v="1451530800"/>
    <x v="1198"/>
    <n v="1448463086"/>
    <b v="0"/>
    <n v="167"/>
    <b v="1"/>
    <s v="photography/photobooks"/>
    <n v="2.6059999999999999"/>
    <n v="54.616766467065865"/>
    <x v="7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d v="2015-07-08T16:30:00"/>
    <n v="1436380200"/>
    <x v="1199"/>
    <n v="1433615400"/>
    <b v="0"/>
    <n v="9"/>
    <b v="1"/>
    <s v="photography/photobooks"/>
    <n v="1.0131677953348381"/>
    <n v="299.22222222222223"/>
    <x v="7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d v="2015-04-16T09:27:36"/>
    <n v="1429183656"/>
    <x v="1200"/>
    <n v="1427369256"/>
    <b v="0"/>
    <n v="103"/>
    <b v="1"/>
    <s v="photography/photobooks"/>
    <n v="1.2560416666666667"/>
    <n v="58.533980582524272"/>
    <x v="7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d v="2016-07-15T12:34:06"/>
    <n v="1468593246"/>
    <x v="1201"/>
    <n v="1466001246"/>
    <b v="0"/>
    <n v="111"/>
    <b v="1"/>
    <s v="photography/photobooks"/>
    <n v="1.0243783333333334"/>
    <n v="55.371801801801809"/>
    <x v="7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d v="2015-06-27T04:55:54"/>
    <n v="1435388154"/>
    <x v="1202"/>
    <n v="1432796154"/>
    <b v="0"/>
    <n v="271"/>
    <b v="1"/>
    <s v="photography/photobooks"/>
    <n v="1.99244"/>
    <n v="183.80442804428046"/>
    <x v="7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d v="2015-05-31T12:45:27"/>
    <n v="1433083527"/>
    <x v="1203"/>
    <n v="1430491527"/>
    <b v="0"/>
    <n v="101"/>
    <b v="1"/>
    <s v="photography/photobooks"/>
    <n v="1.0245398773006136"/>
    <n v="165.34653465346534"/>
    <x v="7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d v="2015-12-04T03:00:00"/>
    <n v="1449205200"/>
    <x v="1204"/>
    <n v="1445363833"/>
    <b v="0"/>
    <n v="57"/>
    <b v="1"/>
    <s v="photography/photobooks"/>
    <n v="1.0294615384615384"/>
    <n v="234.78947368421052"/>
    <x v="7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d v="2015-06-13T10:09:11"/>
    <n v="1434197351"/>
    <x v="1205"/>
    <n v="1431605351"/>
    <b v="0"/>
    <n v="62"/>
    <b v="1"/>
    <s v="photography/photobooks"/>
    <n v="1.0086153846153847"/>
    <n v="211.48387096774192"/>
    <x v="7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d v="2017-03-11T11:29:00"/>
    <n v="1489238940"/>
    <x v="1206"/>
    <n v="1486406253"/>
    <b v="0"/>
    <n v="32"/>
    <b v="1"/>
    <s v="photography/photobooks"/>
    <n v="1.1499999999999999"/>
    <n v="32.34375"/>
    <x v="7"/>
    <s v="photobooks"/>
  </r>
  <r>
    <n v="1207"/>
    <s v="ITALIANA"/>
    <s v="A humanistic photo book about ancestral &amp; post-modern Italy."/>
    <n v="16700"/>
    <n v="17396"/>
    <x v="0"/>
    <s v="IT"/>
    <s v="EUR"/>
    <d v="2016-03-31T08:00:00"/>
    <n v="1459418400"/>
    <x v="1207"/>
    <n v="1456827573"/>
    <b v="0"/>
    <n v="141"/>
    <b v="1"/>
    <s v="photography/photobooks"/>
    <n v="1.0416766467065868"/>
    <n v="123.37588652482269"/>
    <x v="7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d v="2016-03-24T14:01:04"/>
    <n v="1458835264"/>
    <x v="1208"/>
    <n v="1456246864"/>
    <b v="0"/>
    <n v="75"/>
    <b v="1"/>
    <s v="photography/photobooks"/>
    <n v="1.5529999999999999"/>
    <n v="207.06666666666666"/>
    <x v="7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d v="2017-02-25T18:18:25"/>
    <n v="1488053905"/>
    <x v="1209"/>
    <n v="1485461905"/>
    <b v="0"/>
    <n v="46"/>
    <b v="1"/>
    <s v="photography/photobooks"/>
    <n v="1.06"/>
    <n v="138.2608695652174"/>
    <x v="7"/>
    <s v="photobooks"/>
  </r>
  <r>
    <n v="1210"/>
    <s v="Det Andra GÃ¶teborg"/>
    <s v="En fotobok om livet i det enda andra GÃ¶teborg i vÃ¤rlden"/>
    <n v="20000"/>
    <n v="50863"/>
    <x v="0"/>
    <s v="SE"/>
    <s v="SEK"/>
    <d v="2015-05-31T19:00:00"/>
    <n v="1433106000"/>
    <x v="1210"/>
    <n v="1431124572"/>
    <b v="0"/>
    <n v="103"/>
    <b v="1"/>
    <s v="photography/photobooks"/>
    <n v="2.5431499999999998"/>
    <n v="493.81553398058253"/>
    <x v="7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d v="2016-06-09T18:47:41"/>
    <n v="1465505261"/>
    <x v="1211"/>
    <n v="1464209261"/>
    <b v="0"/>
    <n v="6"/>
    <b v="1"/>
    <s v="photography/photobooks"/>
    <n v="1.0109999999999999"/>
    <n v="168.5"/>
    <x v="7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d v="2015-11-26T23:00:00"/>
    <n v="1448586000"/>
    <x v="1212"/>
    <n v="1447195695"/>
    <b v="0"/>
    <n v="83"/>
    <b v="1"/>
    <s v="photography/photobooks"/>
    <n v="1.2904"/>
    <n v="38.867469879518069"/>
    <x v="7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d v="2017-01-31T16:08:20"/>
    <n v="1485886100"/>
    <x v="1213"/>
    <n v="1482862100"/>
    <b v="0"/>
    <n v="108"/>
    <b v="1"/>
    <s v="photography/photobooks"/>
    <n v="1.0223076923076924"/>
    <n v="61.527777777777779"/>
    <x v="7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d v="2015-06-09T18:10:05"/>
    <n v="1433880605"/>
    <x v="1214"/>
    <n v="1428696605"/>
    <b v="0"/>
    <n v="25"/>
    <b v="1"/>
    <s v="photography/photobooks"/>
    <n v="1.3180000000000001"/>
    <n v="105.44"/>
    <x v="7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d v="2014-05-30T20:09:16"/>
    <n v="1401487756"/>
    <x v="1215"/>
    <n v="1398895756"/>
    <b v="0"/>
    <n v="549"/>
    <b v="1"/>
    <s v="photography/photobooks"/>
    <n v="7.8608020000000005"/>
    <n v="71.592003642987251"/>
    <x v="7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d v="2015-10-02T21:03:00"/>
    <n v="1443826980"/>
    <x v="1216"/>
    <n v="1441032457"/>
    <b v="0"/>
    <n v="222"/>
    <b v="1"/>
    <s v="photography/photobooks"/>
    <n v="1.4570000000000001"/>
    <n v="91.882882882882882"/>
    <x v="7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d v="2016-07-14T17:25:40"/>
    <n v="1468524340"/>
    <x v="1217"/>
    <n v="1465932340"/>
    <b v="0"/>
    <n v="183"/>
    <b v="1"/>
    <s v="photography/photobooks"/>
    <n v="1.026"/>
    <n v="148.57377049180329"/>
    <x v="7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d v="2015-11-01T01:00:00"/>
    <n v="1446346800"/>
    <x v="1218"/>
    <n v="1443714800"/>
    <b v="0"/>
    <n v="89"/>
    <b v="1"/>
    <s v="photography/photobooks"/>
    <n v="1.7227777777777777"/>
    <n v="174.2134831460674"/>
    <x v="7"/>
    <s v="photobooks"/>
  </r>
  <r>
    <n v="1219"/>
    <s v="The Box"/>
    <s v="The Box is a fine art book of Ron Amato's innovative and seductive photography project."/>
    <n v="16350"/>
    <n v="26024"/>
    <x v="0"/>
    <s v="US"/>
    <s v="USD"/>
    <d v="2016-10-20T09:05:13"/>
    <n v="1476961513"/>
    <x v="1219"/>
    <n v="1474369513"/>
    <b v="0"/>
    <n v="253"/>
    <b v="1"/>
    <s v="photography/photobooks"/>
    <n v="1.5916819571865444"/>
    <n v="102.86166007905139"/>
    <x v="7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d v="2015-08-25T13:05:12"/>
    <n v="1440515112"/>
    <x v="1220"/>
    <n v="1437923112"/>
    <b v="0"/>
    <n v="140"/>
    <b v="1"/>
    <s v="photography/photobooks"/>
    <n v="1.0376666666666667"/>
    <n v="111.17857142857143"/>
    <x v="7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d v="2016-12-03T22:00:00"/>
    <n v="1480809600"/>
    <x v="1221"/>
    <n v="1478431488"/>
    <b v="0"/>
    <n v="103"/>
    <b v="1"/>
    <s v="photography/photobooks"/>
    <n v="1.1140954545454547"/>
    <n v="23.796213592233013"/>
    <x v="7"/>
    <s v="photobooks"/>
  </r>
  <r>
    <n v="1222"/>
    <s v="Project Pilgrim"/>
    <s v="Project Pilgrim is my effort to work towards normalizing mental health."/>
    <n v="4000"/>
    <n v="11215"/>
    <x v="0"/>
    <s v="CA"/>
    <s v="CAD"/>
    <d v="2016-04-01T02:00:00"/>
    <n v="1459483200"/>
    <x v="1222"/>
    <n v="1456852647"/>
    <b v="0"/>
    <n v="138"/>
    <b v="1"/>
    <s v="photography/photobooks"/>
    <n v="2.80375"/>
    <n v="81.268115942028984"/>
    <x v="7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d v="2016-11-10T03:15:09"/>
    <n v="1478754909"/>
    <x v="1223"/>
    <n v="1476159309"/>
    <b v="0"/>
    <n v="191"/>
    <b v="1"/>
    <s v="photography/photobooks"/>
    <n v="1.1210606060606061"/>
    <n v="116.21465968586388"/>
    <x v="7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d v="2014-06-06T11:11:42"/>
    <n v="1402060302"/>
    <x v="1224"/>
    <n v="1396876302"/>
    <b v="0"/>
    <n v="18"/>
    <b v="0"/>
    <s v="music/world music"/>
    <n v="7.0666666666666669E-2"/>
    <n v="58.888888888888886"/>
    <x v="3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d v="2013-10-22T19:44:38"/>
    <n v="1382478278"/>
    <x v="1225"/>
    <n v="1377294278"/>
    <b v="0"/>
    <n v="3"/>
    <b v="0"/>
    <s v="music/world music"/>
    <n v="4.3999999999999997E-2"/>
    <n v="44"/>
    <x v="3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d v="2014-04-20T23:00:00"/>
    <n v="1398042000"/>
    <x v="1226"/>
    <n v="1395089981"/>
    <b v="0"/>
    <n v="40"/>
    <b v="0"/>
    <s v="music/world music"/>
    <n v="3.8739999999999997E-2"/>
    <n v="48.424999999999997"/>
    <x v="3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d v="2014-08-07T05:00:00"/>
    <n v="1407394800"/>
    <x v="1227"/>
    <n v="1404770616"/>
    <b v="0"/>
    <n v="0"/>
    <b v="0"/>
    <s v="music/world music"/>
    <n v="0"/>
    <e v="#DIV/0!"/>
    <x v="3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d v="2011-09-28T15:30:08"/>
    <n v="1317231008"/>
    <x v="1228"/>
    <n v="1312047008"/>
    <b v="0"/>
    <n v="24"/>
    <b v="0"/>
    <s v="music/world music"/>
    <n v="0.29299999999999998"/>
    <n v="61.041666666666664"/>
    <x v="3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d v="2012-04-16T14:00:00"/>
    <n v="1334592000"/>
    <x v="1229"/>
    <n v="1331982127"/>
    <b v="0"/>
    <n v="1"/>
    <b v="0"/>
    <s v="music/world music"/>
    <n v="9.0909090909090905E-3"/>
    <n v="25"/>
    <x v="3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d v="2011-02-24T21:20:30"/>
    <n v="1298589630"/>
    <x v="1230"/>
    <n v="1295997630"/>
    <b v="0"/>
    <n v="0"/>
    <b v="0"/>
    <s v="music/world music"/>
    <n v="0"/>
    <e v="#DIV/0!"/>
    <x v="3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d v="2015-08-27T23:00:00"/>
    <n v="1440723600"/>
    <x v="1231"/>
    <n v="1436394968"/>
    <b v="0"/>
    <n v="0"/>
    <b v="0"/>
    <s v="music/world music"/>
    <n v="0"/>
    <e v="#DIV/0!"/>
    <x v="3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d v="2013-10-06T18:21:10"/>
    <n v="1381090870"/>
    <x v="1232"/>
    <n v="1377030070"/>
    <b v="0"/>
    <n v="1"/>
    <b v="0"/>
    <s v="music/world music"/>
    <n v="8.0000000000000002E-3"/>
    <n v="40"/>
    <x v="3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d v="2012-02-21T20:46:14"/>
    <n v="1329864374"/>
    <x v="1233"/>
    <n v="1328049974"/>
    <b v="0"/>
    <n v="6"/>
    <b v="0"/>
    <s v="music/world music"/>
    <n v="0.11600000000000001"/>
    <n v="19.333333333333332"/>
    <x v="3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d v="2015-02-02T16:55:42"/>
    <n v="1422903342"/>
    <x v="1234"/>
    <n v="1420311342"/>
    <b v="0"/>
    <n v="0"/>
    <b v="0"/>
    <s v="music/world music"/>
    <n v="0"/>
    <e v="#DIV/0!"/>
    <x v="3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d v="2013-12-15T01:14:59"/>
    <n v="1387077299"/>
    <x v="1235"/>
    <n v="1383621299"/>
    <b v="0"/>
    <n v="6"/>
    <b v="0"/>
    <s v="music/world music"/>
    <n v="2.787363950092912E-2"/>
    <n v="35"/>
    <x v="3"/>
    <s v="world music"/>
  </r>
  <r>
    <n v="1236"/>
    <s v="&quot;Volando&quot; CD Release (Canceled)"/>
    <s v="Raising money to give the musicians their due."/>
    <n v="2500"/>
    <n v="0"/>
    <x v="1"/>
    <s v="US"/>
    <s v="USD"/>
    <d v="2012-07-28T14:00:00"/>
    <n v="1343491200"/>
    <x v="1236"/>
    <n v="1342801164"/>
    <b v="0"/>
    <n v="0"/>
    <b v="0"/>
    <s v="music/world music"/>
    <n v="0"/>
    <e v="#DIV/0!"/>
    <x v="3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d v="2012-08-24T04:47:45"/>
    <n v="1345790865"/>
    <x v="1237"/>
    <n v="1344062865"/>
    <b v="0"/>
    <n v="0"/>
    <b v="0"/>
    <s v="music/world music"/>
    <n v="0"/>
    <e v="#DIV/0!"/>
    <x v="3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d v="2011-08-06T12:38:56"/>
    <n v="1312641536"/>
    <x v="1238"/>
    <n v="1310049536"/>
    <b v="0"/>
    <n v="3"/>
    <b v="0"/>
    <s v="music/world music"/>
    <n v="0.17799999999999999"/>
    <n v="59.333333333333336"/>
    <x v="3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d v="2012-01-05T21:06:07"/>
    <n v="1325804767"/>
    <x v="1239"/>
    <n v="1323212767"/>
    <b v="0"/>
    <n v="0"/>
    <b v="0"/>
    <s v="music/world music"/>
    <n v="0"/>
    <e v="#DIV/0!"/>
    <x v="3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d v="2013-07-12T19:51:00"/>
    <n v="1373665860"/>
    <x v="1240"/>
    <n v="1368579457"/>
    <b v="0"/>
    <n v="8"/>
    <b v="0"/>
    <s v="music/world music"/>
    <n v="3.0124999999999999E-2"/>
    <n v="30.125"/>
    <x v="3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d v="2014-11-03T03:59:00"/>
    <n v="1414994340"/>
    <x v="1241"/>
    <n v="1413057980"/>
    <b v="0"/>
    <n v="34"/>
    <b v="0"/>
    <s v="music/world music"/>
    <n v="0.50739999999999996"/>
    <n v="74.617647058823536"/>
    <x v="3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d v="2011-09-11T11:18:00"/>
    <n v="1315747080"/>
    <x v="1242"/>
    <n v="1314417502"/>
    <b v="0"/>
    <n v="1"/>
    <b v="0"/>
    <s v="music/world music"/>
    <n v="5.4884742041712408E-3"/>
    <n v="5"/>
    <x v="3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d v="2011-07-08T19:00:00"/>
    <n v="1310158800"/>
    <x v="1243"/>
    <n v="1304888771"/>
    <b v="0"/>
    <n v="38"/>
    <b v="0"/>
    <s v="music/world music"/>
    <n v="0.14091666666666666"/>
    <n v="44.5"/>
    <x v="3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d v="2013-04-22T19:00:00"/>
    <n v="1366664400"/>
    <x v="1244"/>
    <n v="1363981723"/>
    <b v="1"/>
    <n v="45"/>
    <b v="1"/>
    <s v="music/rock"/>
    <n v="1.038"/>
    <n v="46.133333333333333"/>
    <x v="3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d v="2014-06-14T12:23:54"/>
    <n v="1402755834"/>
    <x v="1245"/>
    <n v="1400163834"/>
    <b v="1"/>
    <n v="17"/>
    <b v="1"/>
    <s v="music/rock"/>
    <n v="1.2024999999999999"/>
    <n v="141.47058823529412"/>
    <x v="3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d v="2011-12-06T00:02:29"/>
    <n v="1323136949"/>
    <x v="1246"/>
    <n v="1319245349"/>
    <b v="1"/>
    <n v="31"/>
    <b v="1"/>
    <s v="music/rock"/>
    <n v="1.17"/>
    <n v="75.483870967741936"/>
    <x v="3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d v="2013-05-06T05:00:55"/>
    <n v="1367823655"/>
    <x v="1247"/>
    <n v="1365231655"/>
    <b v="1"/>
    <n v="50"/>
    <b v="1"/>
    <s v="music/rock"/>
    <n v="1.2214285714285715"/>
    <n v="85.5"/>
    <x v="3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d v="2014-06-13T04:59:00"/>
    <n v="1402642740"/>
    <x v="1248"/>
    <n v="1399563953"/>
    <b v="1"/>
    <n v="59"/>
    <b v="1"/>
    <s v="music/rock"/>
    <n v="1.5164"/>
    <n v="64.254237288135599"/>
    <x v="3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d v="2012-07-07T15:46:51"/>
    <n v="1341683211"/>
    <x v="1249"/>
    <n v="1339091211"/>
    <b v="1"/>
    <n v="81"/>
    <b v="1"/>
    <s v="music/rock"/>
    <n v="1.0444"/>
    <n v="64.46913580246914"/>
    <x v="3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d v="2014-09-06T13:25:31"/>
    <n v="1410017131"/>
    <x v="1250"/>
    <n v="1406129131"/>
    <b v="1"/>
    <n v="508"/>
    <b v="1"/>
    <s v="music/rock"/>
    <n v="2.0015333333333332"/>
    <n v="118.2007874015748"/>
    <x v="3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d v="2011-09-25T17:32:47"/>
    <n v="1316979167"/>
    <x v="1251"/>
    <n v="1311795167"/>
    <b v="1"/>
    <n v="74"/>
    <b v="1"/>
    <s v="music/rock"/>
    <n v="1.018"/>
    <n v="82.540540540540547"/>
    <x v="3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d v="2013-10-24T21:42:49"/>
    <n v="1382658169"/>
    <x v="1252"/>
    <n v="1380238969"/>
    <b v="1"/>
    <n v="141"/>
    <b v="1"/>
    <s v="music/rock"/>
    <n v="1.3765714285714286"/>
    <n v="34.170212765957444"/>
    <x v="3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d v="2014-09-03T16:48:27"/>
    <n v="1409770107"/>
    <x v="1253"/>
    <n v="1407178107"/>
    <b v="1"/>
    <n v="711"/>
    <b v="1"/>
    <s v="music/rock"/>
    <n v="3038.3319999999999"/>
    <n v="42.73322081575246"/>
    <x v="3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d v="2011-01-01T02:59:00"/>
    <n v="1293857940"/>
    <x v="1254"/>
    <n v="1288968886"/>
    <b v="1"/>
    <n v="141"/>
    <b v="1"/>
    <s v="music/rock"/>
    <n v="1.9885074626865671"/>
    <n v="94.489361702127653"/>
    <x v="3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d v="2013-12-01T19:17:32"/>
    <n v="1385932652"/>
    <x v="1255"/>
    <n v="1383337052"/>
    <b v="1"/>
    <n v="109"/>
    <b v="1"/>
    <s v="music/rock"/>
    <n v="2.0236666666666667"/>
    <n v="55.697247706422019"/>
    <x v="3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d v="2012-02-12T20:03:51"/>
    <n v="1329084231"/>
    <x v="1256"/>
    <n v="1326492231"/>
    <b v="1"/>
    <n v="361"/>
    <b v="1"/>
    <s v="music/rock"/>
    <n v="1.1796376666666666"/>
    <n v="98.030831024930734"/>
    <x v="3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d v="2011-04-02T23:03:10"/>
    <n v="1301792590"/>
    <x v="1257"/>
    <n v="1297562590"/>
    <b v="1"/>
    <n v="176"/>
    <b v="1"/>
    <s v="music/rock"/>
    <n v="2.9472727272727273"/>
    <n v="92.102272727272734"/>
    <x v="3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d v="2013-08-31T12:40:12"/>
    <n v="1377960012"/>
    <x v="1258"/>
    <n v="1375368012"/>
    <b v="1"/>
    <n v="670"/>
    <b v="1"/>
    <s v="music/rock"/>
    <n v="2.1314633333333335"/>
    <n v="38.175462686567165"/>
    <x v="3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d v="2014-06-09T01:59:00"/>
    <n v="1402286340"/>
    <x v="1259"/>
    <n v="1399504664"/>
    <b v="1"/>
    <n v="96"/>
    <b v="1"/>
    <s v="music/rock"/>
    <n v="1.0424"/>
    <n v="27.145833333333332"/>
    <x v="3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d v="2014-02-26T18:13:40"/>
    <n v="1393445620"/>
    <x v="1260"/>
    <n v="1390853620"/>
    <b v="1"/>
    <n v="74"/>
    <b v="1"/>
    <s v="music/rock"/>
    <n v="1.1366666666666667"/>
    <n v="50.689189189189186"/>
    <x v="3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d v="2014-01-29T06:13:47"/>
    <n v="1390983227"/>
    <x v="1261"/>
    <n v="1388391227"/>
    <b v="1"/>
    <n v="52"/>
    <b v="1"/>
    <s v="music/rock"/>
    <n v="1.0125"/>
    <n v="38.942307692307693"/>
    <x v="3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d v="2014-02-16T16:18:12"/>
    <n v="1392574692"/>
    <x v="1262"/>
    <n v="1389982692"/>
    <b v="1"/>
    <n v="105"/>
    <b v="1"/>
    <s v="music/rock"/>
    <n v="1.2541538461538462"/>
    <n v="77.638095238095232"/>
    <x v="3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d v="2014-03-28T23:00:00"/>
    <n v="1396054800"/>
    <x v="1263"/>
    <n v="1393034470"/>
    <b v="1"/>
    <n v="41"/>
    <b v="1"/>
    <s v="music/rock"/>
    <n v="1.19"/>
    <n v="43.536585365853661"/>
    <x v="3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d v="2013-10-29T13:54:43"/>
    <n v="1383062083"/>
    <x v="1264"/>
    <n v="1380556483"/>
    <b v="1"/>
    <n v="34"/>
    <b v="1"/>
    <s v="music/rock"/>
    <n v="1.6646153846153846"/>
    <n v="31.823529411764707"/>
    <x v="3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d v="2010-11-30T13:43:35"/>
    <n v="1291131815"/>
    <x v="1265"/>
    <n v="1287071015"/>
    <b v="1"/>
    <n v="66"/>
    <b v="1"/>
    <s v="music/rock"/>
    <n v="1.1914771428571429"/>
    <n v="63.184393939393942"/>
    <x v="3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d v="2014-01-11T19:02:25"/>
    <n v="1389474145"/>
    <x v="1266"/>
    <n v="1386882145"/>
    <b v="1"/>
    <n v="50"/>
    <b v="1"/>
    <s v="music/rock"/>
    <n v="1.0047368421052632"/>
    <n v="190.9"/>
    <x v="3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d v="2013-07-24T12:02:38"/>
    <n v="1374674558"/>
    <x v="1267"/>
    <n v="1372082558"/>
    <b v="1"/>
    <n v="159"/>
    <b v="1"/>
    <s v="music/rock"/>
    <n v="1.018"/>
    <n v="140.85534591194968"/>
    <x v="3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d v="2013-09-20T18:17:27"/>
    <n v="1379708247"/>
    <x v="1268"/>
    <n v="1377116247"/>
    <b v="1"/>
    <n v="182"/>
    <b v="1"/>
    <s v="music/rock"/>
    <n v="1.1666666666666667"/>
    <n v="76.92307692307692"/>
    <x v="3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d v="2016-04-15T22:00:00"/>
    <n v="1460764800"/>
    <x v="1269"/>
    <n v="1458157512"/>
    <b v="1"/>
    <n v="206"/>
    <b v="1"/>
    <s v="music/rock"/>
    <n v="1.0864893617021276"/>
    <n v="99.15533980582525"/>
    <x v="3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d v="2012-03-25T17:34:02"/>
    <n v="1332704042"/>
    <x v="1270"/>
    <n v="1327523642"/>
    <b v="1"/>
    <n v="169"/>
    <b v="1"/>
    <s v="music/rock"/>
    <n v="1.1472"/>
    <n v="67.881656804733723"/>
    <x v="3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d v="2013-11-13T15:24:19"/>
    <n v="1384363459"/>
    <x v="1271"/>
    <n v="1381767859"/>
    <b v="1"/>
    <n v="31"/>
    <b v="1"/>
    <s v="music/rock"/>
    <n v="1.018"/>
    <n v="246.29032258064515"/>
    <x v="3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d v="2010-06-15T02:00:00"/>
    <n v="1276574400"/>
    <x v="1272"/>
    <n v="1270576379"/>
    <b v="1"/>
    <n v="28"/>
    <b v="1"/>
    <s v="music/rock"/>
    <n v="1.06"/>
    <n v="189.28571428571428"/>
    <x v="3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d v="2014-08-31T15:31:31"/>
    <n v="1409506291"/>
    <x v="1273"/>
    <n v="1406914291"/>
    <b v="1"/>
    <n v="54"/>
    <b v="1"/>
    <s v="music/rock"/>
    <n v="1.0349999999999999"/>
    <n v="76.666666666666671"/>
    <x v="3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d v="2012-08-30T14:33:45"/>
    <n v="1346344425"/>
    <x v="1274"/>
    <n v="1343320425"/>
    <b v="1"/>
    <n v="467"/>
    <b v="1"/>
    <s v="music/rock"/>
    <n v="1.5497535999999998"/>
    <n v="82.963254817987149"/>
    <x v="3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d v="2013-08-07T18:49:47"/>
    <n v="1375908587"/>
    <x v="1275"/>
    <n v="1372884587"/>
    <b v="1"/>
    <n v="389"/>
    <b v="1"/>
    <s v="music/rock"/>
    <n v="1.6214066666666667"/>
    <n v="62.522107969151669"/>
    <x v="3"/>
    <s v="rock"/>
  </r>
  <r>
    <n v="1276"/>
    <s v="MR. DREAM GOES TO JAIL"/>
    <s v="Sponsor this Brooklyn punk band's debut seven-inch, MR. DREAM GOES TO JAIL."/>
    <n v="3000"/>
    <n v="3132.63"/>
    <x v="0"/>
    <s v="US"/>
    <s v="USD"/>
    <d v="2009-09-01T02:00:00"/>
    <n v="1251777600"/>
    <x v="1276"/>
    <n v="1247504047"/>
    <b v="1"/>
    <n v="68"/>
    <b v="1"/>
    <s v="music/rock"/>
    <n v="1.0442100000000001"/>
    <n v="46.06808823529412"/>
    <x v="3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d v="2012-09-04T11:29:07"/>
    <n v="1346765347"/>
    <x v="1277"/>
    <n v="1343741347"/>
    <b v="1"/>
    <n v="413"/>
    <b v="1"/>
    <s v="music/rock"/>
    <n v="1.0612433333333333"/>
    <n v="38.543946731234868"/>
    <x v="3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d v="2014-06-25T00:00:00"/>
    <n v="1403661600"/>
    <x v="1278"/>
    <n v="1401196766"/>
    <b v="1"/>
    <n v="190"/>
    <b v="1"/>
    <s v="music/rock"/>
    <n v="1.5493846153846154"/>
    <n v="53.005263157894738"/>
    <x v="3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d v="2014-03-23T23:22:50"/>
    <n v="1395624170"/>
    <x v="1279"/>
    <n v="1392171770"/>
    <b v="1"/>
    <n v="189"/>
    <b v="1"/>
    <s v="music/rock"/>
    <n v="1.1077157238734421"/>
    <n v="73.355396825396824"/>
    <x v="3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d v="2011-03-01T16:10:54"/>
    <n v="1299003054"/>
    <x v="1280"/>
    <n v="1291227054"/>
    <b v="1"/>
    <n v="130"/>
    <b v="1"/>
    <s v="music/rock"/>
    <n v="1.1091186666666666"/>
    <n v="127.97523076923076"/>
    <x v="3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d v="2013-07-28T15:50:36"/>
    <n v="1375033836"/>
    <x v="1281"/>
    <n v="1373305836"/>
    <b v="1"/>
    <n v="74"/>
    <b v="1"/>
    <s v="music/rock"/>
    <n v="1.1071428571428572"/>
    <n v="104.72972972972973"/>
    <x v="3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d v="2013-12-09T02:59:00"/>
    <n v="1386565140"/>
    <x v="1282"/>
    <n v="1383909855"/>
    <b v="1"/>
    <n v="274"/>
    <b v="1"/>
    <s v="music/rock"/>
    <n v="1.2361333333333333"/>
    <n v="67.671532846715323"/>
    <x v="3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d v="2013-03-11T02:00:00"/>
    <n v="1362974400"/>
    <x v="1283"/>
    <n v="1360948389"/>
    <b v="1"/>
    <n v="22"/>
    <b v="1"/>
    <s v="music/rock"/>
    <n v="2.1105"/>
    <n v="95.931818181818187"/>
    <x v="3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d v="2016-12-31T14:59:00"/>
    <n v="1483203540"/>
    <x v="1284"/>
    <n v="1481175482"/>
    <b v="0"/>
    <n v="31"/>
    <b v="1"/>
    <s v="theater/plays"/>
    <n v="1.01"/>
    <n v="65.161290322580641"/>
    <x v="8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d v="2015-06-20T11:59:35"/>
    <n v="1434808775"/>
    <x v="1285"/>
    <n v="1433512775"/>
    <b v="0"/>
    <n v="63"/>
    <b v="1"/>
    <s v="theater/plays"/>
    <n v="1.0165"/>
    <n v="32.269841269841272"/>
    <x v="8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d v="2015-02-17T12:00:00"/>
    <n v="1424181600"/>
    <x v="1286"/>
    <n v="1423041227"/>
    <b v="0"/>
    <n v="20"/>
    <b v="1"/>
    <s v="theater/plays"/>
    <n v="1.0833333333333333"/>
    <n v="81.25"/>
    <x v="8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d v="2015-06-12T12:54:16"/>
    <n v="1434120856"/>
    <x v="1287"/>
    <n v="1428936856"/>
    <b v="0"/>
    <n v="25"/>
    <b v="1"/>
    <s v="theater/plays"/>
    <n v="2.42"/>
    <n v="24.2"/>
    <x v="8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d v="2016-08-10T02:00:00"/>
    <n v="1470801600"/>
    <x v="1288"/>
    <n v="1468122163"/>
    <b v="0"/>
    <n v="61"/>
    <b v="1"/>
    <s v="theater/plays"/>
    <n v="1.0044999999999999"/>
    <n v="65.868852459016395"/>
    <x v="8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d v="2017-01-04T01:14:05"/>
    <n v="1483499645"/>
    <x v="1289"/>
    <n v="1480907645"/>
    <b v="0"/>
    <n v="52"/>
    <b v="1"/>
    <s v="theater/plays"/>
    <n v="1.2506666666666666"/>
    <n v="36.07692307692308"/>
    <x v="8"/>
    <s v="plays"/>
  </r>
  <r>
    <n v="1290"/>
    <s v="I Died... I Came Back, ... Whatever"/>
    <s v="Sometimes your Heart has to STOP for your Life to START."/>
    <n v="3500"/>
    <n v="3800"/>
    <x v="0"/>
    <s v="US"/>
    <s v="USD"/>
    <d v="2015-04-23T04:59:00"/>
    <n v="1429772340"/>
    <x v="1290"/>
    <n v="1427121931"/>
    <b v="0"/>
    <n v="86"/>
    <b v="1"/>
    <s v="theater/plays"/>
    <n v="1.0857142857142856"/>
    <n v="44.186046511627907"/>
    <x v="8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d v="2015-04-07T05:00:00"/>
    <n v="1428390000"/>
    <x v="1291"/>
    <n v="1425224391"/>
    <b v="0"/>
    <n v="42"/>
    <b v="1"/>
    <s v="theater/plays"/>
    <n v="1.4570000000000001"/>
    <n v="104.07142857142857"/>
    <x v="8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d v="2015-10-06T20:59:00"/>
    <n v="1444172340"/>
    <x v="1292"/>
    <n v="1441822828"/>
    <b v="0"/>
    <n v="52"/>
    <b v="1"/>
    <s v="theater/plays"/>
    <n v="1.1000000000000001"/>
    <n v="35.96153846153846"/>
    <x v="8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d v="2015-11-14T15:49:31"/>
    <n v="1447523371"/>
    <x v="1293"/>
    <n v="1444927771"/>
    <b v="0"/>
    <n v="120"/>
    <b v="1"/>
    <s v="theater/plays"/>
    <n v="1.0223333333333333"/>
    <n v="127.79166666666667"/>
    <x v="8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d v="2015-10-19T09:00:00"/>
    <n v="1445252400"/>
    <x v="1294"/>
    <n v="1443696797"/>
    <b v="0"/>
    <n v="22"/>
    <b v="1"/>
    <s v="theater/plays"/>
    <n v="1.22"/>
    <n v="27.727272727272727"/>
    <x v="8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d v="2015-07-29T15:00:00"/>
    <n v="1438189200"/>
    <x v="1295"/>
    <n v="1435585497"/>
    <b v="0"/>
    <n v="64"/>
    <b v="1"/>
    <s v="theater/plays"/>
    <n v="1.0196000000000001"/>
    <n v="39.828125"/>
    <x v="8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d v="2016-03-13T22:12:53"/>
    <n v="1457914373"/>
    <x v="1296"/>
    <n v="1456189973"/>
    <b v="0"/>
    <n v="23"/>
    <b v="1"/>
    <s v="theater/plays"/>
    <n v="1.411764705882353"/>
    <n v="52.173913043478258"/>
    <x v="8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d v="2016-05-01T15:55:58"/>
    <n v="1462125358"/>
    <x v="1297"/>
    <n v="1459533358"/>
    <b v="0"/>
    <n v="238"/>
    <b v="1"/>
    <s v="theater/plays"/>
    <n v="1.0952500000000001"/>
    <n v="92.037815126050418"/>
    <x v="8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d v="2016-04-28T14:20:32"/>
    <n v="1461860432"/>
    <x v="1298"/>
    <n v="1459268432"/>
    <b v="0"/>
    <n v="33"/>
    <b v="1"/>
    <s v="theater/plays"/>
    <n v="1.0465"/>
    <n v="63.424242424242422"/>
    <x v="8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d v="2015-07-14T17:32:39"/>
    <n v="1436902359"/>
    <x v="1299"/>
    <n v="1434310359"/>
    <b v="0"/>
    <n v="32"/>
    <b v="1"/>
    <s v="theater/plays"/>
    <n v="1.24"/>
    <n v="135.625"/>
    <x v="8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d v="2016-06-01T16:57:00"/>
    <n v="1464807420"/>
    <x v="1300"/>
    <n v="1461427938"/>
    <b v="0"/>
    <n v="24"/>
    <b v="1"/>
    <s v="theater/plays"/>
    <n v="1.35"/>
    <n v="168.75"/>
    <x v="8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d v="2015-07-21T01:00:00"/>
    <n v="1437447600"/>
    <x v="1301"/>
    <n v="1436551178"/>
    <b v="0"/>
    <n v="29"/>
    <b v="1"/>
    <s v="theater/plays"/>
    <n v="1.0275000000000001"/>
    <n v="70.862068965517238"/>
    <x v="8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d v="2016-12-01T00:23:31"/>
    <n v="1480559011"/>
    <x v="1302"/>
    <n v="1477963411"/>
    <b v="0"/>
    <n v="50"/>
    <b v="1"/>
    <s v="theater/plays"/>
    <n v="1"/>
    <n v="50"/>
    <x v="8"/>
    <s v="plays"/>
  </r>
  <r>
    <n v="1303"/>
    <s v="Forward Arena Theatre Company: Summer Season"/>
    <s v="Groundbreaking queer theatre."/>
    <n v="3500"/>
    <n v="4559.13"/>
    <x v="0"/>
    <s v="GB"/>
    <s v="GBP"/>
    <d v="2016-07-31T09:00:00"/>
    <n v="1469962800"/>
    <x v="1303"/>
    <n v="1468578920"/>
    <b v="0"/>
    <n v="108"/>
    <b v="1"/>
    <s v="theater/plays"/>
    <n v="1.3026085714285716"/>
    <n v="42.214166666666671"/>
    <x v="8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d v="2017-03-13T01:40:05"/>
    <n v="1489376405"/>
    <x v="1304"/>
    <n v="1484196005"/>
    <b v="0"/>
    <n v="104"/>
    <b v="0"/>
    <s v="technology/wearables"/>
    <n v="0.39627499999999999"/>
    <n v="152.41346153846155"/>
    <x v="1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d v="2016-07-21T15:30:00"/>
    <n v="1469122200"/>
    <x v="1305"/>
    <n v="1466611108"/>
    <b v="0"/>
    <n v="86"/>
    <b v="0"/>
    <s v="technology/wearables"/>
    <n v="0.25976666666666665"/>
    <n v="90.616279069767444"/>
    <x v="1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d v="2014-12-04T08:58:54"/>
    <n v="1417690734"/>
    <x v="1306"/>
    <n v="1415098734"/>
    <b v="0"/>
    <n v="356"/>
    <b v="0"/>
    <s v="technology/wearables"/>
    <n v="0.65246363636363636"/>
    <n v="201.60393258426967"/>
    <x v="1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d v="2016-02-17T10:04:39"/>
    <n v="1455710679"/>
    <x v="1307"/>
    <n v="1453118679"/>
    <b v="0"/>
    <n v="45"/>
    <b v="0"/>
    <s v="technology/wearables"/>
    <n v="0.11514000000000001"/>
    <n v="127.93333333333334"/>
    <x v="1"/>
    <s v="wearables"/>
  </r>
  <r>
    <n v="1308"/>
    <s v="Boost Band: Wristband Phone Charger (Canceled)"/>
    <s v="Boost Band, a wristband that charges any device"/>
    <n v="10000"/>
    <n v="1136"/>
    <x v="1"/>
    <s v="US"/>
    <s v="USD"/>
    <d v="2016-10-08T12:43:32"/>
    <n v="1475937812"/>
    <x v="1308"/>
    <n v="1472481812"/>
    <b v="0"/>
    <n v="38"/>
    <b v="0"/>
    <s v="technology/wearables"/>
    <n v="0.11360000000000001"/>
    <n v="29.894736842105264"/>
    <x v="1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d v="2015-10-15T19:11:08"/>
    <n v="1444943468"/>
    <x v="1309"/>
    <n v="1441919468"/>
    <b v="0"/>
    <n v="35"/>
    <b v="0"/>
    <s v="technology/wearables"/>
    <n v="1.1199130434782609"/>
    <n v="367.97142857142859"/>
    <x v="1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d v="2016-08-19T14:00:50"/>
    <n v="1471622450"/>
    <x v="1310"/>
    <n v="1467734450"/>
    <b v="0"/>
    <n v="24"/>
    <b v="0"/>
    <s v="technology/wearables"/>
    <n v="0.155"/>
    <n v="129.16666666666666"/>
    <x v="1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d v="2016-11-30T18:15:19"/>
    <n v="1480536919"/>
    <x v="1311"/>
    <n v="1477509319"/>
    <b v="0"/>
    <n v="100"/>
    <b v="0"/>
    <s v="technology/wearables"/>
    <n v="0.32028000000000001"/>
    <n v="800.7"/>
    <x v="1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d v="2015-04-18T14:52:02"/>
    <n v="1429375922"/>
    <x v="1312"/>
    <n v="1426783922"/>
    <b v="0"/>
    <n v="1"/>
    <b v="0"/>
    <s v="technology/wearables"/>
    <n v="6.0869565217391303E-3"/>
    <n v="28"/>
    <x v="1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d v="2016-03-03T15:01:54"/>
    <n v="1457024514"/>
    <x v="1313"/>
    <n v="1454432514"/>
    <b v="0"/>
    <n v="122"/>
    <b v="0"/>
    <s v="technology/wearables"/>
    <n v="0.31114999999999998"/>
    <n v="102.01639344262296"/>
    <x v="1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d v="2016-10-21T14:04:20"/>
    <n v="1477065860"/>
    <x v="1314"/>
    <n v="1471881860"/>
    <b v="0"/>
    <n v="11"/>
    <b v="0"/>
    <s v="technology/wearables"/>
    <n v="1.1266666666666666E-2"/>
    <n v="184.36363636363637"/>
    <x v="1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d v="2015-11-05T23:00:00"/>
    <n v="1446771600"/>
    <x v="1315"/>
    <n v="1443700648"/>
    <b v="0"/>
    <n v="248"/>
    <b v="0"/>
    <s v="technology/wearables"/>
    <n v="0.40404000000000001"/>
    <n v="162.91935483870967"/>
    <x v="1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d v="2016-02-28T21:05:09"/>
    <n v="1456700709"/>
    <x v="1316"/>
    <n v="1453676709"/>
    <b v="0"/>
    <n v="1"/>
    <b v="0"/>
    <s v="technology/wearables"/>
    <n v="1.3333333333333333E-5"/>
    <n v="1"/>
    <x v="1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d v="2016-07-21T12:00:00"/>
    <n v="1469109600"/>
    <x v="1317"/>
    <n v="1464586746"/>
    <b v="0"/>
    <n v="19"/>
    <b v="0"/>
    <s v="technology/wearables"/>
    <n v="5.7334999999999997E-2"/>
    <n v="603.52631578947364"/>
    <x v="1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d v="2015-01-10T23:02:52"/>
    <n v="1420938172"/>
    <x v="1318"/>
    <n v="1418346172"/>
    <b v="0"/>
    <n v="135"/>
    <b v="0"/>
    <s v="technology/wearables"/>
    <n v="0.15325"/>
    <n v="45.407407407407405"/>
    <x v="1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d v="2014-07-11T14:00:00"/>
    <n v="1405094400"/>
    <x v="1319"/>
    <n v="1403810965"/>
    <b v="0"/>
    <n v="9"/>
    <b v="0"/>
    <s v="technology/wearables"/>
    <n v="0.15103448275862069"/>
    <n v="97.333333333333329"/>
    <x v="1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d v="2016-12-30T21:00:00"/>
    <n v="1483138800"/>
    <x v="1320"/>
    <n v="1480610046"/>
    <b v="0"/>
    <n v="3"/>
    <b v="0"/>
    <s v="technology/wearables"/>
    <n v="5.0299999999999997E-3"/>
    <n v="167.66666666666666"/>
    <x v="1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d v="2016-12-23T15:58:57"/>
    <n v="1482515937"/>
    <x v="1321"/>
    <n v="1479923937"/>
    <b v="0"/>
    <n v="7"/>
    <b v="0"/>
    <s v="technology/wearables"/>
    <n v="1.3028138528138528E-2"/>
    <n v="859.85714285714289"/>
    <x v="1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d v="2015-05-21T13:45:25"/>
    <n v="1432223125"/>
    <x v="1322"/>
    <n v="1429631125"/>
    <b v="0"/>
    <n v="4"/>
    <b v="0"/>
    <s v="technology/wearables"/>
    <n v="3.0285714285714286E-3"/>
    <n v="26.5"/>
    <x v="1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d v="2016-04-26T04:55:00"/>
    <n v="1461653700"/>
    <x v="1323"/>
    <n v="1458665146"/>
    <b v="0"/>
    <n v="44"/>
    <b v="0"/>
    <s v="technology/wearables"/>
    <n v="8.8800000000000004E-2"/>
    <n v="30.272727272727273"/>
    <x v="1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d v="2016-10-13T13:12:32"/>
    <n v="1476371552"/>
    <x v="1324"/>
    <n v="1473779552"/>
    <b v="0"/>
    <n v="90"/>
    <b v="0"/>
    <s v="technology/wearables"/>
    <n v="9.8400000000000001E-2"/>
    <n v="54.666666666666664"/>
    <x v="1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d v="2016-12-30T00:03:55"/>
    <n v="1483063435"/>
    <x v="1325"/>
    <n v="1480471435"/>
    <b v="0"/>
    <n v="8"/>
    <b v="0"/>
    <s v="technology/wearables"/>
    <n v="2.4299999999999999E-2"/>
    <n v="60.75"/>
    <x v="1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d v="2015-01-15T17:00:28"/>
    <n v="1421348428"/>
    <x v="1326"/>
    <n v="1417460428"/>
    <b v="0"/>
    <n v="11"/>
    <b v="0"/>
    <s v="technology/wearables"/>
    <n v="1.1299999999999999E-2"/>
    <n v="102.72727272727273"/>
    <x v="1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d v="2015-05-29T14:17:15"/>
    <n v="1432916235"/>
    <x v="1327"/>
    <n v="1430324235"/>
    <b v="0"/>
    <n v="41"/>
    <b v="0"/>
    <s v="technology/wearables"/>
    <n v="3.5520833333333335E-2"/>
    <n v="41.585365853658537"/>
    <x v="1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d v="2016-10-14T13:25:34"/>
    <n v="1476458734"/>
    <x v="1328"/>
    <n v="1472570734"/>
    <b v="0"/>
    <n v="15"/>
    <b v="0"/>
    <s v="technology/wearables"/>
    <n v="2.3306666666666667E-2"/>
    <n v="116.53333333333333"/>
    <x v="1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d v="2014-12-02T04:19:05"/>
    <n v="1417501145"/>
    <x v="1329"/>
    <n v="1414041545"/>
    <b v="0"/>
    <n v="9"/>
    <b v="0"/>
    <s v="technology/wearables"/>
    <n v="8.1600000000000006E-3"/>
    <n v="45.333333333333336"/>
    <x v="1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d v="2016-07-02T02:00:00"/>
    <n v="1467432000"/>
    <x v="1330"/>
    <n v="1464763109"/>
    <b v="0"/>
    <n v="50"/>
    <b v="0"/>
    <s v="technology/wearables"/>
    <n v="0.22494285714285714"/>
    <n v="157.46"/>
    <x v="1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d v="2016-08-17T10:05:54"/>
    <n v="1471435554"/>
    <x v="1331"/>
    <n v="1468843554"/>
    <b v="0"/>
    <n v="34"/>
    <b v="0"/>
    <s v="technology/wearables"/>
    <n v="1.3668E-2"/>
    <n v="100.5"/>
    <x v="1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d v="2017-01-26T23:26:48"/>
    <n v="1485480408"/>
    <x v="1332"/>
    <n v="1482888408"/>
    <b v="0"/>
    <n v="0"/>
    <b v="0"/>
    <s v="technology/wearables"/>
    <n v="0"/>
    <e v="#DIV/0!"/>
    <x v="1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d v="2014-07-16T00:33:45"/>
    <n v="1405478025"/>
    <x v="1333"/>
    <n v="1402886025"/>
    <b v="0"/>
    <n v="0"/>
    <b v="0"/>
    <s v="technology/wearables"/>
    <n v="0"/>
    <e v="#DIV/0!"/>
    <x v="1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d v="2016-03-11T16:34:47"/>
    <n v="1457721287"/>
    <x v="1334"/>
    <n v="1455129287"/>
    <b v="0"/>
    <n v="276"/>
    <b v="0"/>
    <s v="technology/wearables"/>
    <n v="0.10754135338345865"/>
    <n v="51.822463768115945"/>
    <x v="1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d v="2015-12-05T20:28:22"/>
    <n v="1449354502"/>
    <x v="1335"/>
    <n v="1446762502"/>
    <b v="0"/>
    <n v="16"/>
    <b v="0"/>
    <s v="technology/wearables"/>
    <n v="0.1976"/>
    <n v="308.75"/>
    <x v="1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d v="2014-12-17T18:43:48"/>
    <n v="1418849028"/>
    <x v="1336"/>
    <n v="1415825028"/>
    <b v="0"/>
    <n v="224"/>
    <b v="0"/>
    <s v="technology/wearables"/>
    <n v="0.84946999999999995"/>
    <n v="379.22767857142856"/>
    <x v="1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d v="2017-03-03T11:51:19"/>
    <n v="1488549079"/>
    <x v="1337"/>
    <n v="1485957079"/>
    <b v="0"/>
    <n v="140"/>
    <b v="0"/>
    <s v="technology/wearables"/>
    <n v="0.49381999999999998"/>
    <n v="176.36428571428573"/>
    <x v="1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d v="2015-08-02T17:17:13"/>
    <n v="1438543033"/>
    <x v="1338"/>
    <n v="1435951033"/>
    <b v="0"/>
    <n v="15"/>
    <b v="0"/>
    <s v="technology/wearables"/>
    <n v="3.3033333333333331E-2"/>
    <n v="66.066666666666663"/>
    <x v="1"/>
    <s v="wearables"/>
  </r>
  <r>
    <n v="1339"/>
    <s v="Linkoo (Canceled)"/>
    <s v="World's Smallest customizable Phone &amp; GPS Watch for kids !"/>
    <n v="50000"/>
    <n v="3317"/>
    <x v="1"/>
    <s v="US"/>
    <s v="USD"/>
    <d v="2014-12-08T14:31:55"/>
    <n v="1418056315"/>
    <x v="1339"/>
    <n v="1414164715"/>
    <b v="0"/>
    <n v="37"/>
    <b v="0"/>
    <s v="technology/wearables"/>
    <n v="6.6339999999999996E-2"/>
    <n v="89.648648648648646"/>
    <x v="1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d v="2014-08-15T12:17:33"/>
    <n v="1408112253"/>
    <x v="1340"/>
    <n v="1405520253"/>
    <b v="0"/>
    <n v="0"/>
    <b v="0"/>
    <s v="technology/wearables"/>
    <n v="0"/>
    <e v="#DIV/0!"/>
    <x v="1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d v="2016-10-01T12:58:37"/>
    <n v="1475333917"/>
    <x v="1341"/>
    <n v="1472569117"/>
    <b v="0"/>
    <n v="46"/>
    <b v="0"/>
    <s v="technology/wearables"/>
    <n v="0.7036"/>
    <n v="382.39130434782606"/>
    <x v="1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d v="2015-07-17T17:35:39"/>
    <n v="1437161739"/>
    <x v="1342"/>
    <n v="1434569739"/>
    <b v="0"/>
    <n v="1"/>
    <b v="0"/>
    <s v="technology/wearables"/>
    <n v="2E-3"/>
    <n v="100"/>
    <x v="1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d v="2016-08-19T01:59:00"/>
    <n v="1471579140"/>
    <x v="1343"/>
    <n v="1466512683"/>
    <b v="0"/>
    <n v="323"/>
    <b v="0"/>
    <s v="technology/wearables"/>
    <n v="1.02298"/>
    <n v="158.35603715170279"/>
    <x v="1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d v="2016-06-30T16:57:19"/>
    <n v="1467313039"/>
    <x v="1344"/>
    <n v="1464807439"/>
    <b v="0"/>
    <n v="139"/>
    <b v="1"/>
    <s v="publishing/nonfiction"/>
    <n v="3.7773333333333334"/>
    <n v="40.762589928057551"/>
    <x v="2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d v="2014-07-14T17:32:39"/>
    <n v="1405366359"/>
    <x v="1345"/>
    <n v="1402342359"/>
    <b v="0"/>
    <n v="7"/>
    <b v="1"/>
    <s v="publishing/nonfiction"/>
    <n v="1.25"/>
    <n v="53.571428571428569"/>
    <x v="2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d v="2013-06-26T23:49:11"/>
    <n v="1372297751"/>
    <x v="1346"/>
    <n v="1369705751"/>
    <b v="0"/>
    <n v="149"/>
    <b v="1"/>
    <s v="publishing/nonfiction"/>
    <n v="1.473265306122449"/>
    <n v="48.449664429530202"/>
    <x v="2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d v="2015-03-07T13:18:45"/>
    <n v="1425741525"/>
    <x v="1347"/>
    <n v="1423149525"/>
    <b v="0"/>
    <n v="31"/>
    <b v="1"/>
    <s v="publishing/nonfiction"/>
    <n v="1.022"/>
    <n v="82.41935483870968"/>
    <x v="2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d v="2014-12-18T10:08:53"/>
    <n v="1418904533"/>
    <x v="1348"/>
    <n v="1416485333"/>
    <b v="0"/>
    <n v="26"/>
    <b v="1"/>
    <s v="publishing/nonfiction"/>
    <n v="1.018723404255319"/>
    <n v="230.19230769230768"/>
    <x v="2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d v="2015-12-16T04:59:00"/>
    <n v="1450249140"/>
    <x v="1349"/>
    <n v="1447055935"/>
    <b v="0"/>
    <n v="172"/>
    <b v="1"/>
    <s v="publishing/nonfiction"/>
    <n v="2.0419999999999998"/>
    <n v="59.360465116279073"/>
    <x v="2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d v="2015-12-25T22:18:54"/>
    <n v="1451089134"/>
    <x v="1350"/>
    <n v="1448497134"/>
    <b v="0"/>
    <n v="78"/>
    <b v="1"/>
    <s v="publishing/nonfiction"/>
    <n v="1.0405"/>
    <n v="66.698717948717942"/>
    <x v="2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d v="2016-02-12T15:45:44"/>
    <n v="1455299144"/>
    <x v="1351"/>
    <n v="1452707144"/>
    <b v="0"/>
    <n v="120"/>
    <b v="1"/>
    <s v="publishing/nonfiction"/>
    <n v="1.0126500000000001"/>
    <n v="168.77500000000001"/>
    <x v="2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d v="2015-09-05T01:59:00"/>
    <n v="1441425540"/>
    <x v="1352"/>
    <n v="1436968366"/>
    <b v="0"/>
    <n v="227"/>
    <b v="1"/>
    <s v="publishing/nonfiction"/>
    <n v="1.3613999999999999"/>
    <n v="59.973568281938327"/>
    <x v="2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d v="2013-03-10T22:00:00"/>
    <n v="1362960000"/>
    <x v="1353"/>
    <n v="1359946188"/>
    <b v="0"/>
    <n v="42"/>
    <b v="1"/>
    <s v="publishing/nonfiction"/>
    <n v="1.3360000000000001"/>
    <n v="31.80952380952381"/>
    <x v="2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d v="2016-06-11T17:22:59"/>
    <n v="1465672979"/>
    <x v="1354"/>
    <n v="1463080979"/>
    <b v="0"/>
    <n v="64"/>
    <b v="1"/>
    <s v="publishing/nonfiction"/>
    <n v="1.3025"/>
    <n v="24.421875"/>
    <x v="2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d v="2012-11-30T08:00:00"/>
    <n v="1354269600"/>
    <x v="1355"/>
    <n v="1351663605"/>
    <b v="0"/>
    <n v="121"/>
    <b v="1"/>
    <s v="publishing/nonfiction"/>
    <n v="1.2267999999999999"/>
    <n v="25.347107438016529"/>
    <x v="2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d v="2013-07-04T22:56:00"/>
    <n v="1372985760"/>
    <x v="1356"/>
    <n v="1370393760"/>
    <b v="0"/>
    <n v="87"/>
    <b v="1"/>
    <s v="publishing/nonfiction"/>
    <n v="1.8281058823529412"/>
    <n v="71.443218390804603"/>
    <x v="2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d v="2013-03-01T03:59:00"/>
    <n v="1362117540"/>
    <x v="1357"/>
    <n v="1359587137"/>
    <b v="0"/>
    <n v="65"/>
    <b v="1"/>
    <s v="publishing/nonfiction"/>
    <n v="1.2529999999999999"/>
    <n v="38.553846153846152"/>
    <x v="2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d v="2011-06-25T11:42:03"/>
    <n v="1309009323"/>
    <x v="1358"/>
    <n v="1306417323"/>
    <b v="0"/>
    <n v="49"/>
    <b v="1"/>
    <s v="publishing/nonfiction"/>
    <n v="1.1166666666666667"/>
    <n v="68.367346938775512"/>
    <x v="2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d v="2011-07-06T17:33:10"/>
    <n v="1309980790"/>
    <x v="1359"/>
    <n v="1304623990"/>
    <b v="0"/>
    <n v="19"/>
    <b v="1"/>
    <s v="publishing/nonfiction"/>
    <n v="1.1575757575757575"/>
    <n v="40.210526315789473"/>
    <x v="2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d v="2012-08-02T19:37:00"/>
    <n v="1343943420"/>
    <x v="1360"/>
    <n v="1341524220"/>
    <b v="0"/>
    <n v="81"/>
    <b v="1"/>
    <s v="publishing/nonfiction"/>
    <n v="1.732"/>
    <n v="32.074074074074076"/>
    <x v="2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d v="2014-06-21T15:12:52"/>
    <n v="1403370772"/>
    <x v="1361"/>
    <n v="1400778772"/>
    <b v="0"/>
    <n v="264"/>
    <b v="1"/>
    <s v="publishing/nonfiction"/>
    <n v="1.2598333333333334"/>
    <n v="28.632575757575758"/>
    <x v="2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d v="2013-09-07T20:25:31"/>
    <n v="1378592731"/>
    <x v="1362"/>
    <n v="1373408731"/>
    <b v="0"/>
    <n v="25"/>
    <b v="1"/>
    <s v="publishing/nonfiction"/>
    <n v="1.091"/>
    <n v="43.64"/>
    <x v="2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d v="2016-02-15T05:59:00"/>
    <n v="1455523140"/>
    <x v="1363"/>
    <n v="1453925727"/>
    <b v="0"/>
    <n v="5"/>
    <b v="1"/>
    <s v="publishing/nonfiction"/>
    <n v="1"/>
    <n v="40"/>
    <x v="2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d v="2015-01-07T14:41:46"/>
    <n v="1420648906"/>
    <x v="1364"/>
    <n v="1415464906"/>
    <b v="0"/>
    <n v="144"/>
    <b v="1"/>
    <s v="music/rock"/>
    <n v="1.1864285714285714"/>
    <n v="346.04166666666669"/>
    <x v="3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d v="2015-03-16T14:35:52"/>
    <n v="1426523752"/>
    <x v="1365"/>
    <n v="1423935352"/>
    <b v="0"/>
    <n v="92"/>
    <b v="1"/>
    <s v="music/rock"/>
    <n v="1.0026666666666666"/>
    <n v="81.739130434782609"/>
    <x v="3"/>
    <s v="rock"/>
  </r>
  <r>
    <n v="1366"/>
    <s v="Kick It! A Tribute to the A.K.s"/>
    <s v="A musical memorial for Alexi Petersen."/>
    <n v="7500"/>
    <n v="9486.69"/>
    <x v="0"/>
    <s v="US"/>
    <s v="USD"/>
    <d v="2014-11-26T22:54:23"/>
    <n v="1417049663"/>
    <x v="1366"/>
    <n v="1413158063"/>
    <b v="0"/>
    <n v="147"/>
    <b v="1"/>
    <s v="music/rock"/>
    <n v="1.2648920000000001"/>
    <n v="64.535306122448986"/>
    <x v="3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d v="2015-11-13T23:04:10"/>
    <n v="1447463050"/>
    <x v="1367"/>
    <n v="1444867450"/>
    <b v="0"/>
    <n v="90"/>
    <b v="1"/>
    <s v="music/rock"/>
    <n v="1.1426000000000001"/>
    <n v="63.477777777777774"/>
    <x v="3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d v="2015-06-15T02:34:54"/>
    <n v="1434342894"/>
    <x v="1368"/>
    <n v="1432269294"/>
    <b v="0"/>
    <n v="87"/>
    <b v="1"/>
    <s v="music/rock"/>
    <n v="1.107"/>
    <n v="63.620689655172413"/>
    <x v="3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d v="2014-04-11T12:15:46"/>
    <n v="1397225746"/>
    <x v="1369"/>
    <n v="1394633746"/>
    <b v="0"/>
    <n v="406"/>
    <b v="1"/>
    <s v="music/rock"/>
    <n v="1.0534805315203954"/>
    <n v="83.967068965517228"/>
    <x v="3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d v="2013-10-15T22:04:50"/>
    <n v="1381881890"/>
    <x v="1370"/>
    <n v="1380585890"/>
    <b v="0"/>
    <n v="20"/>
    <b v="1"/>
    <s v="music/rock"/>
    <n v="1.0366666666666666"/>
    <n v="77.75"/>
    <x v="3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d v="2015-05-07T16:12:22"/>
    <n v="1431022342"/>
    <x v="1371"/>
    <n v="1428430342"/>
    <b v="0"/>
    <n v="70"/>
    <b v="1"/>
    <s v="music/rock"/>
    <n v="1.0708672667523933"/>
    <n v="107.07142857142857"/>
    <x v="3"/>
    <s v="rock"/>
  </r>
  <r>
    <n v="1372"/>
    <s v="Ted Lukas &amp; the Misled new CD - &quot;FEED&quot;"/>
    <s v="Please help us raise funds to press our new CD!"/>
    <n v="500"/>
    <n v="620"/>
    <x v="0"/>
    <s v="US"/>
    <s v="USD"/>
    <d v="2012-07-12T15:45:32"/>
    <n v="1342115132"/>
    <x v="1372"/>
    <n v="1339523132"/>
    <b v="0"/>
    <n v="16"/>
    <b v="1"/>
    <s v="music/rock"/>
    <n v="1.24"/>
    <n v="38.75"/>
    <x v="3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d v="2016-12-30T20:50:33"/>
    <n v="1483138233"/>
    <x v="1373"/>
    <n v="1480546233"/>
    <b v="0"/>
    <n v="52"/>
    <b v="1"/>
    <s v="music/rock"/>
    <n v="1.0501"/>
    <n v="201.94230769230768"/>
    <x v="3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d v="2016-03-25T00:53:08"/>
    <n v="1458874388"/>
    <x v="1374"/>
    <n v="1456285988"/>
    <b v="0"/>
    <n v="66"/>
    <b v="1"/>
    <s v="music/rock"/>
    <n v="1.8946666666666667"/>
    <n v="43.060606060606062"/>
    <x v="3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d v="2017-01-14T23:35:19"/>
    <n v="1484444119"/>
    <x v="1375"/>
    <n v="1481852119"/>
    <b v="0"/>
    <n v="109"/>
    <b v="1"/>
    <s v="music/rock"/>
    <n v="1.7132499999999999"/>
    <n v="62.871559633027523"/>
    <x v="3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d v="2016-12-03T15:03:26"/>
    <n v="1480784606"/>
    <x v="1376"/>
    <n v="1478189006"/>
    <b v="0"/>
    <n v="168"/>
    <b v="1"/>
    <s v="music/rock"/>
    <n v="2.5248648648648651"/>
    <n v="55.607142857142854"/>
    <x v="3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d v="2017-02-03T02:11:00"/>
    <n v="1486095060"/>
    <x v="1377"/>
    <n v="1484198170"/>
    <b v="0"/>
    <n v="31"/>
    <b v="1"/>
    <s v="music/rock"/>
    <n v="1.1615384615384616"/>
    <n v="48.70967741935484"/>
    <x v="3"/>
    <s v="rock"/>
  </r>
  <r>
    <n v="1378"/>
    <s v="SIX BY SEVEN"/>
    <s v="A psychedelic post rock masterpiece!"/>
    <n v="2000"/>
    <n v="4067"/>
    <x v="0"/>
    <s v="GB"/>
    <s v="GBP"/>
    <d v="2016-08-01T16:13:30"/>
    <n v="1470075210"/>
    <x v="1378"/>
    <n v="1468779210"/>
    <b v="0"/>
    <n v="133"/>
    <b v="1"/>
    <s v="music/rock"/>
    <n v="2.0335000000000001"/>
    <n v="30.578947368421051"/>
    <x v="3"/>
    <s v="rock"/>
  </r>
  <r>
    <n v="1379"/>
    <s v="J. Walter Makes a Record"/>
    <s v="---------The long-awaited debut full-length from Justin Ruddy--------"/>
    <n v="10000"/>
    <n v="11160"/>
    <x v="0"/>
    <s v="US"/>
    <s v="USD"/>
    <d v="2015-06-05T09:47:56"/>
    <n v="1433504876"/>
    <x v="1379"/>
    <n v="1430912876"/>
    <b v="0"/>
    <n v="151"/>
    <b v="1"/>
    <s v="music/rock"/>
    <n v="1.1160000000000001"/>
    <n v="73.907284768211923"/>
    <x v="3"/>
    <s v="rock"/>
  </r>
  <r>
    <n v="1380"/>
    <s v="BARNFEST 2015"/>
    <s v="A DIY MUSIC FESTIVAL FROM ST. LOUIS MO! Bands make their own festival, help make it legit!"/>
    <n v="25"/>
    <n v="106"/>
    <x v="0"/>
    <s v="US"/>
    <s v="USD"/>
    <d v="2015-06-09T00:00:00"/>
    <n v="1433815200"/>
    <x v="1380"/>
    <n v="1431886706"/>
    <b v="0"/>
    <n v="5"/>
    <b v="1"/>
    <s v="music/rock"/>
    <n v="4.24"/>
    <n v="21.2"/>
    <x v="3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d v="2016-12-29T03:08:45"/>
    <n v="1482988125"/>
    <x v="1381"/>
    <n v="1480396125"/>
    <b v="0"/>
    <n v="73"/>
    <b v="1"/>
    <s v="music/rock"/>
    <n v="1.071"/>
    <n v="73.356164383561648"/>
    <x v="3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d v="2013-05-06T17:12:16"/>
    <n v="1367867536"/>
    <x v="1382"/>
    <n v="1365275536"/>
    <b v="0"/>
    <n v="148"/>
    <b v="1"/>
    <s v="music/rock"/>
    <n v="1.043625"/>
    <n v="56.412162162162161"/>
    <x v="3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d v="2016-12-22T23:47:58"/>
    <n v="1482457678"/>
    <x v="1383"/>
    <n v="1480729678"/>
    <b v="0"/>
    <n v="93"/>
    <b v="1"/>
    <s v="music/rock"/>
    <n v="2.124090909090909"/>
    <n v="50.247311827956992"/>
    <x v="3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d v="2015-07-05T15:38:42"/>
    <n v="1436117922"/>
    <x v="1384"/>
    <n v="1433525922"/>
    <b v="0"/>
    <n v="63"/>
    <b v="1"/>
    <s v="music/rock"/>
    <n v="1.2408571428571429"/>
    <n v="68.936507936507937"/>
    <x v="3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d v="2016-04-29T10:11:00"/>
    <n v="1461931860"/>
    <x v="1385"/>
    <n v="1457109121"/>
    <b v="0"/>
    <n v="134"/>
    <b v="1"/>
    <s v="music/rock"/>
    <n v="1.10406125"/>
    <n v="65.914104477611943"/>
    <x v="3"/>
    <s v="rock"/>
  </r>
  <r>
    <n v="1386"/>
    <s v="MALTESE CROSS: The First Album"/>
    <s v="We are a classic hard rock/heavy metal band just trying to keep rock alive!"/>
    <n v="400"/>
    <n v="875"/>
    <x v="0"/>
    <s v="US"/>
    <s v="USD"/>
    <d v="2015-07-29T13:31:29"/>
    <n v="1438183889"/>
    <x v="1386"/>
    <n v="1435591889"/>
    <b v="0"/>
    <n v="14"/>
    <b v="1"/>
    <s v="music/rock"/>
    <n v="2.1875"/>
    <n v="62.5"/>
    <x v="3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d v="2015-06-03T02:30:00"/>
    <n v="1433305800"/>
    <x v="1387"/>
    <n v="1430604395"/>
    <b v="0"/>
    <n v="78"/>
    <b v="1"/>
    <s v="music/rock"/>
    <n v="1.36625"/>
    <n v="70.064102564102569"/>
    <x v="3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d v="2016-10-17T14:14:00"/>
    <n v="1476720840"/>
    <x v="1388"/>
    <n v="1474469117"/>
    <b v="0"/>
    <n v="112"/>
    <b v="1"/>
    <s v="music/rock"/>
    <n v="1.348074"/>
    <n v="60.181874999999998"/>
    <x v="3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d v="2016-08-13T09:32:37"/>
    <n v="1471087957"/>
    <x v="1389"/>
    <n v="1468495957"/>
    <b v="0"/>
    <n v="34"/>
    <b v="1"/>
    <s v="music/rock"/>
    <n v="1.454"/>
    <n v="21.382352941176471"/>
    <x v="3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d v="2015-04-27T15:12:00"/>
    <n v="1430154720"/>
    <x v="1390"/>
    <n v="1427224606"/>
    <b v="0"/>
    <n v="19"/>
    <b v="1"/>
    <s v="music/rock"/>
    <n v="1.0910714285714285"/>
    <n v="160.78947368421052"/>
    <x v="3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d v="2015-08-22T02:59:00"/>
    <n v="1440219540"/>
    <x v="1391"/>
    <n v="1436369818"/>
    <b v="0"/>
    <n v="13"/>
    <b v="1"/>
    <s v="music/rock"/>
    <n v="1.1020000000000001"/>
    <n v="42.384615384615387"/>
    <x v="3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d v="2016-03-03T01:43:06"/>
    <n v="1456976586"/>
    <x v="1392"/>
    <n v="1454298186"/>
    <b v="0"/>
    <n v="104"/>
    <b v="1"/>
    <s v="music/rock"/>
    <n v="1.1364000000000001"/>
    <n v="27.317307692307693"/>
    <x v="3"/>
    <s v="rock"/>
  </r>
  <r>
    <n v="1393"/>
    <s v="WolfHunt | Social Commentary Rock Project"/>
    <s v="Rock n' Roll tales of our times"/>
    <n v="10000"/>
    <n v="10235"/>
    <x v="0"/>
    <s v="US"/>
    <s v="USD"/>
    <d v="2016-08-01T14:22:03"/>
    <n v="1470068523"/>
    <x v="1393"/>
    <n v="1467476523"/>
    <b v="0"/>
    <n v="52"/>
    <b v="1"/>
    <s v="music/rock"/>
    <n v="1.0235000000000001"/>
    <n v="196.82692307692307"/>
    <x v="3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d v="2017-03-01T01:00:00"/>
    <n v="1488337200"/>
    <x v="1394"/>
    <n v="1484623726"/>
    <b v="0"/>
    <n v="17"/>
    <b v="1"/>
    <s v="music/rock"/>
    <n v="1.2213333333333334"/>
    <n v="53.882352941176471"/>
    <x v="3"/>
    <s v="rock"/>
  </r>
  <r>
    <n v="1395"/>
    <s v="Quiet Oaks Full Length Album"/>
    <s v="Help Quiet Oaks record their debut album!!!"/>
    <n v="3500"/>
    <n v="3916"/>
    <x v="0"/>
    <s v="US"/>
    <s v="USD"/>
    <d v="2017-01-14T19:48:01"/>
    <n v="1484430481"/>
    <x v="1395"/>
    <n v="1481838481"/>
    <b v="0"/>
    <n v="82"/>
    <b v="1"/>
    <s v="music/rock"/>
    <n v="1.1188571428571428"/>
    <n v="47.756097560975611"/>
    <x v="3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d v="2015-02-13T21:58:02"/>
    <n v="1423871882"/>
    <x v="1396"/>
    <n v="1421279882"/>
    <b v="0"/>
    <n v="73"/>
    <b v="1"/>
    <s v="music/rock"/>
    <n v="1.073"/>
    <n v="88.191780821917803"/>
    <x v="3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d v="2016-10-27T19:19:00"/>
    <n v="1477603140"/>
    <x v="1397"/>
    <n v="1475013710"/>
    <b v="0"/>
    <n v="158"/>
    <b v="1"/>
    <s v="music/rock"/>
    <n v="1.1385000000000001"/>
    <n v="72.056962025316452"/>
    <x v="3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d v="2016-07-05T18:58:54"/>
    <n v="1467752334"/>
    <x v="1398"/>
    <n v="1465160334"/>
    <b v="0"/>
    <n v="65"/>
    <b v="1"/>
    <s v="music/rock"/>
    <n v="1.0968181818181819"/>
    <n v="74.246153846153845"/>
    <x v="3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d v="2014-10-06T22:06:13"/>
    <n v="1412640373"/>
    <x v="1399"/>
    <n v="1410048373"/>
    <b v="0"/>
    <n v="184"/>
    <b v="1"/>
    <s v="music/rock"/>
    <n v="1.2614444444444444"/>
    <n v="61.701086956521742"/>
    <x v="3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d v="2016-06-12T03:30:00"/>
    <n v="1465709400"/>
    <x v="1400"/>
    <n v="1462695073"/>
    <b v="0"/>
    <n v="34"/>
    <b v="1"/>
    <s v="music/rock"/>
    <n v="1.6742857142857144"/>
    <n v="17.235294117647058"/>
    <x v="3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d v="2013-05-26T21:54:34"/>
    <n v="1369612474"/>
    <x v="1401"/>
    <n v="1367798074"/>
    <b v="0"/>
    <n v="240"/>
    <b v="1"/>
    <s v="music/rock"/>
    <n v="4.9652000000000003"/>
    <n v="51.720833333333331"/>
    <x v="3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d v="2015-04-30T22:16:51"/>
    <n v="1430439411"/>
    <x v="1402"/>
    <n v="1425259011"/>
    <b v="0"/>
    <n v="113"/>
    <b v="1"/>
    <s v="music/rock"/>
    <n v="1.0915999999999999"/>
    <n v="24.150442477876105"/>
    <x v="3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d v="2013-07-25T23:30:35"/>
    <n v="1374802235"/>
    <x v="1403"/>
    <n v="1372210235"/>
    <b v="0"/>
    <n v="66"/>
    <b v="1"/>
    <s v="music/rock"/>
    <n v="1.0257499999999999"/>
    <n v="62.166666666666664"/>
    <x v="3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d v="2015-02-22T10:14:45"/>
    <n v="1424607285"/>
    <x v="1404"/>
    <n v="1422447285"/>
    <b v="1"/>
    <n v="5"/>
    <b v="0"/>
    <s v="publishing/translations"/>
    <n v="1.6620689655172414E-2"/>
    <n v="48.2"/>
    <x v="2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d v="2014-11-28T15:20:01"/>
    <n v="1417195201"/>
    <x v="1405"/>
    <n v="1414599601"/>
    <b v="1"/>
    <n v="17"/>
    <b v="0"/>
    <s v="publishing/translations"/>
    <n v="4.1999999999999997E-3"/>
    <n v="6.1764705882352944"/>
    <x v="2"/>
    <s v="translations"/>
  </r>
  <r>
    <n v="1406"/>
    <s v="Man Down! Translation project"/>
    <s v="The White coat and the battle dress uniform"/>
    <n v="12000"/>
    <n v="15"/>
    <x v="2"/>
    <s v="IT"/>
    <s v="EUR"/>
    <d v="2015-12-12T08:00:00"/>
    <n v="1449914400"/>
    <x v="1406"/>
    <n v="1445336607"/>
    <b v="0"/>
    <n v="3"/>
    <b v="0"/>
    <s v="publishing/translations"/>
    <n v="1.25E-3"/>
    <n v="5"/>
    <x v="2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d v="2014-08-12T10:52:58"/>
    <n v="1407847978"/>
    <x v="1407"/>
    <n v="1405687978"/>
    <b v="0"/>
    <n v="2"/>
    <b v="0"/>
    <s v="publishing/translations"/>
    <n v="5.0000000000000001E-3"/>
    <n v="7.5"/>
    <x v="2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d v="2015-11-13T19:55:56"/>
    <n v="1447451756"/>
    <x v="1408"/>
    <n v="1444856156"/>
    <b v="0"/>
    <n v="6"/>
    <b v="0"/>
    <s v="publishing/translations"/>
    <n v="7.1999999999999995E-2"/>
    <n v="12"/>
    <x v="2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d v="2015-01-01T02:12:15"/>
    <n v="1420085535"/>
    <x v="1409"/>
    <n v="1414897935"/>
    <b v="0"/>
    <n v="0"/>
    <b v="0"/>
    <s v="publishing/translations"/>
    <n v="0"/>
    <e v="#DIV/0!"/>
    <x v="2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d v="2016-06-03T05:38:40"/>
    <n v="1464939520"/>
    <x v="1410"/>
    <n v="1461051520"/>
    <b v="0"/>
    <n v="1"/>
    <b v="0"/>
    <s v="publishing/translations"/>
    <n v="1.6666666666666666E-4"/>
    <n v="1"/>
    <x v="2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d v="2015-02-05T23:25:00"/>
    <n v="1423185900"/>
    <x v="1411"/>
    <n v="1420766700"/>
    <b v="0"/>
    <n v="3"/>
    <b v="0"/>
    <s v="publishing/translations"/>
    <n v="2.3333333333333335E-3"/>
    <n v="2.3333333333333335"/>
    <x v="2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d v="2014-12-03T23:31:39"/>
    <n v="1417656699"/>
    <x v="1412"/>
    <n v="1415064699"/>
    <b v="0"/>
    <n v="13"/>
    <b v="0"/>
    <s v="publishing/translations"/>
    <n v="4.5714285714285714E-2"/>
    <n v="24.615384615384617"/>
    <x v="2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d v="2016-02-20T08:29:30"/>
    <n v="1455964170"/>
    <x v="1413"/>
    <n v="1450780170"/>
    <b v="0"/>
    <n v="1"/>
    <b v="0"/>
    <s v="publishing/translations"/>
    <n v="0.05"/>
    <n v="100"/>
    <x v="2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d v="2017-01-03T04:04:27"/>
    <n v="1483423467"/>
    <x v="1414"/>
    <n v="1480831467"/>
    <b v="0"/>
    <n v="1"/>
    <b v="0"/>
    <s v="publishing/translations"/>
    <n v="2E-3"/>
    <n v="1"/>
    <x v="2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d v="2015-08-16T14:13:11"/>
    <n v="1439741591"/>
    <x v="1415"/>
    <n v="1436285591"/>
    <b v="0"/>
    <n v="9"/>
    <b v="0"/>
    <s v="publishing/translations"/>
    <n v="0.18181818181818182"/>
    <n v="88.888888888888886"/>
    <x v="2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d v="2015-11-21T21:13:39"/>
    <n v="1448147619"/>
    <x v="1416"/>
    <n v="1445552019"/>
    <b v="0"/>
    <n v="0"/>
    <b v="0"/>
    <s v="publishing/translations"/>
    <n v="0"/>
    <e v="#DIV/0!"/>
    <x v="2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d v="2015-09-15T09:11:00"/>
    <n v="1442315460"/>
    <x v="1417"/>
    <n v="1439696174"/>
    <b v="0"/>
    <n v="2"/>
    <b v="0"/>
    <s v="publishing/translations"/>
    <n v="1.2222222222222223E-2"/>
    <n v="27.5"/>
    <x v="2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d v="2016-02-25T08:57:14"/>
    <n v="1456397834"/>
    <x v="1418"/>
    <n v="1453805834"/>
    <b v="0"/>
    <n v="1"/>
    <b v="0"/>
    <s v="publishing/translations"/>
    <n v="2E-3"/>
    <n v="6"/>
    <x v="2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d v="2016-10-09T08:56:59"/>
    <n v="1476010619"/>
    <x v="1419"/>
    <n v="1473418619"/>
    <b v="0"/>
    <n v="10"/>
    <b v="0"/>
    <s v="publishing/translations"/>
    <n v="7.0634920634920634E-2"/>
    <n v="44.5"/>
    <x v="2"/>
    <s v="translations"/>
  </r>
  <r>
    <n v="1420"/>
    <s v="Shakespeare in the Hood - Romeo and Juliet"/>
    <s v="Help me butcher Shakespeare in a satirical fashion."/>
    <n v="110"/>
    <n v="3"/>
    <x v="2"/>
    <s v="US"/>
    <s v="USD"/>
    <d v="2016-06-28T14:01:26"/>
    <n v="1467129686"/>
    <x v="1420"/>
    <n v="1464969686"/>
    <b v="0"/>
    <n v="3"/>
    <b v="0"/>
    <s v="publishing/translations"/>
    <n v="2.7272727272727271E-2"/>
    <n v="1"/>
    <x v="2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d v="2015-02-08T19:58:29"/>
    <n v="1423432709"/>
    <x v="1421"/>
    <n v="1420840709"/>
    <b v="0"/>
    <n v="2"/>
    <b v="0"/>
    <s v="publishing/translations"/>
    <n v="1E-3"/>
    <n v="100"/>
    <x v="2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d v="2016-09-21T03:45:04"/>
    <n v="1474436704"/>
    <x v="1422"/>
    <n v="1471844704"/>
    <b v="0"/>
    <n v="2"/>
    <b v="0"/>
    <s v="publishing/translations"/>
    <n v="1.0399999999999999E-3"/>
    <n v="13"/>
    <x v="2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d v="2016-01-01T06:38:51"/>
    <n v="1451637531"/>
    <x v="1423"/>
    <n v="1449045531"/>
    <b v="0"/>
    <n v="1"/>
    <b v="0"/>
    <s v="publishing/translations"/>
    <n v="3.3333333333333335E-3"/>
    <n v="100"/>
    <x v="2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d v="2016-11-15T16:13:22"/>
    <n v="1479233602"/>
    <x v="1424"/>
    <n v="1478106802"/>
    <b v="0"/>
    <n v="14"/>
    <b v="0"/>
    <s v="publishing/translations"/>
    <n v="0.2036"/>
    <n v="109.07142857142857"/>
    <x v="2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d v="2015-04-29T01:09:19"/>
    <n v="1430276959"/>
    <x v="1425"/>
    <n v="1427684959"/>
    <b v="0"/>
    <n v="0"/>
    <b v="0"/>
    <s v="publishing/translations"/>
    <n v="0"/>
    <e v="#DIV/0!"/>
    <x v="2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d v="2015-08-24T07:22:00"/>
    <n v="1440408120"/>
    <x v="1426"/>
    <n v="1435224120"/>
    <b v="0"/>
    <n v="0"/>
    <b v="0"/>
    <s v="publishing/translations"/>
    <n v="0"/>
    <e v="#DIV/0!"/>
    <x v="2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d v="2016-09-18T18:26:25"/>
    <n v="1474230385"/>
    <x v="1427"/>
    <n v="1471638385"/>
    <b v="0"/>
    <n v="4"/>
    <b v="0"/>
    <s v="publishing/translations"/>
    <n v="8.3799999999999999E-2"/>
    <n v="104.75"/>
    <x v="2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d v="2016-04-02T06:06:57"/>
    <n v="1459584417"/>
    <x v="1428"/>
    <n v="1456996017"/>
    <b v="0"/>
    <n v="3"/>
    <b v="0"/>
    <s v="publishing/translations"/>
    <n v="4.4999999999999998E-2"/>
    <n v="15"/>
    <x v="2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d v="2015-04-09T23:27:22"/>
    <n v="1428629242"/>
    <x v="1429"/>
    <n v="1426037242"/>
    <b v="0"/>
    <n v="0"/>
    <b v="0"/>
    <s v="publishing/translations"/>
    <n v="0"/>
    <e v="#DIV/0!"/>
    <x v="2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d v="2014-12-19T17:31:28"/>
    <n v="1419017488"/>
    <x v="1430"/>
    <n v="1416339088"/>
    <b v="0"/>
    <n v="5"/>
    <b v="0"/>
    <s v="publishing/translations"/>
    <n v="8.0600000000000005E-2"/>
    <n v="80.599999999999994"/>
    <x v="2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d v="2015-11-26T04:03:36"/>
    <n v="1448517816"/>
    <x v="1431"/>
    <n v="1445922216"/>
    <b v="0"/>
    <n v="47"/>
    <b v="0"/>
    <s v="publishing/translations"/>
    <n v="0.31947058823529412"/>
    <n v="115.55319148936171"/>
    <x v="2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d v="2015-07-20T16:43:48"/>
    <n v="1437417828"/>
    <x v="1432"/>
    <n v="1434825828"/>
    <b v="0"/>
    <n v="0"/>
    <b v="0"/>
    <s v="publishing/translations"/>
    <n v="0"/>
    <e v="#DIV/0!"/>
    <x v="2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d v="2016-12-10T09:00:00"/>
    <n v="1481367600"/>
    <x v="1433"/>
    <n v="1477839675"/>
    <b v="0"/>
    <n v="10"/>
    <b v="0"/>
    <s v="publishing/translations"/>
    <n v="6.7083333333333328E-2"/>
    <n v="80.5"/>
    <x v="2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d v="2015-06-08T13:00:00"/>
    <n v="1433775600"/>
    <x v="1434"/>
    <n v="1431973478"/>
    <b v="0"/>
    <n v="11"/>
    <b v="0"/>
    <s v="publishing/translations"/>
    <n v="9.987804878048781E-2"/>
    <n v="744.5454545454545"/>
    <x v="2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d v="2015-10-11T16:43:40"/>
    <n v="1444589020"/>
    <x v="1435"/>
    <n v="1441997020"/>
    <b v="0"/>
    <n v="2"/>
    <b v="0"/>
    <s v="publishing/translations"/>
    <n v="1E-3"/>
    <n v="7.5"/>
    <x v="2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d v="2016-02-21T06:24:17"/>
    <n v="1456043057"/>
    <x v="1436"/>
    <n v="1453451057"/>
    <b v="0"/>
    <n v="2"/>
    <b v="0"/>
    <s v="publishing/translations"/>
    <n v="7.7000000000000002E-3"/>
    <n v="38.5"/>
    <x v="2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d v="2014-07-13T02:59:00"/>
    <n v="1405227540"/>
    <x v="1437"/>
    <n v="1402058739"/>
    <b v="0"/>
    <n v="22"/>
    <b v="0"/>
    <s v="publishing/translations"/>
    <n v="0.26900000000000002"/>
    <n v="36.68181818181818"/>
    <x v="2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d v="2016-04-27T11:55:00"/>
    <n v="1461765300"/>
    <x v="1438"/>
    <n v="1459198499"/>
    <b v="0"/>
    <n v="8"/>
    <b v="0"/>
    <s v="publishing/translations"/>
    <n v="0.03"/>
    <n v="75"/>
    <x v="2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d v="2015-03-07T17:55:01"/>
    <n v="1425758101"/>
    <x v="1439"/>
    <n v="1423166101"/>
    <b v="0"/>
    <n v="6"/>
    <b v="0"/>
    <s v="publishing/translations"/>
    <n v="6.6055045871559637E-2"/>
    <n v="30"/>
    <x v="2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d v="2016-05-26T15:57:43"/>
    <n v="1464285463"/>
    <x v="1440"/>
    <n v="1461693463"/>
    <b v="0"/>
    <n v="1"/>
    <b v="0"/>
    <s v="publishing/translations"/>
    <n v="7.6923076923076926E-5"/>
    <n v="1"/>
    <x v="2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d v="2015-09-11T16:22:49"/>
    <n v="1441995769"/>
    <x v="1441"/>
    <n v="1436811769"/>
    <b v="0"/>
    <n v="3"/>
    <b v="0"/>
    <s v="publishing/translations"/>
    <n v="1.1222222222222222E-2"/>
    <n v="673.33333333333337"/>
    <x v="2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d v="2016-05-25T13:29:18"/>
    <n v="1464190158"/>
    <x v="1442"/>
    <n v="1461598158"/>
    <b v="0"/>
    <n v="0"/>
    <b v="0"/>
    <s v="publishing/translations"/>
    <n v="0"/>
    <e v="#DIV/0!"/>
    <x v="2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d v="2017-01-02T20:13:29"/>
    <n v="1483395209"/>
    <x v="1443"/>
    <n v="1480803209"/>
    <b v="0"/>
    <n v="0"/>
    <b v="0"/>
    <s v="publishing/translations"/>
    <n v="0"/>
    <e v="#DIV/0!"/>
    <x v="2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d v="2015-09-12T18:57:42"/>
    <n v="1442091462"/>
    <x v="1444"/>
    <n v="1436907462"/>
    <b v="0"/>
    <n v="0"/>
    <b v="0"/>
    <s v="publishing/translations"/>
    <n v="0"/>
    <e v="#DIV/0!"/>
    <x v="2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d v="2015-06-14T11:00:55"/>
    <n v="1434286855"/>
    <x v="1445"/>
    <n v="1431694855"/>
    <b v="0"/>
    <n v="0"/>
    <b v="0"/>
    <s v="publishing/translations"/>
    <n v="0"/>
    <e v="#DIV/0!"/>
    <x v="2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d v="2016-04-21T08:44:38"/>
    <n v="1461235478"/>
    <x v="1446"/>
    <n v="1459507478"/>
    <b v="0"/>
    <n v="0"/>
    <b v="0"/>
    <s v="publishing/translations"/>
    <n v="0"/>
    <e v="#DIV/0!"/>
    <x v="2"/>
    <s v="translations"/>
  </r>
  <r>
    <n v="1447"/>
    <s v="Indian Language Dictionary"/>
    <s v="I'm creating a dictionary of multiple Indian languages."/>
    <n v="500000"/>
    <n v="75"/>
    <x v="2"/>
    <s v="US"/>
    <s v="USD"/>
    <d v="2016-07-08T15:32:14"/>
    <n v="1467999134"/>
    <x v="1447"/>
    <n v="1465407134"/>
    <b v="0"/>
    <n v="3"/>
    <b v="0"/>
    <s v="publishing/translations"/>
    <n v="1.4999999999999999E-4"/>
    <n v="25"/>
    <x v="2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d v="2015-05-22T03:25:00"/>
    <n v="1432272300"/>
    <x v="1448"/>
    <n v="1429655318"/>
    <b v="0"/>
    <n v="0"/>
    <b v="0"/>
    <s v="publishing/translations"/>
    <n v="0"/>
    <e v="#DIV/0!"/>
    <x v="2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d v="2015-05-10T17:28:25"/>
    <n v="1431286105"/>
    <x v="1449"/>
    <n v="1427138905"/>
    <b v="0"/>
    <n v="0"/>
    <b v="0"/>
    <s v="publishing/translations"/>
    <n v="0"/>
    <e v="#DIV/0!"/>
    <x v="2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d v="2016-02-20T02:06:37"/>
    <n v="1455941197"/>
    <x v="1450"/>
    <n v="1453349197"/>
    <b v="0"/>
    <n v="1"/>
    <b v="0"/>
    <s v="publishing/translations"/>
    <n v="1.0000000000000001E-5"/>
    <n v="1"/>
    <x v="2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d v="2014-11-18T22:00:59"/>
    <n v="1416355259"/>
    <x v="1451"/>
    <n v="1413759659"/>
    <b v="0"/>
    <n v="2"/>
    <b v="0"/>
    <s v="publishing/translations"/>
    <n v="1.0554089709762533E-4"/>
    <n v="1"/>
    <x v="2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d v="2014-07-28T14:52:43"/>
    <n v="1406566363"/>
    <x v="1452"/>
    <n v="1403974363"/>
    <b v="0"/>
    <n v="0"/>
    <b v="0"/>
    <s v="publishing/translations"/>
    <n v="0"/>
    <e v="#DIV/0!"/>
    <x v="2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d v="2017-04-15T13:42:27"/>
    <n v="1492270947"/>
    <x v="1453"/>
    <n v="1488386547"/>
    <b v="0"/>
    <n v="0"/>
    <b v="0"/>
    <s v="publishing/translations"/>
    <n v="0"/>
    <e v="#DIV/0!"/>
    <x v="2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d v="2016-04-24T19:59:00"/>
    <n v="1461535140"/>
    <x v="1454"/>
    <n v="1459716480"/>
    <b v="0"/>
    <n v="1"/>
    <b v="0"/>
    <s v="publishing/translations"/>
    <n v="8.5714285714285719E-3"/>
    <n v="15"/>
    <x v="2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d v="2014-09-05T11:39:00"/>
    <n v="1409924340"/>
    <x v="1455"/>
    <n v="1405181320"/>
    <b v="0"/>
    <n v="7"/>
    <b v="0"/>
    <s v="publishing/translations"/>
    <n v="0.105"/>
    <n v="225"/>
    <x v="2"/>
    <s v="translations"/>
  </r>
  <r>
    <n v="1456"/>
    <s v="Sometimes you don't need love (Canceled)"/>
    <s v="English Version of my auto-published novel"/>
    <n v="5000"/>
    <n v="145"/>
    <x v="1"/>
    <s v="IT"/>
    <s v="EUR"/>
    <d v="2017-01-03T14:02:45"/>
    <n v="1483459365"/>
    <x v="1456"/>
    <n v="1480867365"/>
    <b v="0"/>
    <n v="3"/>
    <b v="0"/>
    <s v="publishing/translations"/>
    <n v="2.9000000000000001E-2"/>
    <n v="48.333333333333336"/>
    <x v="2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d v="2015-11-11T20:30:44"/>
    <n v="1447281044"/>
    <x v="1457"/>
    <n v="1444685444"/>
    <b v="0"/>
    <n v="0"/>
    <b v="0"/>
    <s v="publishing/translations"/>
    <n v="0"/>
    <e v="#DIV/0!"/>
    <x v="2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d v="2014-08-11T02:00:00"/>
    <n v="1407729600"/>
    <x v="1458"/>
    <n v="1405097760"/>
    <b v="0"/>
    <n v="0"/>
    <b v="0"/>
    <s v="publishing/translations"/>
    <n v="0"/>
    <e v="#DIV/0!"/>
    <x v="2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d v="2015-12-02T15:25:00"/>
    <n v="1449077100"/>
    <x v="1459"/>
    <n v="1446612896"/>
    <b v="0"/>
    <n v="0"/>
    <b v="0"/>
    <s v="publishing/translations"/>
    <n v="0"/>
    <e v="#DIV/0!"/>
    <x v="2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d v="2014-11-30T21:45:00"/>
    <n v="1417391100"/>
    <x v="1460"/>
    <n v="1412371898"/>
    <b v="0"/>
    <n v="0"/>
    <b v="0"/>
    <s v="publishing/translations"/>
    <n v="0"/>
    <e v="#DIV/0!"/>
    <x v="2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d v="2014-10-20T22:00:00"/>
    <n v="1413849600"/>
    <x v="1461"/>
    <n v="1410967754"/>
    <b v="1"/>
    <n v="340"/>
    <b v="1"/>
    <s v="publishing/radio &amp; podcasts"/>
    <n v="1.012446"/>
    <n v="44.66673529411765"/>
    <x v="2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d v="2013-04-10T13:54:31"/>
    <n v="1365609271"/>
    <x v="1462"/>
    <n v="1363017271"/>
    <b v="1"/>
    <n v="150"/>
    <b v="1"/>
    <s v="publishing/radio &amp; podcasts"/>
    <n v="1.085175"/>
    <n v="28.937999999999999"/>
    <x v="2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d v="2013-04-07T18:52:18"/>
    <n v="1365367938"/>
    <x v="1463"/>
    <n v="1361483538"/>
    <b v="1"/>
    <n v="25"/>
    <b v="1"/>
    <s v="publishing/radio &amp; podcasts"/>
    <n v="1.4766666666666666"/>
    <n v="35.44"/>
    <x v="2"/>
    <s v="radio &amp; podcasts"/>
  </r>
  <r>
    <n v="1464"/>
    <s v="Science Studio"/>
    <s v="The Best Science Media on the Web"/>
    <n v="5000"/>
    <n v="8160"/>
    <x v="0"/>
    <s v="US"/>
    <s v="USD"/>
    <d v="2013-02-16T13:52:38"/>
    <n v="1361029958"/>
    <x v="1464"/>
    <n v="1358437958"/>
    <b v="1"/>
    <n v="234"/>
    <b v="1"/>
    <s v="publishing/radio &amp; podcasts"/>
    <n v="1.6319999999999999"/>
    <n v="34.871794871794869"/>
    <x v="2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d v="2012-03-22T01:00:00"/>
    <n v="1332385200"/>
    <x v="1465"/>
    <n v="1329759452"/>
    <b v="1"/>
    <n v="2602"/>
    <b v="1"/>
    <s v="publishing/radio &amp; podcasts"/>
    <n v="4.5641449999999999"/>
    <n v="52.622732513451197"/>
    <x v="2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d v="2016-01-12T03:00:00"/>
    <n v="1452574800"/>
    <x v="1466"/>
    <n v="1449029266"/>
    <b v="1"/>
    <n v="248"/>
    <b v="1"/>
    <s v="publishing/radio &amp; podcasts"/>
    <n v="1.0787731249999999"/>
    <n v="69.598266129032254"/>
    <x v="2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d v="2012-03-25T16:14:45"/>
    <n v="1332699285"/>
    <x v="1467"/>
    <n v="1327518885"/>
    <b v="1"/>
    <n v="600"/>
    <b v="1"/>
    <s v="publishing/radio &amp; podcasts"/>
    <n v="1.1508"/>
    <n v="76.72"/>
    <x v="2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d v="2011-06-11T22:20:49"/>
    <n v="1307838049"/>
    <x v="1468"/>
    <n v="1302654049"/>
    <b v="1"/>
    <n v="293"/>
    <b v="1"/>
    <s v="publishing/radio &amp; podcasts"/>
    <n v="1.0236842105263158"/>
    <n v="33.191126279863482"/>
    <x v="2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d v="2013-02-15T12:21:49"/>
    <n v="1360938109"/>
    <x v="1469"/>
    <n v="1358346109"/>
    <b v="1"/>
    <n v="321"/>
    <b v="1"/>
    <s v="publishing/radio &amp; podcasts"/>
    <n v="1.0842485875706214"/>
    <n v="149.46417445482865"/>
    <x v="2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d v="2012-12-28T17:51:03"/>
    <n v="1356724263"/>
    <x v="1470"/>
    <n v="1354909863"/>
    <b v="1"/>
    <n v="81"/>
    <b v="1"/>
    <s v="publishing/radio &amp; podcasts"/>
    <n v="1.2513333333333334"/>
    <n v="23.172839506172838"/>
    <x v="2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d v="2015-04-09T20:58:54"/>
    <n v="1428620334"/>
    <x v="1471"/>
    <n v="1426028334"/>
    <b v="1"/>
    <n v="343"/>
    <b v="1"/>
    <s v="publishing/radio &amp; podcasts"/>
    <n v="1.03840625"/>
    <n v="96.877551020408163"/>
    <x v="2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d v="2013-10-16T11:01:43"/>
    <n v="1381928503"/>
    <x v="1472"/>
    <n v="1379336503"/>
    <b v="1"/>
    <n v="336"/>
    <b v="1"/>
    <s v="publishing/radio &amp; podcasts"/>
    <n v="1.3870400000000001"/>
    <n v="103.20238095238095"/>
    <x v="2"/>
    <s v="radio &amp; podcasts"/>
  </r>
  <r>
    <n v="1473"/>
    <s v="ONE LOVES ONLY FORM"/>
    <s v="Public Radio Project"/>
    <n v="1500"/>
    <n v="1807.74"/>
    <x v="0"/>
    <s v="US"/>
    <s v="USD"/>
    <d v="2012-03-01T21:30:39"/>
    <n v="1330644639"/>
    <x v="1473"/>
    <n v="1328052639"/>
    <b v="1"/>
    <n v="47"/>
    <b v="1"/>
    <s v="publishing/radio &amp; podcasts"/>
    <n v="1.20516"/>
    <n v="38.462553191489363"/>
    <x v="2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d v="2013-09-13T15:28:12"/>
    <n v="1379093292"/>
    <x v="1474"/>
    <n v="1376501292"/>
    <b v="1"/>
    <n v="76"/>
    <b v="1"/>
    <s v="publishing/radio &amp; podcasts"/>
    <n v="1.1226666666666667"/>
    <n v="44.315789473684212"/>
    <x v="2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d v="2014-12-20T02:59:00"/>
    <n v="1419051540"/>
    <x v="1475"/>
    <n v="1416244863"/>
    <b v="1"/>
    <n v="441"/>
    <b v="1"/>
    <s v="publishing/radio &amp; podcasts"/>
    <n v="1.8866966666666667"/>
    <n v="64.173356009070289"/>
    <x v="2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d v="2011-09-09T23:00:22"/>
    <n v="1315616422"/>
    <x v="1476"/>
    <n v="1313024422"/>
    <b v="1"/>
    <n v="916"/>
    <b v="1"/>
    <s v="publishing/radio &amp; podcasts"/>
    <n v="6.6155466666666669"/>
    <n v="43.333275109170302"/>
    <x v="2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d v="2011-12-23T01:00:00"/>
    <n v="1324609200"/>
    <x v="1477"/>
    <n v="1319467604"/>
    <b v="1"/>
    <n v="369"/>
    <b v="1"/>
    <s v="publishing/radio &amp; podcasts"/>
    <n v="1.1131"/>
    <n v="90.495934959349597"/>
    <x v="2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d v="2013-05-14T18:55:13"/>
    <n v="1368564913"/>
    <x v="1478"/>
    <n v="1367355313"/>
    <b v="1"/>
    <n v="20242"/>
    <b v="1"/>
    <s v="publishing/radio &amp; podcasts"/>
    <n v="11.8161422"/>
    <n v="29.187190495010373"/>
    <x v="2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d v="2014-05-10T01:59:00"/>
    <n v="1399694340"/>
    <x v="1479"/>
    <n v="1398448389"/>
    <b v="1"/>
    <n v="71"/>
    <b v="1"/>
    <s v="publishing/radio &amp; podcasts"/>
    <n v="1.37375"/>
    <n v="30.95774647887324"/>
    <x v="2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d v="2013-07-26T15:00:00"/>
    <n v="1374858000"/>
    <x v="1480"/>
    <n v="1373408699"/>
    <b v="1"/>
    <n v="635"/>
    <b v="1"/>
    <s v="publishing/radio &amp; podcasts"/>
    <n v="1.170404"/>
    <n v="92.157795275590544"/>
    <x v="2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d v="2013-11-02T20:09:05"/>
    <n v="1383430145"/>
    <x v="1481"/>
    <n v="1380838145"/>
    <b v="0"/>
    <n v="6"/>
    <b v="0"/>
    <s v="publishing/fiction"/>
    <n v="2.1000000000000001E-2"/>
    <n v="17.5"/>
    <x v="2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d v="2012-09-07T05:51:00"/>
    <n v="1347004260"/>
    <x v="1482"/>
    <n v="1345062936"/>
    <b v="0"/>
    <n v="1"/>
    <b v="0"/>
    <s v="publishing/fiction"/>
    <n v="1E-3"/>
    <n v="5"/>
    <x v="2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d v="2016-07-22T02:37:55"/>
    <n v="1469162275"/>
    <x v="1483"/>
    <n v="1467002275"/>
    <b v="0"/>
    <n v="2"/>
    <b v="0"/>
    <s v="publishing/fiction"/>
    <n v="7.1428571428571426E-3"/>
    <n v="25"/>
    <x v="2"/>
    <s v="fiction"/>
  </r>
  <r>
    <n v="1484"/>
    <s v="a book called filtered down thru the stars"/>
    <s v="The mussings of an old wizard"/>
    <n v="2000"/>
    <n v="0"/>
    <x v="2"/>
    <s v="US"/>
    <s v="USD"/>
    <d v="2012-07-21T12:51:00"/>
    <n v="1342882260"/>
    <x v="1484"/>
    <n v="1337834963"/>
    <b v="0"/>
    <n v="0"/>
    <b v="0"/>
    <s v="publishing/fiction"/>
    <n v="0"/>
    <e v="#DIV/0!"/>
    <x v="2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d v="2015-06-20T17:06:13"/>
    <n v="1434827173"/>
    <x v="1485"/>
    <n v="1430939173"/>
    <b v="0"/>
    <n v="3"/>
    <b v="0"/>
    <s v="publishing/fiction"/>
    <n v="2.2388059701492536E-2"/>
    <n v="50"/>
    <x v="2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d v="2015-02-27T02:02:41"/>
    <n v="1425009761"/>
    <x v="1486"/>
    <n v="1422417761"/>
    <b v="0"/>
    <n v="3"/>
    <b v="0"/>
    <s v="publishing/fiction"/>
    <n v="2.3999999999999998E-3"/>
    <n v="16"/>
    <x v="2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d v="2016-08-02T20:01:11"/>
    <n v="1470175271"/>
    <x v="1487"/>
    <n v="1467583271"/>
    <b v="0"/>
    <n v="0"/>
    <b v="0"/>
    <s v="publishing/fiction"/>
    <n v="0"/>
    <e v="#DIV/0!"/>
    <x v="2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d v="2014-01-05T11:31:00"/>
    <n v="1388928660"/>
    <x v="1488"/>
    <n v="1386336660"/>
    <b v="0"/>
    <n v="6"/>
    <b v="0"/>
    <s v="publishing/fiction"/>
    <n v="2.4E-2"/>
    <n v="60"/>
    <x v="2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d v="2012-11-15T13:40:52"/>
    <n v="1352994052"/>
    <x v="1489"/>
    <n v="1350398452"/>
    <b v="0"/>
    <n v="0"/>
    <b v="0"/>
    <s v="publishing/fiction"/>
    <n v="0"/>
    <e v="#DIV/0!"/>
    <x v="2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d v="2013-10-02T11:27:54"/>
    <n v="1380720474"/>
    <x v="1490"/>
    <n v="1378214874"/>
    <b v="0"/>
    <n v="19"/>
    <b v="0"/>
    <s v="publishing/fiction"/>
    <n v="0.30862068965517242"/>
    <n v="47.10526315789474"/>
    <x v="2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d v="2015-02-15T13:38:00"/>
    <n v="1424014680"/>
    <x v="1491"/>
    <n v="1418922443"/>
    <b v="0"/>
    <n v="1"/>
    <b v="0"/>
    <s v="publishing/fiction"/>
    <n v="8.3333333333333329E-2"/>
    <n v="100"/>
    <x v="2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d v="2011-06-18T19:14:06"/>
    <n v="1308431646"/>
    <x v="1492"/>
    <n v="1305839646"/>
    <b v="0"/>
    <n v="2"/>
    <b v="0"/>
    <s v="publishing/fiction"/>
    <n v="7.4999999999999997E-3"/>
    <n v="15"/>
    <x v="2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d v="2013-06-16T18:47:55"/>
    <n v="1371415675"/>
    <x v="1493"/>
    <n v="1368823675"/>
    <b v="0"/>
    <n v="0"/>
    <b v="0"/>
    <s v="publishing/fiction"/>
    <n v="0"/>
    <e v="#DIV/0!"/>
    <x v="2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d v="2015-04-03T13:38:00"/>
    <n v="1428075480"/>
    <x v="1494"/>
    <n v="1425489613"/>
    <b v="0"/>
    <n v="11"/>
    <b v="0"/>
    <s v="publishing/fiction"/>
    <n v="8.8999999999999996E-2"/>
    <n v="40.454545454545453"/>
    <x v="2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d v="2011-08-27T16:57:11"/>
    <n v="1314471431"/>
    <x v="1495"/>
    <n v="1311879431"/>
    <b v="0"/>
    <n v="0"/>
    <b v="0"/>
    <s v="publishing/fiction"/>
    <n v="0"/>
    <e v="#DIV/0!"/>
    <x v="2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d v="2014-09-16T09:24:19"/>
    <n v="1410866659"/>
    <x v="1496"/>
    <n v="1405682659"/>
    <b v="0"/>
    <n v="0"/>
    <b v="0"/>
    <s v="publishing/fiction"/>
    <n v="0"/>
    <e v="#DIV/0!"/>
    <x v="2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d v="2013-07-31T17:43:00"/>
    <n v="1375299780"/>
    <x v="1497"/>
    <n v="1371655522"/>
    <b v="0"/>
    <n v="1"/>
    <b v="0"/>
    <s v="publishing/fiction"/>
    <n v="6.666666666666667E-5"/>
    <n v="1"/>
    <x v="2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d v="2014-09-03T21:36:18"/>
    <n v="1409787378"/>
    <x v="1498"/>
    <n v="1405899378"/>
    <b v="0"/>
    <n v="3"/>
    <b v="0"/>
    <s v="publishing/fiction"/>
    <n v="1.9E-2"/>
    <n v="19"/>
    <x v="2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d v="2016-08-04T22:10:33"/>
    <n v="1470355833"/>
    <x v="1499"/>
    <n v="1465171833"/>
    <b v="0"/>
    <n v="1"/>
    <b v="0"/>
    <s v="publishing/fiction"/>
    <n v="2.5000000000000001E-3"/>
    <n v="5"/>
    <x v="2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d v="2013-05-01T19:42:37"/>
    <n v="1367444557"/>
    <x v="1500"/>
    <n v="1364852557"/>
    <b v="0"/>
    <n v="15"/>
    <b v="0"/>
    <s v="publishing/fiction"/>
    <n v="0.25035714285714283"/>
    <n v="46.733333333333334"/>
    <x v="2"/>
    <s v="fiction"/>
  </r>
  <r>
    <n v="1501"/>
    <s v="This is Nowhere"/>
    <s v="A hardcover book of surf, outdoor and nature photos from the British Columbia coast."/>
    <n v="52000"/>
    <n v="86492"/>
    <x v="0"/>
    <s v="CA"/>
    <s v="CAD"/>
    <d v="2015-07-08T12:00:23"/>
    <n v="1436364023"/>
    <x v="1501"/>
    <n v="1433772023"/>
    <b v="1"/>
    <n v="885"/>
    <b v="1"/>
    <s v="photography/photobooks"/>
    <n v="1.6633076923076924"/>
    <n v="97.731073446327684"/>
    <x v="7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d v="2016-03-25T20:00:00"/>
    <n v="1458943200"/>
    <x v="1502"/>
    <n v="1456491680"/>
    <b v="1"/>
    <n v="329"/>
    <b v="1"/>
    <s v="photography/photobooks"/>
    <n v="1.0144545454545455"/>
    <n v="67.835866261398181"/>
    <x v="7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d v="2016-10-23T06:20:01"/>
    <n v="1477210801"/>
    <x v="1503"/>
    <n v="1472026801"/>
    <b v="1"/>
    <n v="71"/>
    <b v="1"/>
    <s v="photography/photobooks"/>
    <n v="1.0789146666666667"/>
    <n v="56.98492957746479"/>
    <x v="7"/>
    <s v="photobooks"/>
  </r>
  <r>
    <n v="1504"/>
    <s v="RYU X RIO"/>
    <s v="A football photography book like no other about the 2014 World Cup in Brazil, by Ryu Voelkel."/>
    <n v="6500"/>
    <n v="18066"/>
    <x v="0"/>
    <s v="GB"/>
    <s v="GBP"/>
    <d v="2014-06-10T06:33:00"/>
    <n v="1402389180"/>
    <x v="1504"/>
    <n v="1399996024"/>
    <b v="1"/>
    <n v="269"/>
    <b v="1"/>
    <s v="photography/photobooks"/>
    <n v="2.7793846153846156"/>
    <n v="67.159851301115239"/>
    <x v="7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d v="2016-03-22T18:01:00"/>
    <n v="1458676860"/>
    <x v="1505"/>
    <n v="1455446303"/>
    <b v="1"/>
    <n v="345"/>
    <b v="1"/>
    <s v="photography/photobooks"/>
    <n v="1.0358125"/>
    <n v="48.037681159420288"/>
    <x v="7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d v="2014-07-24T16:51:44"/>
    <n v="1406227904"/>
    <x v="1506"/>
    <n v="1403635904"/>
    <b v="1"/>
    <n v="43"/>
    <b v="1"/>
    <s v="photography/photobooks"/>
    <n v="1.1140000000000001"/>
    <n v="38.860465116279073"/>
    <x v="7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d v="2010-05-15T06:10:00"/>
    <n v="1273911000"/>
    <x v="1507"/>
    <n v="1268822909"/>
    <b v="1"/>
    <n v="33"/>
    <b v="1"/>
    <s v="photography/photobooks"/>
    <n v="2.15"/>
    <n v="78.181818181818187"/>
    <x v="7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d v="2014-06-27T12:44:41"/>
    <n v="1403880281"/>
    <x v="1508"/>
    <n v="1401201881"/>
    <b v="1"/>
    <n v="211"/>
    <b v="1"/>
    <s v="photography/photobooks"/>
    <n v="1.1076216216216217"/>
    <n v="97.113744075829388"/>
    <x v="7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d v="2017-02-14T20:59:00"/>
    <n v="1487113140"/>
    <x v="1509"/>
    <n v="1484570885"/>
    <b v="1"/>
    <n v="196"/>
    <b v="1"/>
    <s v="photography/photobooks"/>
    <n v="1.2364125714285714"/>
    <n v="110.39397959183674"/>
    <x v="7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d v="2014-07-19T07:14:38"/>
    <n v="1405761278"/>
    <x v="1510"/>
    <n v="1403169278"/>
    <b v="1"/>
    <n v="405"/>
    <b v="1"/>
    <s v="photography/photobooks"/>
    <n v="1.0103500000000001"/>
    <n v="39.91506172839506"/>
    <x v="7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d v="2015-11-18T13:00:04"/>
    <n v="1447858804"/>
    <x v="1511"/>
    <n v="1445263204"/>
    <b v="1"/>
    <n v="206"/>
    <b v="1"/>
    <s v="photography/photobooks"/>
    <n v="1.1179285714285714"/>
    <n v="75.975728155339809"/>
    <x v="7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d v="2017-02-05T14:25:39"/>
    <n v="1486311939"/>
    <x v="1512"/>
    <n v="1483719939"/>
    <b v="1"/>
    <n v="335"/>
    <b v="1"/>
    <s v="photography/photobooks"/>
    <n v="5.5877142857142861"/>
    <n v="58.379104477611939"/>
    <x v="7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d v="2014-07-16T13:17:46"/>
    <n v="1405523866"/>
    <x v="1513"/>
    <n v="1402931866"/>
    <b v="1"/>
    <n v="215"/>
    <b v="1"/>
    <s v="photography/photobooks"/>
    <n v="1.5001875"/>
    <n v="55.82093023255814"/>
    <x v="7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d v="2015-09-27T12:20:40"/>
    <n v="1443363640"/>
    <x v="1514"/>
    <n v="1439907640"/>
    <b v="1"/>
    <n v="176"/>
    <b v="1"/>
    <s v="photography/photobooks"/>
    <n v="1.0647599999999999"/>
    <n v="151.24431818181819"/>
    <x v="7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d v="2016-03-16T03:04:57"/>
    <n v="1458104697"/>
    <x v="1515"/>
    <n v="1455516297"/>
    <b v="1"/>
    <n v="555"/>
    <b v="1"/>
    <s v="photography/photobooks"/>
    <n v="1.57189"/>
    <n v="849.67027027027029"/>
    <x v="7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d v="2016-10-06T12:00:00"/>
    <n v="1475762400"/>
    <x v="1516"/>
    <n v="1473160292"/>
    <b v="1"/>
    <n v="116"/>
    <b v="1"/>
    <s v="photography/photobooks"/>
    <n v="1.0865882352941176"/>
    <n v="159.24137931034483"/>
    <x v="7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d v="2014-12-06T04:00:00"/>
    <n v="1417845600"/>
    <x v="1517"/>
    <n v="1415194553"/>
    <b v="1"/>
    <n v="615"/>
    <b v="1"/>
    <s v="photography/photobooks"/>
    <n v="1.6197999999999999"/>
    <n v="39.507317073170732"/>
    <x v="7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d v="2014-05-31T17:40:52"/>
    <n v="1401565252"/>
    <x v="1518"/>
    <n v="1398973252"/>
    <b v="1"/>
    <n v="236"/>
    <b v="1"/>
    <s v="photography/photobooks"/>
    <n v="2.0536666666666665"/>
    <n v="130.52966101694915"/>
    <x v="7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d v="2014-06-20T19:59:00"/>
    <n v="1403301540"/>
    <x v="1519"/>
    <n v="1400867283"/>
    <b v="1"/>
    <n v="145"/>
    <b v="1"/>
    <s v="photography/photobooks"/>
    <n v="1.033638888888889"/>
    <n v="64.156896551724131"/>
    <x v="7"/>
    <s v="photobooks"/>
  </r>
  <r>
    <n v="1520"/>
    <s v="TULIPS"/>
    <s v="A self-published photography book by Andrew Miksys from his new series about Belarus"/>
    <n v="18000"/>
    <n v="18625"/>
    <x v="0"/>
    <s v="US"/>
    <s v="USD"/>
    <d v="2014-12-19T02:00:00"/>
    <n v="1418961600"/>
    <x v="1520"/>
    <n v="1415824513"/>
    <b v="1"/>
    <n v="167"/>
    <b v="1"/>
    <s v="photography/photobooks"/>
    <n v="1.0347222222222223"/>
    <n v="111.52694610778443"/>
    <x v="7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d v="2016-06-07T02:01:31"/>
    <n v="1465272091"/>
    <x v="1521"/>
    <n v="1462248091"/>
    <b v="1"/>
    <n v="235"/>
    <b v="1"/>
    <s v="photography/photobooks"/>
    <n v="1.0681333333333334"/>
    <n v="170.44680851063831"/>
    <x v="7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d v="2014-10-17T17:55:39"/>
    <n v="1413575739"/>
    <x v="1522"/>
    <n v="1410983739"/>
    <b v="1"/>
    <n v="452"/>
    <b v="1"/>
    <s v="photography/photobooks"/>
    <n v="1.3896574712643677"/>
    <n v="133.7391592920354"/>
    <x v="7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d v="2014-12-22T22:00:00"/>
    <n v="1419292800"/>
    <x v="1523"/>
    <n v="1416592916"/>
    <b v="1"/>
    <n v="241"/>
    <b v="1"/>
    <s v="photography/photobooks"/>
    <n v="1.2484324324324325"/>
    <n v="95.834024896265561"/>
    <x v="7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d v="2017-02-20T10:01:30"/>
    <n v="1487592090"/>
    <x v="1524"/>
    <n v="1485000090"/>
    <b v="1"/>
    <n v="28"/>
    <b v="1"/>
    <s v="photography/photobooks"/>
    <n v="2.0699999999999998"/>
    <n v="221.78571428571428"/>
    <x v="7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d v="2016-08-18T14:52:18"/>
    <n v="1471539138"/>
    <x v="1525"/>
    <n v="1468947138"/>
    <b v="1"/>
    <n v="140"/>
    <b v="1"/>
    <s v="photography/photobooks"/>
    <n v="1.7400576923076922"/>
    <n v="32.315357142857138"/>
    <x v="7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d v="2016-01-19T04:37:27"/>
    <n v="1453185447"/>
    <x v="1526"/>
    <n v="1448951847"/>
    <b v="1"/>
    <n v="280"/>
    <b v="1"/>
    <s v="photography/photobooks"/>
    <n v="1.2032608695652174"/>
    <n v="98.839285714285708"/>
    <x v="7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d v="2017-03-14T11:24:46"/>
    <n v="1489497886"/>
    <x v="1527"/>
    <n v="1487082286"/>
    <b v="1"/>
    <n v="70"/>
    <b v="1"/>
    <s v="photography/photobooks"/>
    <n v="1.1044428571428573"/>
    <n v="55.222142857142863"/>
    <x v="7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d v="2017-01-31T22:00:00"/>
    <n v="1485907200"/>
    <x v="1528"/>
    <n v="1483292122"/>
    <b v="1"/>
    <n v="160"/>
    <b v="1"/>
    <s v="photography/photobooks"/>
    <n v="2.8156666666666665"/>
    <n v="52.793750000000003"/>
    <x v="7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d v="2015-03-19T12:05:20"/>
    <n v="1426773920"/>
    <x v="1529"/>
    <n v="1424185520"/>
    <b v="1"/>
    <n v="141"/>
    <b v="1"/>
    <s v="photography/photobooks"/>
    <n v="1.0067894736842105"/>
    <n v="135.66666666666666"/>
    <x v="7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d v="2015-10-23T16:24:55"/>
    <n v="1445624695"/>
    <x v="1530"/>
    <n v="1443464695"/>
    <b v="1"/>
    <n v="874"/>
    <b v="1"/>
    <s v="photography/photobooks"/>
    <n v="1.3482571428571428"/>
    <n v="53.991990846681922"/>
    <x v="7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d v="2014-12-01T01:00:00"/>
    <n v="1417402800"/>
    <x v="1531"/>
    <n v="1414610126"/>
    <b v="1"/>
    <n v="73"/>
    <b v="1"/>
    <s v="photography/photobooks"/>
    <n v="1.7595744680851064"/>
    <n v="56.643835616438359"/>
    <x v="7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d v="2016-02-15T13:00:00"/>
    <n v="1455548400"/>
    <x v="1532"/>
    <n v="1453461865"/>
    <b v="1"/>
    <n v="294"/>
    <b v="1"/>
    <s v="photography/photobooks"/>
    <n v="4.8402000000000003"/>
    <n v="82.316326530612244"/>
    <x v="7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d v="2016-05-02T01:59:00"/>
    <n v="1462161540"/>
    <x v="1533"/>
    <n v="1457913777"/>
    <b v="1"/>
    <n v="740"/>
    <b v="1"/>
    <s v="photography/photobooks"/>
    <n v="1.4514"/>
    <n v="88.26081081081081"/>
    <x v="7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d v="2015-09-04T14:11:02"/>
    <n v="1441383062"/>
    <x v="1534"/>
    <n v="1438791062"/>
    <b v="1"/>
    <n v="369"/>
    <b v="1"/>
    <s v="photography/photobooks"/>
    <n v="4.1773333333333333"/>
    <n v="84.905149051490511"/>
    <x v="7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d v="2016-05-23T20:00:00"/>
    <n v="1464040800"/>
    <x v="1535"/>
    <n v="1461527631"/>
    <b v="1"/>
    <n v="110"/>
    <b v="1"/>
    <s v="photography/photobooks"/>
    <n v="1.3242499999999999"/>
    <n v="48.154545454545456"/>
    <x v="7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d v="2015-08-27T17:15:10"/>
    <n v="1440702910"/>
    <x v="1536"/>
    <n v="1438110910"/>
    <b v="1"/>
    <n v="455"/>
    <b v="1"/>
    <s v="photography/photobooks"/>
    <n v="2.5030841666666666"/>
    <n v="66.015406593406595"/>
    <x v="7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d v="2016-08-06T16:00:00"/>
    <n v="1470506400"/>
    <x v="1537"/>
    <n v="1467358427"/>
    <b v="1"/>
    <n v="224"/>
    <b v="1"/>
    <s v="photography/photobooks"/>
    <n v="1.7989999999999999"/>
    <n v="96.375"/>
    <x v="7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d v="2015-01-22T16:46:10"/>
    <n v="1421952370"/>
    <x v="1538"/>
    <n v="1418064370"/>
    <b v="1"/>
    <n v="46"/>
    <b v="1"/>
    <s v="photography/photobooks"/>
    <n v="1.0262857142857142"/>
    <n v="156.17391304347825"/>
    <x v="7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d v="2017-01-03T20:03:39"/>
    <n v="1483481019"/>
    <x v="1539"/>
    <n v="1480629819"/>
    <b v="0"/>
    <n v="284"/>
    <b v="1"/>
    <s v="photography/photobooks"/>
    <n v="1.359861"/>
    <n v="95.764859154929582"/>
    <x v="7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d v="2014-11-25T23:15:00"/>
    <n v="1416964500"/>
    <x v="1540"/>
    <n v="1414368616"/>
    <b v="1"/>
    <n v="98"/>
    <b v="1"/>
    <s v="photography/photobooks"/>
    <n v="1.1786666666666668"/>
    <n v="180.40816326530611"/>
    <x v="7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d v="2014-12-31T15:05:38"/>
    <n v="1420045538"/>
    <x v="1541"/>
    <n v="1417453538"/>
    <b v="0"/>
    <n v="2"/>
    <b v="0"/>
    <s v="photography/nature"/>
    <n v="3.3333333333333332E-4"/>
    <n v="3"/>
    <x v="7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d v="2015-06-30T21:55:00"/>
    <n v="1435708500"/>
    <x v="1542"/>
    <n v="1434412500"/>
    <b v="0"/>
    <n v="1"/>
    <b v="0"/>
    <s v="photography/nature"/>
    <n v="0.04"/>
    <n v="20"/>
    <x v="7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d v="2014-11-22T11:13:54"/>
    <n v="1416662034"/>
    <x v="1543"/>
    <n v="1414066434"/>
    <b v="0"/>
    <n v="1"/>
    <b v="0"/>
    <s v="photography/nature"/>
    <n v="4.4444444444444444E-3"/>
    <n v="10"/>
    <x v="7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d v="2015-03-31T22:18:00"/>
    <n v="1427847480"/>
    <x v="1544"/>
    <n v="1424222024"/>
    <b v="0"/>
    <n v="0"/>
    <b v="0"/>
    <s v="photography/nature"/>
    <n v="0"/>
    <e v="#DIV/0!"/>
    <x v="7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d v="2015-03-02T19:16:00"/>
    <n v="1425330960"/>
    <x v="1545"/>
    <n v="1422393234"/>
    <b v="0"/>
    <n v="1"/>
    <b v="0"/>
    <s v="photography/nature"/>
    <n v="3.3333333333333332E-4"/>
    <n v="1"/>
    <x v="7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d v="2014-09-17T03:06:39"/>
    <n v="1410930399"/>
    <x v="1546"/>
    <n v="1405746399"/>
    <b v="0"/>
    <n v="11"/>
    <b v="0"/>
    <s v="photography/nature"/>
    <n v="0.28899999999999998"/>
    <n v="26.272727272727273"/>
    <x v="7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d v="2017-02-23T08:14:42"/>
    <n v="1487844882"/>
    <x v="1547"/>
    <n v="1487240082"/>
    <b v="0"/>
    <n v="0"/>
    <b v="0"/>
    <s v="photography/nature"/>
    <n v="0"/>
    <e v="#DIV/0!"/>
    <x v="7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d v="2015-11-08T20:10:20"/>
    <n v="1447020620"/>
    <x v="1548"/>
    <n v="1444425020"/>
    <b v="0"/>
    <n v="1"/>
    <b v="0"/>
    <s v="photography/nature"/>
    <n v="8.5714285714285715E-2"/>
    <n v="60"/>
    <x v="7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d v="2015-11-03T02:15:59"/>
    <n v="1446524159"/>
    <x v="1549"/>
    <n v="1443928559"/>
    <b v="0"/>
    <n v="6"/>
    <b v="0"/>
    <s v="photography/nature"/>
    <n v="0.34"/>
    <n v="28.333333333333332"/>
    <x v="7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d v="2016-05-12T08:47:14"/>
    <n v="1463050034"/>
    <x v="1550"/>
    <n v="1460458034"/>
    <b v="0"/>
    <n v="7"/>
    <b v="0"/>
    <s v="photography/nature"/>
    <n v="0.13466666666666666"/>
    <n v="14.428571428571429"/>
    <x v="7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d v="2015-05-27T17:47:19"/>
    <n v="1432756039"/>
    <x v="1551"/>
    <n v="1430164039"/>
    <b v="0"/>
    <n v="0"/>
    <b v="0"/>
    <s v="photography/nature"/>
    <n v="0"/>
    <e v="#DIV/0!"/>
    <x v="7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d v="2014-10-01T01:59:00"/>
    <n v="1412135940"/>
    <x v="1552"/>
    <n v="1410366708"/>
    <b v="0"/>
    <n v="16"/>
    <b v="0"/>
    <s v="photography/nature"/>
    <n v="0.49186046511627907"/>
    <n v="132.1875"/>
    <x v="7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d v="2015-09-02T04:47:27"/>
    <n v="1441176447"/>
    <x v="1553"/>
    <n v="1438584447"/>
    <b v="0"/>
    <n v="0"/>
    <b v="0"/>
    <s v="photography/nature"/>
    <n v="0"/>
    <e v="#DIV/0!"/>
    <x v="7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d v="2015-08-02T04:03:10"/>
    <n v="1438495390"/>
    <x v="1554"/>
    <n v="1435903390"/>
    <b v="0"/>
    <n v="0"/>
    <b v="0"/>
    <s v="photography/nature"/>
    <n v="0"/>
    <e v="#DIV/0!"/>
    <x v="7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d v="2015-09-17T15:00:00"/>
    <n v="1442509200"/>
    <x v="1555"/>
    <n v="1440513832"/>
    <b v="0"/>
    <n v="0"/>
    <b v="0"/>
    <s v="photography/nature"/>
    <n v="0"/>
    <e v="#DIV/0!"/>
    <x v="7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d v="2016-07-04T01:40:24"/>
    <n v="1467603624"/>
    <x v="1556"/>
    <n v="1465011624"/>
    <b v="0"/>
    <n v="12"/>
    <b v="0"/>
    <s v="photography/nature"/>
    <n v="0.45133333333333331"/>
    <n v="56.416666666666664"/>
    <x v="7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d v="2014-09-20T13:40:33"/>
    <n v="1411227633"/>
    <x v="1557"/>
    <n v="1408549233"/>
    <b v="0"/>
    <n v="1"/>
    <b v="0"/>
    <s v="photography/nature"/>
    <n v="0.04"/>
    <n v="100"/>
    <x v="7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d v="2015-08-28T10:12:00"/>
    <n v="1440763920"/>
    <x v="1558"/>
    <n v="1435656759"/>
    <b v="0"/>
    <n v="3"/>
    <b v="0"/>
    <s v="photography/nature"/>
    <n v="4.6666666666666669E-2"/>
    <n v="11.666666666666666"/>
    <x v="7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d v="2015-04-28T23:16:39"/>
    <n v="1430270199"/>
    <x v="1559"/>
    <n v="1428974199"/>
    <b v="0"/>
    <n v="1"/>
    <b v="0"/>
    <s v="photography/nature"/>
    <n v="3.3333333333333335E-3"/>
    <n v="50"/>
    <x v="7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d v="2014-11-12T23:29:53"/>
    <n v="1415842193"/>
    <x v="1560"/>
    <n v="1414110593"/>
    <b v="0"/>
    <n v="4"/>
    <b v="0"/>
    <s v="photography/nature"/>
    <n v="3.7600000000000001E-2"/>
    <n v="23.5"/>
    <x v="7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d v="2013-11-07T00:00:03"/>
    <n v="1383789603"/>
    <x v="1561"/>
    <n v="1381194003"/>
    <b v="0"/>
    <n v="1"/>
    <b v="0"/>
    <s v="publishing/art books"/>
    <n v="6.7000000000000002E-3"/>
    <n v="67"/>
    <x v="2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d v="2009-12-01T22:50:00"/>
    <n v="1259715000"/>
    <x v="1562"/>
    <n v="1253712916"/>
    <b v="0"/>
    <n v="0"/>
    <b v="0"/>
    <s v="publishing/art books"/>
    <n v="0"/>
    <e v="#DIV/0!"/>
    <x v="2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d v="2014-03-14T14:49:11"/>
    <n v="1394815751"/>
    <x v="1563"/>
    <n v="1389635351"/>
    <b v="0"/>
    <n v="2"/>
    <b v="0"/>
    <s v="publishing/art books"/>
    <n v="1.4166666666666666E-2"/>
    <n v="42.5"/>
    <x v="2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d v="2015-05-28T18:05:00"/>
    <n v="1432843500"/>
    <x v="1564"/>
    <n v="1430124509"/>
    <b v="0"/>
    <n v="1"/>
    <b v="0"/>
    <s v="publishing/art books"/>
    <n v="1E-3"/>
    <n v="10"/>
    <x v="2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d v="2011-06-08T15:31:01"/>
    <n v="1307554261"/>
    <x v="1565"/>
    <n v="1304962261"/>
    <b v="0"/>
    <n v="1"/>
    <b v="0"/>
    <s v="publishing/art books"/>
    <n v="2.5000000000000001E-2"/>
    <n v="100"/>
    <x v="2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d v="2016-07-27T20:00:00"/>
    <n v="1469656800"/>
    <x v="1566"/>
    <n v="1467151204"/>
    <b v="0"/>
    <n v="59"/>
    <b v="0"/>
    <s v="publishing/art books"/>
    <n v="0.21249999999999999"/>
    <n v="108.05084745762711"/>
    <x v="2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d v="2014-02-16T22:00:00"/>
    <n v="1392595200"/>
    <x v="1567"/>
    <n v="1391293745"/>
    <b v="0"/>
    <n v="13"/>
    <b v="0"/>
    <s v="publishing/art books"/>
    <n v="4.1176470588235294E-2"/>
    <n v="26.923076923076923"/>
    <x v="2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d v="2014-12-23T23:29:45"/>
    <n v="1419384585"/>
    <x v="1568"/>
    <n v="1416360585"/>
    <b v="0"/>
    <n v="22"/>
    <b v="0"/>
    <s v="publishing/art books"/>
    <n v="0.13639999999999999"/>
    <n v="155"/>
    <x v="2"/>
    <s v="art books"/>
  </r>
  <r>
    <n v="1569"/>
    <s v="to be removed (Canceled)"/>
    <s v="to be removed"/>
    <n v="30000"/>
    <n v="0"/>
    <x v="1"/>
    <s v="US"/>
    <s v="USD"/>
    <d v="2013-05-25T14:18:34"/>
    <n v="1369498714"/>
    <x v="1569"/>
    <n v="1366906714"/>
    <b v="0"/>
    <n v="0"/>
    <b v="0"/>
    <s v="publishing/art books"/>
    <n v="0"/>
    <e v="#DIV/0!"/>
    <x v="2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d v="2016-04-08T16:31:22"/>
    <n v="1460140282"/>
    <x v="1570"/>
    <n v="1457551882"/>
    <b v="0"/>
    <n v="52"/>
    <b v="0"/>
    <s v="publishing/art books"/>
    <n v="0.41399999999999998"/>
    <n v="47.769230769230766"/>
    <x v="2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d v="2015-06-19T16:28:03"/>
    <n v="1434738483"/>
    <x v="1571"/>
    <n v="1432146483"/>
    <b v="0"/>
    <n v="4"/>
    <b v="0"/>
    <s v="publishing/art books"/>
    <n v="6.6115702479338841E-3"/>
    <n v="20"/>
    <x v="2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d v="2016-02-28T21:59:00"/>
    <n v="1456703940"/>
    <x v="1572"/>
    <n v="1454546859"/>
    <b v="0"/>
    <n v="3"/>
    <b v="0"/>
    <s v="publishing/art books"/>
    <n v="0.05"/>
    <n v="41.666666666666664"/>
    <x v="2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d v="2017-04-01T01:59:00"/>
    <n v="1491019140"/>
    <x v="1573"/>
    <n v="1487548802"/>
    <b v="0"/>
    <n v="3"/>
    <b v="0"/>
    <s v="publishing/art books"/>
    <n v="2.4777777777777777E-2"/>
    <n v="74.333333333333329"/>
    <x v="2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d v="2015-02-17T20:15:29"/>
    <n v="1424211329"/>
    <x v="1574"/>
    <n v="1421187329"/>
    <b v="0"/>
    <n v="6"/>
    <b v="0"/>
    <s v="publishing/art books"/>
    <n v="5.0599999999999999E-2"/>
    <n v="84.333333333333329"/>
    <x v="2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d v="2014-07-09T10:34:56"/>
    <n v="1404909296"/>
    <x v="1575"/>
    <n v="1402317296"/>
    <b v="0"/>
    <n v="35"/>
    <b v="0"/>
    <s v="publishing/art books"/>
    <n v="0.2291"/>
    <n v="65.457142857142856"/>
    <x v="2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d v="2015-06-30T19:06:08"/>
    <n v="1435698368"/>
    <x v="1576"/>
    <n v="1431810368"/>
    <b v="0"/>
    <n v="10"/>
    <b v="0"/>
    <s v="publishing/art books"/>
    <n v="0.13"/>
    <n v="65"/>
    <x v="2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d v="2012-07-24T18:20:48"/>
    <n v="1343161248"/>
    <x v="1577"/>
    <n v="1337977248"/>
    <b v="0"/>
    <n v="2"/>
    <b v="0"/>
    <s v="publishing/art books"/>
    <n v="5.4999999999999997E-3"/>
    <n v="27.5"/>
    <x v="2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d v="2010-09-02T00:00:00"/>
    <n v="1283392800"/>
    <x v="1578"/>
    <n v="1281317691"/>
    <b v="0"/>
    <n v="4"/>
    <b v="0"/>
    <s v="publishing/art books"/>
    <n v="0.10806536636794939"/>
    <n v="51.25"/>
    <x v="2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d v="2013-08-28T21:54:51"/>
    <n v="1377734091"/>
    <x v="1579"/>
    <n v="1374882891"/>
    <b v="0"/>
    <n v="2"/>
    <b v="0"/>
    <s v="publishing/art books"/>
    <n v="8.4008400840084006E-3"/>
    <n v="14"/>
    <x v="2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d v="2012-05-20T23:12:06"/>
    <n v="1337562726"/>
    <x v="1580"/>
    <n v="1332378726"/>
    <b v="0"/>
    <n v="0"/>
    <b v="0"/>
    <s v="publishing/art books"/>
    <n v="0"/>
    <e v="#DIV/0!"/>
    <x v="2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d v="2015-12-19T08:46:30"/>
    <n v="1450521990"/>
    <x v="1581"/>
    <n v="1447757190"/>
    <b v="0"/>
    <n v="1"/>
    <b v="0"/>
    <s v="photography/places"/>
    <n v="5.0000000000000001E-3"/>
    <n v="5"/>
    <x v="7"/>
    <s v="places"/>
  </r>
  <r>
    <n v="1582"/>
    <s v="Scenes from New Orleans"/>
    <s v="I create canvas prints of images from in and around New Orleans"/>
    <n v="1000"/>
    <n v="93"/>
    <x v="2"/>
    <s v="US"/>
    <s v="USD"/>
    <d v="2015-10-26T19:20:00"/>
    <n v="1445894400"/>
    <x v="1582"/>
    <n v="1440961053"/>
    <b v="0"/>
    <n v="3"/>
    <b v="0"/>
    <s v="photography/places"/>
    <n v="9.2999999999999999E-2"/>
    <n v="31"/>
    <x v="7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d v="2014-09-25T19:43:11"/>
    <n v="1411681391"/>
    <x v="1583"/>
    <n v="1409089391"/>
    <b v="0"/>
    <n v="1"/>
    <b v="0"/>
    <s v="photography/places"/>
    <n v="7.5000000000000002E-4"/>
    <n v="15"/>
    <x v="7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d v="2014-05-30T13:35:01"/>
    <n v="1401464101"/>
    <x v="1584"/>
    <n v="1400600101"/>
    <b v="0"/>
    <n v="0"/>
    <b v="0"/>
    <s v="photography/places"/>
    <n v="0"/>
    <e v="#DIV/0!"/>
    <x v="7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d v="2016-12-25T09:00:00"/>
    <n v="1482663600"/>
    <x v="1585"/>
    <n v="1480800568"/>
    <b v="0"/>
    <n v="12"/>
    <b v="0"/>
    <s v="photography/places"/>
    <n v="0.79"/>
    <n v="131.66666666666666"/>
    <x v="7"/>
    <s v="places"/>
  </r>
  <r>
    <n v="1586"/>
    <s v="Missouri In Pictures"/>
    <s v="Show the world the beauty that is in all of our back yards!"/>
    <n v="1500"/>
    <n v="0"/>
    <x v="2"/>
    <s v="US"/>
    <s v="USD"/>
    <d v="2015-04-04T23:30:22"/>
    <n v="1428197422"/>
    <x v="1586"/>
    <n v="1425609022"/>
    <b v="0"/>
    <n v="0"/>
    <b v="0"/>
    <s v="photography/places"/>
    <n v="0"/>
    <e v="#DIV/0!"/>
    <x v="7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d v="2014-12-13T20:49:25"/>
    <n v="1418510965"/>
    <x v="1587"/>
    <n v="1415918965"/>
    <b v="0"/>
    <n v="1"/>
    <b v="0"/>
    <s v="photography/places"/>
    <n v="1.3333333333333334E-4"/>
    <n v="1"/>
    <x v="7"/>
    <s v="places"/>
  </r>
  <r>
    <n v="1588"/>
    <s v="The Right Side of Texas"/>
    <s v="Southeast Texas as seen through the lens of a cell phone camera"/>
    <n v="516"/>
    <n v="0"/>
    <x v="2"/>
    <s v="US"/>
    <s v="USD"/>
    <d v="2015-01-31T18:12:00"/>
    <n v="1422735120"/>
    <x v="1588"/>
    <n v="1420091999"/>
    <b v="0"/>
    <n v="0"/>
    <b v="0"/>
    <s v="photography/places"/>
    <n v="0"/>
    <e v="#DIV/0!"/>
    <x v="7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d v="2015-10-09T21:38:06"/>
    <n v="1444433886"/>
    <x v="1589"/>
    <n v="1441841886"/>
    <b v="0"/>
    <n v="0"/>
    <b v="0"/>
    <s v="photography/places"/>
    <n v="0"/>
    <e v="#DIV/0!"/>
    <x v="7"/>
    <s v="places"/>
  </r>
  <r>
    <n v="1590"/>
    <s v="An Italian Adventure"/>
    <s v="Discover Italy through photography."/>
    <n v="60000"/>
    <n v="1020"/>
    <x v="2"/>
    <s v="IT"/>
    <s v="EUR"/>
    <d v="2015-09-23T18:34:24"/>
    <n v="1443040464"/>
    <x v="1590"/>
    <n v="1440448464"/>
    <b v="0"/>
    <n v="2"/>
    <b v="0"/>
    <s v="photography/places"/>
    <n v="1.7000000000000001E-2"/>
    <n v="510"/>
    <x v="7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d v="2016-04-03T14:25:41"/>
    <n v="1459700741"/>
    <x v="1591"/>
    <n v="1457112341"/>
    <b v="0"/>
    <n v="92"/>
    <b v="0"/>
    <s v="photography/places"/>
    <n v="0.29228571428571426"/>
    <n v="44.478260869565219"/>
    <x v="7"/>
    <s v="places"/>
  </r>
  <r>
    <n v="1592"/>
    <s v="The Views of Pittsburgh"/>
    <s v="A portfolio collage of beautiful pictures of authentic Pittsburgh locations and scenery."/>
    <n v="25"/>
    <n v="0"/>
    <x v="2"/>
    <s v="US"/>
    <s v="USD"/>
    <d v="2015-03-27T22:44:45"/>
    <n v="1427503485"/>
    <x v="1592"/>
    <n v="1423619085"/>
    <b v="0"/>
    <n v="0"/>
    <b v="0"/>
    <s v="photography/places"/>
    <n v="0"/>
    <e v="#DIV/0!"/>
    <x v="7"/>
    <s v="places"/>
  </r>
  <r>
    <n v="1593"/>
    <s v="Picturing Italy"/>
    <s v="A trip to fulfill a dream of capturing the wonders and history of ancient Italy in person."/>
    <n v="22000"/>
    <n v="3"/>
    <x v="2"/>
    <s v="US"/>
    <s v="USD"/>
    <d v="2015-02-28T18:17:35"/>
    <n v="1425154655"/>
    <x v="1593"/>
    <n v="1422562655"/>
    <b v="0"/>
    <n v="3"/>
    <b v="0"/>
    <s v="photography/places"/>
    <n v="1.3636363636363637E-4"/>
    <n v="1"/>
    <x v="7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d v="2016-05-15T14:21:00"/>
    <n v="1463329260"/>
    <x v="1594"/>
    <n v="1458147982"/>
    <b v="0"/>
    <n v="10"/>
    <b v="0"/>
    <s v="photography/places"/>
    <n v="0.20499999999999999"/>
    <n v="20.5"/>
    <x v="7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d v="2014-06-18T18:13:00"/>
    <n v="1403122380"/>
    <x v="1595"/>
    <n v="1400634728"/>
    <b v="0"/>
    <n v="7"/>
    <b v="0"/>
    <s v="photography/places"/>
    <n v="2.8E-3"/>
    <n v="40"/>
    <x v="7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d v="2014-12-13T09:19:29"/>
    <n v="1418469569"/>
    <x v="1596"/>
    <n v="1414577969"/>
    <b v="0"/>
    <n v="3"/>
    <b v="0"/>
    <s v="photography/places"/>
    <n v="2.3076923076923078E-2"/>
    <n v="25"/>
    <x v="7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d v="2016-09-20T06:29:57"/>
    <n v="1474360197"/>
    <x v="1597"/>
    <n v="1471768197"/>
    <b v="0"/>
    <n v="0"/>
    <b v="0"/>
    <s v="photography/places"/>
    <n v="0"/>
    <e v="#DIV/0!"/>
    <x v="7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d v="2015-07-26T14:00:58"/>
    <n v="1437926458"/>
    <x v="1598"/>
    <n v="1432742458"/>
    <b v="0"/>
    <n v="1"/>
    <b v="0"/>
    <s v="photography/places"/>
    <n v="1.25E-3"/>
    <n v="1"/>
    <x v="7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d v="2016-04-08T09:56:16"/>
    <n v="1460116576"/>
    <x v="1599"/>
    <n v="1457528176"/>
    <b v="0"/>
    <n v="0"/>
    <b v="0"/>
    <s v="photography/places"/>
    <n v="0"/>
    <e v="#DIV/0!"/>
    <x v="7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d v="2014-07-15T03:11:00"/>
    <n v="1405401060"/>
    <x v="1600"/>
    <n v="1401585752"/>
    <b v="0"/>
    <n v="9"/>
    <b v="0"/>
    <s v="photography/places"/>
    <n v="7.3400000000000007E-2"/>
    <n v="40.777777777777779"/>
    <x v="7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d v="2011-05-05T00:13:53"/>
    <n v="1304561633"/>
    <x v="1601"/>
    <n v="1301969633"/>
    <b v="0"/>
    <n v="56"/>
    <b v="1"/>
    <s v="music/rock"/>
    <n v="1.082492"/>
    <n v="48.325535714285714"/>
    <x v="3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d v="2011-10-14T21:00:00"/>
    <n v="1318633200"/>
    <x v="1602"/>
    <n v="1314947317"/>
    <b v="0"/>
    <n v="32"/>
    <b v="1"/>
    <s v="music/rock"/>
    <n v="1.0016666666666667"/>
    <n v="46.953125"/>
    <x v="3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d v="2012-01-28T02:04:19"/>
    <n v="1327723459"/>
    <x v="1603"/>
    <n v="1322539459"/>
    <b v="0"/>
    <n v="30"/>
    <b v="1"/>
    <s v="music/rock"/>
    <n v="1.0003299999999999"/>
    <n v="66.688666666666663"/>
    <x v="3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d v="2012-03-17T17:17:15"/>
    <n v="1332011835"/>
    <x v="1604"/>
    <n v="1328559435"/>
    <b v="0"/>
    <n v="70"/>
    <b v="1"/>
    <s v="music/rock"/>
    <n v="1.2210714285714286"/>
    <n v="48.842857142857142"/>
    <x v="3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d v="2011-08-01T05:00:00"/>
    <n v="1312182000"/>
    <x v="1605"/>
    <n v="1311380313"/>
    <b v="0"/>
    <n v="44"/>
    <b v="1"/>
    <s v="music/rock"/>
    <n v="1.0069333333333335"/>
    <n v="137.30909090909091"/>
    <x v="3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d v="2011-03-23T23:40:38"/>
    <n v="1300930838"/>
    <x v="1606"/>
    <n v="1293158438"/>
    <b v="0"/>
    <n v="92"/>
    <b v="1"/>
    <s v="music/rock"/>
    <n v="1.01004125"/>
    <n v="87.829673913043479"/>
    <x v="3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d v="2012-06-14T17:24:11"/>
    <n v="1339701851"/>
    <x v="1607"/>
    <n v="1337887451"/>
    <b v="0"/>
    <n v="205"/>
    <b v="1"/>
    <s v="music/rock"/>
    <n v="1.4511000000000001"/>
    <n v="70.785365853658533"/>
    <x v="3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d v="2014-01-01T03:26:00"/>
    <n v="1388553960"/>
    <x v="1608"/>
    <n v="1385754986"/>
    <b v="0"/>
    <n v="23"/>
    <b v="1"/>
    <s v="music/rock"/>
    <n v="1.0125"/>
    <n v="52.826086956521742"/>
    <x v="3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d v="2011-11-02T06:00:00"/>
    <n v="1320220800"/>
    <x v="1609"/>
    <n v="1315612909"/>
    <b v="0"/>
    <n v="4"/>
    <b v="1"/>
    <s v="music/rock"/>
    <n v="1.1833333333333333"/>
    <n v="443.75"/>
    <x v="3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d v="2012-12-15T20:11:50"/>
    <n v="1355609510"/>
    <x v="1610"/>
    <n v="1353017510"/>
    <b v="0"/>
    <n v="112"/>
    <b v="1"/>
    <s v="music/rock"/>
    <n v="2.7185000000000001"/>
    <n v="48.544642857142854"/>
    <x v="3"/>
    <s v="rock"/>
  </r>
  <r>
    <n v="1611"/>
    <s v="Skelton-Luns CD/7&quot;             No Big Deal."/>
    <s v="Skelton-Luns CD/7&quot; No Big Deal."/>
    <n v="800"/>
    <n v="1001"/>
    <x v="0"/>
    <s v="US"/>
    <s v="USD"/>
    <d v="2013-06-04T22:00:32"/>
    <n v="1370390432"/>
    <x v="1611"/>
    <n v="1368576032"/>
    <b v="0"/>
    <n v="27"/>
    <b v="1"/>
    <s v="music/rock"/>
    <n v="1.25125"/>
    <n v="37.074074074074076"/>
    <x v="3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d v="2013-01-02T18:59:44"/>
    <n v="1357160384"/>
    <x v="1612"/>
    <n v="1354568384"/>
    <b v="0"/>
    <n v="11"/>
    <b v="1"/>
    <s v="music/rock"/>
    <n v="1.1000000000000001"/>
    <n v="50"/>
    <x v="3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d v="2012-07-21T23:40:02"/>
    <n v="1342921202"/>
    <x v="1613"/>
    <n v="1340329202"/>
    <b v="0"/>
    <n v="26"/>
    <b v="1"/>
    <s v="music/rock"/>
    <n v="1.0149999999999999"/>
    <n v="39.03846153846154"/>
    <x v="3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d v="2014-08-03T15:00:00"/>
    <n v="1407085200"/>
    <x v="1614"/>
    <n v="1401924769"/>
    <b v="0"/>
    <n v="77"/>
    <b v="1"/>
    <s v="music/rock"/>
    <n v="1.0269999999999999"/>
    <n v="66.688311688311686"/>
    <x v="3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d v="2011-12-13T00:13:16"/>
    <n v="1323742396"/>
    <x v="1615"/>
    <n v="1319850796"/>
    <b v="0"/>
    <n v="136"/>
    <b v="1"/>
    <s v="music/rock"/>
    <n v="1.1412500000000001"/>
    <n v="67.132352941176464"/>
    <x v="3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d v="2012-11-22T20:00:00"/>
    <n v="1353621600"/>
    <x v="1616"/>
    <n v="1350061821"/>
    <b v="0"/>
    <n v="157"/>
    <b v="1"/>
    <s v="music/rock"/>
    <n v="1.042"/>
    <n v="66.369426751592357"/>
    <x v="3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d v="2013-11-01T17:00:00"/>
    <n v="1383332400"/>
    <x v="1617"/>
    <n v="1380470188"/>
    <b v="0"/>
    <n v="158"/>
    <b v="1"/>
    <s v="music/rock"/>
    <n v="1.4585714285714286"/>
    <n v="64.620253164556956"/>
    <x v="3"/>
    <s v="rock"/>
  </r>
  <r>
    <n v="1618"/>
    <s v="Janus Word Album"/>
    <s v="Janus Word combines hard rock with melodic acoustic music for a unique and awesome sound."/>
    <n v="1500"/>
    <n v="1576"/>
    <x v="0"/>
    <s v="US"/>
    <s v="USD"/>
    <d v="2013-03-08T13:42:15"/>
    <n v="1362757335"/>
    <x v="1618"/>
    <n v="1359301335"/>
    <b v="0"/>
    <n v="27"/>
    <b v="1"/>
    <s v="music/rock"/>
    <n v="1.0506666666666666"/>
    <n v="58.370370370370374"/>
    <x v="3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d v="2014-09-15T02:28:06"/>
    <n v="1410755286"/>
    <x v="1619"/>
    <n v="1408940886"/>
    <b v="0"/>
    <n v="23"/>
    <b v="1"/>
    <s v="music/rock"/>
    <n v="1.3333333333333333"/>
    <n v="86.956521739130437"/>
    <x v="3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d v="2013-02-23T06:09:00"/>
    <n v="1361606940"/>
    <x v="1620"/>
    <n v="1361002140"/>
    <b v="0"/>
    <n v="17"/>
    <b v="1"/>
    <s v="music/rock"/>
    <n v="1.1299999999999999"/>
    <n v="66.470588235294116"/>
    <x v="3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d v="2012-05-28T01:59:00"/>
    <n v="1338177540"/>
    <x v="1621"/>
    <n v="1333550015"/>
    <b v="0"/>
    <n v="37"/>
    <b v="1"/>
    <s v="music/rock"/>
    <n v="1.212"/>
    <n v="163.78378378378378"/>
    <x v="3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d v="2014-12-17T05:59:00"/>
    <n v="1418803140"/>
    <x v="1622"/>
    <n v="1415343874"/>
    <b v="0"/>
    <n v="65"/>
    <b v="1"/>
    <s v="music/rock"/>
    <n v="1.0172463768115942"/>
    <n v="107.98461538461538"/>
    <x v="3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d v="2013-08-27T14:31:29"/>
    <n v="1377621089"/>
    <x v="1623"/>
    <n v="1372437089"/>
    <b v="0"/>
    <n v="18"/>
    <b v="1"/>
    <s v="music/rock"/>
    <n v="1.0106666666666666"/>
    <n v="42.111111111111114"/>
    <x v="3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d v="2013-01-09T06:48:55"/>
    <n v="1357721335"/>
    <x v="1624"/>
    <n v="1354265335"/>
    <b v="0"/>
    <n v="25"/>
    <b v="1"/>
    <s v="music/rock"/>
    <n v="1.18"/>
    <n v="47.2"/>
    <x v="3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d v="2012-09-11T14:47:33"/>
    <n v="1347382053"/>
    <x v="1625"/>
    <n v="1344962853"/>
    <b v="0"/>
    <n v="104"/>
    <b v="1"/>
    <s v="music/rock"/>
    <n v="1.5533333333333332"/>
    <n v="112.01923076923077"/>
    <x v="3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d v="2013-12-01T19:21:07"/>
    <n v="1385932867"/>
    <x v="1626"/>
    <n v="1383337267"/>
    <b v="0"/>
    <n v="108"/>
    <b v="1"/>
    <s v="music/rock"/>
    <n v="1.0118750000000001"/>
    <n v="74.953703703703709"/>
    <x v="3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d v="2012-11-26T02:59:00"/>
    <n v="1353905940"/>
    <x v="1627"/>
    <n v="1351011489"/>
    <b v="0"/>
    <n v="38"/>
    <b v="1"/>
    <s v="music/rock"/>
    <n v="1.17"/>
    <n v="61.578947368421055"/>
    <x v="3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d v="2014-06-17T15:41:22"/>
    <n v="1403026882"/>
    <x v="1628"/>
    <n v="1400175682"/>
    <b v="0"/>
    <n v="88"/>
    <b v="1"/>
    <s v="music/rock"/>
    <n v="1.00925"/>
    <n v="45.875"/>
    <x v="3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d v="2014-02-20T18:48:53"/>
    <n v="1392929333"/>
    <x v="1629"/>
    <n v="1389041333"/>
    <b v="0"/>
    <n v="82"/>
    <b v="1"/>
    <s v="music/rock"/>
    <n v="1.0366666666666666"/>
    <n v="75.853658536585371"/>
    <x v="3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d v="2012-03-02T04:59:00"/>
    <n v="1330671540"/>
    <x v="1630"/>
    <n v="1328040375"/>
    <b v="0"/>
    <n v="126"/>
    <b v="1"/>
    <s v="music/rock"/>
    <n v="2.6524999999999999"/>
    <n v="84.206349206349202"/>
    <x v="3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d v="2012-10-12T18:37:41"/>
    <n v="1350074261"/>
    <x v="1631"/>
    <n v="1347482261"/>
    <b v="0"/>
    <n v="133"/>
    <b v="1"/>
    <s v="music/rock"/>
    <n v="1.5590999999999999"/>
    <n v="117.22556390977444"/>
    <x v="3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d v="2011-09-24T06:10:54"/>
    <n v="1316851854"/>
    <x v="1632"/>
    <n v="1311667854"/>
    <b v="0"/>
    <n v="47"/>
    <b v="1"/>
    <s v="music/rock"/>
    <n v="1.0162500000000001"/>
    <n v="86.489361702127653"/>
    <x v="3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d v="2012-01-16T03:00:00"/>
    <n v="1326690000"/>
    <x v="1633"/>
    <n v="1324329156"/>
    <b v="0"/>
    <n v="58"/>
    <b v="1"/>
    <s v="music/rock"/>
    <n v="1"/>
    <n v="172.41379310344828"/>
    <x v="3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d v="2011-06-02T03:59:00"/>
    <n v="1306994340"/>
    <x v="1634"/>
    <n v="1303706001"/>
    <b v="0"/>
    <n v="32"/>
    <b v="1"/>
    <s v="music/rock"/>
    <n v="1.0049999999999999"/>
    <n v="62.8125"/>
    <x v="3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d v="2016-07-11T18:51:01"/>
    <n v="1468270261"/>
    <x v="1635"/>
    <n v="1463086261"/>
    <b v="0"/>
    <n v="37"/>
    <b v="1"/>
    <s v="music/rock"/>
    <n v="1.2529999999999999"/>
    <n v="67.729729729729726"/>
    <x v="3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d v="2011-06-12T02:00:00"/>
    <n v="1307851200"/>
    <x v="1636"/>
    <n v="1304129088"/>
    <b v="0"/>
    <n v="87"/>
    <b v="1"/>
    <s v="music/rock"/>
    <n v="1.0355555555555556"/>
    <n v="53.5632183908046"/>
    <x v="3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d v="2009-12-31T21:39:00"/>
    <n v="1262302740"/>
    <x v="1637"/>
    <n v="1257444140"/>
    <b v="0"/>
    <n v="15"/>
    <b v="1"/>
    <s v="music/rock"/>
    <n v="1.038"/>
    <n v="34.6"/>
    <x v="3"/>
    <s v="rock"/>
  </r>
  <r>
    <n v="1638"/>
    <s v="Avenues EP 2013"/>
    <s v="Avenues will be going in to the studio to record a new EP with Matt Allison!"/>
    <n v="1000"/>
    <n v="1050"/>
    <x v="0"/>
    <s v="US"/>
    <s v="USD"/>
    <d v="2013-02-28T19:25:00"/>
    <n v="1362086700"/>
    <x v="1638"/>
    <n v="1358180968"/>
    <b v="0"/>
    <n v="27"/>
    <b v="1"/>
    <s v="music/rock"/>
    <n v="1.05"/>
    <n v="38.888888888888886"/>
    <x v="3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d v="2012-03-03T13:39:25"/>
    <n v="1330789165"/>
    <x v="1639"/>
    <n v="1328197165"/>
    <b v="0"/>
    <n v="19"/>
    <b v="1"/>
    <s v="music/rock"/>
    <n v="1"/>
    <n v="94.736842105263165"/>
    <x v="3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d v="2010-08-02T23:59:00"/>
    <n v="1280800740"/>
    <x v="1640"/>
    <n v="1279603955"/>
    <b v="0"/>
    <n v="17"/>
    <b v="1"/>
    <s v="music/rock"/>
    <n v="1.6986000000000001"/>
    <n v="39.967058823529413"/>
    <x v="3"/>
    <s v="rock"/>
  </r>
  <r>
    <n v="1641"/>
    <s v="Tanya Dartson- Run for Your Life music video"/>
    <s v="Music Video For Upbeat and Inspiring Song - Run For Your Life"/>
    <n v="2500"/>
    <n v="2535"/>
    <x v="0"/>
    <s v="US"/>
    <s v="USD"/>
    <d v="2014-12-19T12:19:04"/>
    <n v="1418998744"/>
    <x v="1641"/>
    <n v="1416406744"/>
    <b v="0"/>
    <n v="26"/>
    <b v="1"/>
    <s v="music/pop"/>
    <n v="1.014"/>
    <n v="97.5"/>
    <x v="3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d v="2011-06-13T22:35:27"/>
    <n v="1308011727"/>
    <x v="1642"/>
    <n v="1306283727"/>
    <b v="0"/>
    <n v="28"/>
    <b v="1"/>
    <s v="music/pop"/>
    <n v="1"/>
    <n v="42.857142857142854"/>
    <x v="3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d v="2012-09-24T17:46:52"/>
    <n v="1348516012"/>
    <x v="1643"/>
    <n v="1345924012"/>
    <b v="0"/>
    <n v="37"/>
    <b v="1"/>
    <s v="music/pop"/>
    <n v="1.2470000000000001"/>
    <n v="168.51351351351352"/>
    <x v="3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d v="2012-11-22T00:26:00"/>
    <n v="1353551160"/>
    <x v="1644"/>
    <n v="1348363560"/>
    <b v="0"/>
    <n v="128"/>
    <b v="1"/>
    <s v="music/pop"/>
    <n v="1.095"/>
    <n v="85.546875"/>
    <x v="3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d v="2013-09-18T12:49:00"/>
    <n v="1379515740"/>
    <x v="1645"/>
    <n v="1378306140"/>
    <b v="0"/>
    <n v="10"/>
    <b v="1"/>
    <s v="music/pop"/>
    <n v="1.1080000000000001"/>
    <n v="554"/>
    <x v="3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d v="2014-08-14T16:11:00"/>
    <n v="1408039860"/>
    <x v="1646"/>
    <n v="1405248503"/>
    <b v="0"/>
    <n v="83"/>
    <b v="1"/>
    <s v="music/pop"/>
    <n v="1.1020000000000001"/>
    <n v="26.554216867469879"/>
    <x v="3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d v="2012-06-09T07:49:37"/>
    <n v="1339235377"/>
    <x v="1647"/>
    <n v="1336643377"/>
    <b v="0"/>
    <n v="46"/>
    <b v="1"/>
    <s v="music/pop"/>
    <n v="1.0471999999999999"/>
    <n v="113.82608695652173"/>
    <x v="3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d v="2011-03-20T13:54:42"/>
    <n v="1300636482"/>
    <x v="1648"/>
    <n v="1298048082"/>
    <b v="0"/>
    <n v="90"/>
    <b v="1"/>
    <s v="music/pop"/>
    <n v="1.2526086956521738"/>
    <n v="32.011111111111113"/>
    <x v="3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d v="2014-05-23T14:25:55"/>
    <n v="1400862355"/>
    <x v="1649"/>
    <n v="1396974355"/>
    <b v="0"/>
    <n v="81"/>
    <b v="1"/>
    <s v="music/pop"/>
    <n v="1.0058763157894737"/>
    <n v="47.189259259259259"/>
    <x v="3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d v="2013-10-09T08:27:17"/>
    <n v="1381314437"/>
    <x v="1650"/>
    <n v="1378722437"/>
    <b v="0"/>
    <n v="32"/>
    <b v="1"/>
    <s v="music/pop"/>
    <n v="1.4155"/>
    <n v="88.46875"/>
    <x v="3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d v="2011-04-26T04:59:00"/>
    <n v="1303801140"/>
    <x v="1651"/>
    <n v="1300916220"/>
    <b v="0"/>
    <n v="20"/>
    <b v="1"/>
    <s v="music/pop"/>
    <n v="1.0075000000000001"/>
    <n v="100.75"/>
    <x v="3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d v="2013-11-24T10:49:53"/>
    <n v="1385297393"/>
    <x v="1652"/>
    <n v="1382701793"/>
    <b v="0"/>
    <n v="70"/>
    <b v="1"/>
    <s v="music/pop"/>
    <n v="1.0066666666666666"/>
    <n v="64.714285714285708"/>
    <x v="3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d v="2011-04-24T18:01:36"/>
    <n v="1303675296"/>
    <x v="1653"/>
    <n v="1300996896"/>
    <b v="0"/>
    <n v="168"/>
    <b v="1"/>
    <s v="music/pop"/>
    <n v="1.7423040000000001"/>
    <n v="51.854285714285716"/>
    <x v="3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d v="2012-04-18T19:22:40"/>
    <n v="1334784160"/>
    <x v="1654"/>
    <n v="1332192160"/>
    <b v="0"/>
    <n v="34"/>
    <b v="1"/>
    <s v="music/pop"/>
    <n v="1.199090909090909"/>
    <n v="38.794117647058826"/>
    <x v="3"/>
    <s v="pop"/>
  </r>
  <r>
    <n v="1655"/>
    <s v="Meg Porter Debut EP!"/>
    <s v="Berklee College of Music student, Meg Porter needs YOUR help to fund her very first EP!"/>
    <n v="1500"/>
    <n v="2143"/>
    <x v="0"/>
    <s v="US"/>
    <s v="USD"/>
    <d v="2012-04-05T16:00:20"/>
    <n v="1333648820"/>
    <x v="1655"/>
    <n v="1331060420"/>
    <b v="0"/>
    <n v="48"/>
    <b v="1"/>
    <s v="music/pop"/>
    <n v="1.4286666666666668"/>
    <n v="44.645833333333336"/>
    <x v="3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d v="2012-12-13T20:17:32"/>
    <n v="1355437052"/>
    <x v="1656"/>
    <n v="1352845052"/>
    <b v="0"/>
    <n v="48"/>
    <b v="1"/>
    <s v="music/pop"/>
    <n v="1.0033493333333334"/>
    <n v="156.77333333333334"/>
    <x v="3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d v="2012-05-24T16:46:08"/>
    <n v="1337885168"/>
    <x v="1657"/>
    <n v="1335293168"/>
    <b v="0"/>
    <n v="221"/>
    <b v="1"/>
    <s v="music/pop"/>
    <n v="1.0493380000000001"/>
    <n v="118.70339366515837"/>
    <x v="3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d v="2012-12-18T12:20:00"/>
    <n v="1355840400"/>
    <x v="1658"/>
    <n v="1352524767"/>
    <b v="0"/>
    <n v="107"/>
    <b v="1"/>
    <s v="music/pop"/>
    <n v="1.3223333333333334"/>
    <n v="74.149532710280369"/>
    <x v="3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d v="2013-12-17T10:00:00"/>
    <n v="1387281600"/>
    <x v="1659"/>
    <n v="1384811721"/>
    <b v="0"/>
    <n v="45"/>
    <b v="1"/>
    <s v="music/pop"/>
    <n v="1.1279999999999999"/>
    <n v="12.533333333333333"/>
    <x v="3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d v="2016-04-30T19:59:00"/>
    <n v="1462053540"/>
    <x v="1660"/>
    <n v="1459355950"/>
    <b v="0"/>
    <n v="36"/>
    <b v="1"/>
    <s v="music/pop"/>
    <n v="12.5375"/>
    <n v="27.861111111111111"/>
    <x v="3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d v="2016-01-17T19:00:00"/>
    <n v="1453064400"/>
    <x v="1661"/>
    <n v="1449359831"/>
    <b v="0"/>
    <n v="101"/>
    <b v="1"/>
    <s v="music/pop"/>
    <n v="1.0250632911392406"/>
    <n v="80.178217821782184"/>
    <x v="3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d v="2011-12-31T03:45:36"/>
    <n v="1325310336"/>
    <x v="1662"/>
    <n v="1320122736"/>
    <b v="0"/>
    <n v="62"/>
    <b v="1"/>
    <s v="music/pop"/>
    <n v="1.026375"/>
    <n v="132.43548387096774"/>
    <x v="3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d v="2015-01-31T22:31:47"/>
    <n v="1422750707"/>
    <x v="1663"/>
    <n v="1420158707"/>
    <b v="0"/>
    <n v="32"/>
    <b v="1"/>
    <s v="music/pop"/>
    <n v="1.08"/>
    <n v="33.75"/>
    <x v="3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d v="2012-03-16T01:59:00"/>
    <n v="1331870340"/>
    <x v="1664"/>
    <n v="1328033818"/>
    <b v="0"/>
    <n v="89"/>
    <b v="1"/>
    <s v="music/pop"/>
    <n v="1.2240879999999998"/>
    <n v="34.384494382022467"/>
    <x v="3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d v="2011-02-22T01:00:00"/>
    <n v="1298343600"/>
    <x v="1665"/>
    <n v="1295624113"/>
    <b v="0"/>
    <n v="93"/>
    <b v="1"/>
    <s v="music/pop"/>
    <n v="1.1945714285714286"/>
    <n v="44.956989247311824"/>
    <x v="3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d v="2013-03-28T03:04:33"/>
    <n v="1364447073"/>
    <x v="1666"/>
    <n v="1361858673"/>
    <b v="0"/>
    <n v="98"/>
    <b v="1"/>
    <s v="music/pop"/>
    <n v="1.6088"/>
    <n v="41.04081632653061"/>
    <x v="3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d v="2014-03-11T04:59:00"/>
    <n v="1394521140"/>
    <x v="1667"/>
    <n v="1392169298"/>
    <b v="0"/>
    <n v="82"/>
    <b v="1"/>
    <s v="music/pop"/>
    <n v="1.2685294117647059"/>
    <n v="52.597560975609753"/>
    <x v="3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d v="2011-11-28T02:35:39"/>
    <n v="1322454939"/>
    <x v="1668"/>
    <n v="1319859339"/>
    <b v="0"/>
    <n v="116"/>
    <b v="1"/>
    <s v="music/pop"/>
    <n v="1.026375"/>
    <n v="70.784482758620683"/>
    <x v="3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d v="2016-05-31T19:14:36"/>
    <n v="1464729276"/>
    <x v="1669"/>
    <n v="1459545276"/>
    <b v="0"/>
    <n v="52"/>
    <b v="1"/>
    <s v="music/pop"/>
    <n v="1.3975"/>
    <n v="53.75"/>
    <x v="3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d v="2010-07-05T02:00:00"/>
    <n v="1278302400"/>
    <x v="1670"/>
    <n v="1273961999"/>
    <b v="0"/>
    <n v="23"/>
    <b v="1"/>
    <s v="music/pop"/>
    <n v="1.026"/>
    <n v="44.608695652173914"/>
    <x v="3"/>
    <s v="pop"/>
  </r>
  <r>
    <n v="1671"/>
    <s v="Luke O'Brien's Kickstarter"/>
    <s v="I am seeking funding in order to help take my music from a hobby to a career."/>
    <n v="2000"/>
    <n v="2013.47"/>
    <x v="0"/>
    <s v="US"/>
    <s v="USD"/>
    <d v="2016-08-01T11:03:34"/>
    <n v="1470056614"/>
    <x v="1671"/>
    <n v="1467464614"/>
    <b v="0"/>
    <n v="77"/>
    <b v="1"/>
    <s v="music/pop"/>
    <n v="1.0067349999999999"/>
    <n v="26.148961038961041"/>
    <x v="3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d v="2012-06-04T13:45:30"/>
    <n v="1338824730"/>
    <x v="1672"/>
    <n v="1336232730"/>
    <b v="0"/>
    <n v="49"/>
    <b v="1"/>
    <s v="music/pop"/>
    <n v="1.1294117647058823"/>
    <n v="39.183673469387756"/>
    <x v="3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d v="2015-03-06T19:04:52"/>
    <n v="1425675892"/>
    <x v="1673"/>
    <n v="1423083892"/>
    <b v="0"/>
    <n v="59"/>
    <b v="1"/>
    <s v="music/pop"/>
    <n v="1.2809523809523808"/>
    <n v="45.593220338983052"/>
    <x v="3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d v="2016-08-18T04:59:00"/>
    <n v="1471503540"/>
    <x v="1674"/>
    <n v="1468852306"/>
    <b v="0"/>
    <n v="113"/>
    <b v="1"/>
    <s v="music/pop"/>
    <n v="2.0169999999999999"/>
    <n v="89.247787610619469"/>
    <x v="3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d v="2011-10-16T20:03:00"/>
    <n v="1318802580"/>
    <x v="1675"/>
    <n v="1316194540"/>
    <b v="0"/>
    <n v="34"/>
    <b v="1"/>
    <s v="music/pop"/>
    <n v="1.37416"/>
    <n v="40.416470588235299"/>
    <x v="3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d v="2012-04-21T01:59:00"/>
    <n v="1334980740"/>
    <x v="1676"/>
    <n v="1330968347"/>
    <b v="0"/>
    <n v="42"/>
    <b v="1"/>
    <s v="music/pop"/>
    <n v="1.1533333333333333"/>
    <n v="82.38095238095238"/>
    <x v="3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d v="2016-04-16T03:59:00"/>
    <n v="1460786340"/>
    <x v="1677"/>
    <n v="1455615976"/>
    <b v="0"/>
    <n v="42"/>
    <b v="1"/>
    <s v="music/pop"/>
    <n v="1.1166666666666667"/>
    <n v="159.52380952380952"/>
    <x v="3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d v="2014-02-06T18:31:11"/>
    <n v="1391718671"/>
    <x v="1678"/>
    <n v="1390509071"/>
    <b v="0"/>
    <n v="49"/>
    <b v="1"/>
    <s v="music/pop"/>
    <n v="1.1839999999999999"/>
    <n v="36.244897959183675"/>
    <x v="3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d v="2011-07-21T23:39:05"/>
    <n v="1311298745"/>
    <x v="1679"/>
    <n v="1309311545"/>
    <b v="0"/>
    <n v="56"/>
    <b v="1"/>
    <s v="music/pop"/>
    <n v="1.75"/>
    <n v="62.5"/>
    <x v="3"/>
    <s v="pop"/>
  </r>
  <r>
    <n v="1680"/>
    <s v="Kick Out a Record"/>
    <s v="Working Musician dilemma #164: how the taxman put Kick the Record 2.0 on hold"/>
    <n v="1000"/>
    <n v="1175"/>
    <x v="0"/>
    <s v="US"/>
    <s v="USD"/>
    <d v="2014-07-12T16:11:07"/>
    <n v="1405188667"/>
    <x v="1680"/>
    <n v="1402596667"/>
    <b v="0"/>
    <n v="25"/>
    <b v="1"/>
    <s v="music/pop"/>
    <n v="1.175"/>
    <n v="47"/>
    <x v="3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d v="2017-03-29T00:00:00"/>
    <n v="1490752800"/>
    <x v="1681"/>
    <n v="1486522484"/>
    <b v="0"/>
    <n v="884"/>
    <b v="0"/>
    <s v="music/faith"/>
    <n v="1.0142212307692309"/>
    <n v="74.575090497737563"/>
    <x v="3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d v="2017-04-14T02:07:40"/>
    <n v="1492142860"/>
    <x v="1682"/>
    <n v="1486962460"/>
    <b v="0"/>
    <n v="0"/>
    <b v="0"/>
    <s v="music/faith"/>
    <n v="0"/>
    <e v="#DIV/0!"/>
    <x v="3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d v="2017-04-07T16:45:38"/>
    <n v="1491590738"/>
    <x v="1683"/>
    <n v="1489517138"/>
    <b v="0"/>
    <n v="10"/>
    <b v="0"/>
    <s v="music/faith"/>
    <n v="0.21714285714285714"/>
    <n v="76"/>
    <x v="3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d v="2017-03-17T16:34:01"/>
    <n v="1489775641"/>
    <x v="1684"/>
    <n v="1487360041"/>
    <b v="0"/>
    <n v="101"/>
    <b v="0"/>
    <s v="music/faith"/>
    <n v="1.0912500000000001"/>
    <n v="86.43564356435644"/>
    <x v="3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d v="2017-03-24T03:00:23"/>
    <n v="1490331623"/>
    <x v="1685"/>
    <n v="1487743223"/>
    <b v="0"/>
    <n v="15"/>
    <b v="0"/>
    <s v="music/faith"/>
    <n v="1.0285714285714285"/>
    <n v="24"/>
    <x v="3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d v="2017-04-27T17:15:19"/>
    <n v="1493320519"/>
    <x v="1686"/>
    <n v="1488140119"/>
    <b v="0"/>
    <n v="1"/>
    <b v="0"/>
    <s v="music/faith"/>
    <n v="3.5999999999999999E-3"/>
    <n v="18"/>
    <x v="3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d v="2017-04-10T18:15:00"/>
    <n v="1491855300"/>
    <x v="1687"/>
    <n v="1488935245"/>
    <b v="0"/>
    <n v="39"/>
    <b v="0"/>
    <s v="music/faith"/>
    <n v="0.3125"/>
    <n v="80.128205128205124"/>
    <x v="3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d v="2017-04-09T09:49:54"/>
    <n v="1491738594"/>
    <x v="1688"/>
    <n v="1489150194"/>
    <b v="0"/>
    <n v="7"/>
    <b v="0"/>
    <s v="music/faith"/>
    <n v="0.443"/>
    <n v="253.14285714285714"/>
    <x v="3"/>
    <s v="faith"/>
  </r>
  <r>
    <n v="1689"/>
    <s v="Fly Away"/>
    <s v="Praising the Living God in the second half of life."/>
    <n v="2400"/>
    <n v="2400"/>
    <x v="3"/>
    <s v="US"/>
    <s v="USD"/>
    <d v="2017-03-16T19:37:10"/>
    <n v="1489700230"/>
    <x v="1689"/>
    <n v="1487111830"/>
    <b v="0"/>
    <n v="14"/>
    <b v="0"/>
    <s v="music/faith"/>
    <n v="1"/>
    <n v="171.42857142857142"/>
    <x v="3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d v="2017-04-06T07:20:42"/>
    <n v="1491470442"/>
    <x v="1690"/>
    <n v="1488882042"/>
    <b v="0"/>
    <n v="11"/>
    <b v="0"/>
    <s v="music/faith"/>
    <n v="0.254"/>
    <n v="57.727272727272727"/>
    <x v="3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d v="2017-04-02T23:00:00"/>
    <n v="1491181200"/>
    <x v="1691"/>
    <n v="1488387008"/>
    <b v="0"/>
    <n v="38"/>
    <b v="0"/>
    <s v="music/faith"/>
    <n v="0.33473333333333333"/>
    <n v="264.26315789473682"/>
    <x v="3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d v="2017-03-26T21:59:00"/>
    <n v="1490572740"/>
    <x v="1692"/>
    <n v="1487734667"/>
    <b v="0"/>
    <n v="15"/>
    <b v="0"/>
    <s v="music/faith"/>
    <n v="0.47799999999999998"/>
    <n v="159.33333333333334"/>
    <x v="3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d v="2017-04-09T18:00:00"/>
    <n v="1491768000"/>
    <x v="1693"/>
    <n v="1489097112"/>
    <b v="0"/>
    <n v="8"/>
    <b v="0"/>
    <s v="music/faith"/>
    <n v="9.3333333333333338E-2"/>
    <n v="35"/>
    <x v="3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d v="2017-03-27T02:36:00"/>
    <n v="1490589360"/>
    <x v="1694"/>
    <n v="1488038674"/>
    <b v="0"/>
    <n v="1"/>
    <b v="0"/>
    <s v="music/faith"/>
    <n v="5.0000000000000001E-4"/>
    <n v="5"/>
    <x v="3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d v="2017-04-09T23:00:00"/>
    <n v="1491786000"/>
    <x v="1695"/>
    <n v="1488847514"/>
    <b v="0"/>
    <n v="23"/>
    <b v="0"/>
    <s v="music/faith"/>
    <n v="0.11708333333333333"/>
    <n v="61.086956521739133"/>
    <x v="3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d v="2017-03-31T22:40:11"/>
    <n v="1491007211"/>
    <x v="1696"/>
    <n v="1488418811"/>
    <b v="0"/>
    <n v="0"/>
    <b v="0"/>
    <s v="music/faith"/>
    <n v="0"/>
    <e v="#DIV/0!"/>
    <x v="3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d v="2017-04-09T21:47:28"/>
    <n v="1491781648"/>
    <x v="1697"/>
    <n v="1489193248"/>
    <b v="0"/>
    <n v="22"/>
    <b v="0"/>
    <s v="music/faith"/>
    <n v="0.20208000000000001"/>
    <n v="114.81818181818181"/>
    <x v="3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d v="2017-03-26T01:33:00"/>
    <n v="1490499180"/>
    <x v="1698"/>
    <n v="1488430760"/>
    <b v="0"/>
    <n v="0"/>
    <b v="0"/>
    <s v="music/faith"/>
    <n v="0"/>
    <e v="#DIV/0!"/>
    <x v="3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d v="2017-04-11T18:44:05"/>
    <n v="1491943445"/>
    <x v="1699"/>
    <n v="1489351445"/>
    <b v="0"/>
    <n v="4"/>
    <b v="0"/>
    <s v="music/faith"/>
    <n v="4.2311459353574929E-2"/>
    <n v="54"/>
    <x v="3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d v="2017-04-01T02:00:00"/>
    <n v="1491019200"/>
    <x v="1700"/>
    <n v="1488418990"/>
    <b v="0"/>
    <n v="79"/>
    <b v="0"/>
    <s v="music/faith"/>
    <n v="0.2606"/>
    <n v="65.974683544303801"/>
    <x v="3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d v="2015-01-15T13:56:45"/>
    <n v="1421337405"/>
    <x v="1701"/>
    <n v="1418745405"/>
    <b v="0"/>
    <n v="2"/>
    <b v="0"/>
    <s v="music/faith"/>
    <n v="1.9801980198019802E-3"/>
    <n v="5"/>
    <x v="3"/>
    <s v="faith"/>
  </r>
  <r>
    <n v="1702"/>
    <s v="lyndale lewis and new vision prosper cd release"/>
    <s v="I can do all things through christ jesus"/>
    <n v="16500"/>
    <n v="1"/>
    <x v="2"/>
    <s v="US"/>
    <s v="USD"/>
    <d v="2015-03-30T17:52:30"/>
    <n v="1427745150"/>
    <x v="1702"/>
    <n v="1425156750"/>
    <b v="0"/>
    <n v="1"/>
    <b v="0"/>
    <s v="music/faith"/>
    <n v="6.0606060606060605E-5"/>
    <n v="1"/>
    <x v="3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d v="2015-08-31T04:45:37"/>
    <n v="1441003537"/>
    <x v="1703"/>
    <n v="1435819537"/>
    <b v="0"/>
    <n v="2"/>
    <b v="0"/>
    <s v="music/faith"/>
    <n v="1.0200000000000001E-2"/>
    <n v="25.5"/>
    <x v="3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d v="2015-02-16T01:21:13"/>
    <n v="1424056873"/>
    <x v="1704"/>
    <n v="1421464873"/>
    <b v="0"/>
    <n v="11"/>
    <b v="0"/>
    <s v="music/faith"/>
    <n v="0.65100000000000002"/>
    <n v="118.36363636363636"/>
    <x v="3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d v="2015-09-09T14:00:00"/>
    <n v="1441814400"/>
    <x v="1705"/>
    <n v="1440807846"/>
    <b v="0"/>
    <n v="0"/>
    <b v="0"/>
    <s v="music/faith"/>
    <n v="0"/>
    <e v="#DIV/0!"/>
    <x v="3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d v="2015-08-23T05:21:12"/>
    <n v="1440314472"/>
    <x v="1706"/>
    <n v="1435130472"/>
    <b v="0"/>
    <n v="0"/>
    <b v="0"/>
    <s v="music/faith"/>
    <n v="0"/>
    <e v="#DIV/0!"/>
    <x v="3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d v="2016-03-28T14:18:15"/>
    <n v="1459181895"/>
    <x v="1707"/>
    <n v="1456593495"/>
    <b v="0"/>
    <n v="9"/>
    <b v="0"/>
    <s v="music/faith"/>
    <n v="9.74E-2"/>
    <n v="54.111111111111114"/>
    <x v="3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d v="2016-05-01T18:48:26"/>
    <n v="1462135706"/>
    <x v="1708"/>
    <n v="1458679706"/>
    <b v="0"/>
    <n v="0"/>
    <b v="0"/>
    <s v="music/faith"/>
    <n v="0"/>
    <e v="#DIV/0!"/>
    <x v="3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d v="2014-08-31T17:39:00"/>
    <n v="1409513940"/>
    <x v="1709"/>
    <n v="1405949514"/>
    <b v="0"/>
    <n v="4"/>
    <b v="0"/>
    <s v="music/faith"/>
    <n v="4.8571428571428571E-2"/>
    <n v="21.25"/>
    <x v="3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d v="2016-01-18T11:00:00"/>
    <n v="1453122000"/>
    <x v="1710"/>
    <n v="1449151888"/>
    <b v="0"/>
    <n v="1"/>
    <b v="0"/>
    <s v="music/faith"/>
    <n v="6.7999999999999996E-3"/>
    <n v="34"/>
    <x v="3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d v="2014-09-01T13:30:34"/>
    <n v="1409585434"/>
    <x v="1711"/>
    <n v="1406907034"/>
    <b v="0"/>
    <n v="2"/>
    <b v="0"/>
    <s v="music/faith"/>
    <n v="0.105"/>
    <n v="525"/>
    <x v="3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d v="2015-06-30T19:55:53"/>
    <n v="1435701353"/>
    <x v="1712"/>
    <n v="1430517353"/>
    <b v="0"/>
    <n v="0"/>
    <b v="0"/>
    <s v="music/faith"/>
    <n v="0"/>
    <e v="#DIV/0!"/>
    <x v="3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d v="2014-10-05T17:13:32"/>
    <n v="1412536412"/>
    <x v="1713"/>
    <n v="1409944412"/>
    <b v="0"/>
    <n v="1"/>
    <b v="0"/>
    <s v="music/faith"/>
    <n v="1.6666666666666666E-2"/>
    <n v="50"/>
    <x v="3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d v="2015-05-01T20:02:41"/>
    <n v="1430517761"/>
    <x v="1714"/>
    <n v="1427925761"/>
    <b v="0"/>
    <n v="17"/>
    <b v="0"/>
    <s v="music/faith"/>
    <n v="7.868E-2"/>
    <n v="115.70588235294117"/>
    <x v="3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d v="2015-03-31T01:22:00"/>
    <n v="1427772120"/>
    <x v="1715"/>
    <n v="1425186785"/>
    <b v="0"/>
    <n v="2"/>
    <b v="0"/>
    <s v="music/faith"/>
    <n v="2.2000000000000001E-3"/>
    <n v="5.5"/>
    <x v="3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d v="2016-12-09T12:51:39"/>
    <n v="1481295099"/>
    <x v="1716"/>
    <n v="1477835499"/>
    <b v="0"/>
    <n v="3"/>
    <b v="0"/>
    <s v="music/faith"/>
    <n v="7.4999999999999997E-2"/>
    <n v="50"/>
    <x v="3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d v="2016-04-21T02:00:00"/>
    <n v="1461211200"/>
    <x v="1717"/>
    <n v="1459467238"/>
    <b v="0"/>
    <n v="41"/>
    <b v="0"/>
    <s v="music/faith"/>
    <n v="0.42725880551301687"/>
    <n v="34.024390243902438"/>
    <x v="3"/>
    <s v="faith"/>
  </r>
  <r>
    <n v="1718"/>
    <s v="The Prodigal Son"/>
    <s v="A melody for the galaxy."/>
    <n v="35000"/>
    <n v="75"/>
    <x v="2"/>
    <s v="US"/>
    <s v="USD"/>
    <d v="2016-05-14T02:59:00"/>
    <n v="1463201940"/>
    <x v="1718"/>
    <n v="1459435149"/>
    <b v="0"/>
    <n v="2"/>
    <b v="0"/>
    <s v="music/faith"/>
    <n v="2.142857142857143E-3"/>
    <n v="37.5"/>
    <x v="3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d v="2014-09-17T10:49:51"/>
    <n v="1410958191"/>
    <x v="1719"/>
    <n v="1408366191"/>
    <b v="0"/>
    <n v="3"/>
    <b v="0"/>
    <s v="music/faith"/>
    <n v="8.7500000000000008E-3"/>
    <n v="11.666666666666666"/>
    <x v="3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d v="2014-11-09T17:47:51"/>
    <n v="1415562471"/>
    <x v="1720"/>
    <n v="1412966871"/>
    <b v="0"/>
    <n v="8"/>
    <b v="0"/>
    <s v="music/faith"/>
    <n v="5.6250000000000001E-2"/>
    <n v="28.125"/>
    <x v="3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d v="2015-12-11T09:04:23"/>
    <n v="1449831863"/>
    <x v="1721"/>
    <n v="1447239863"/>
    <b v="0"/>
    <n v="0"/>
    <b v="0"/>
    <s v="music/faith"/>
    <n v="0"/>
    <e v="#DIV/0!"/>
    <x v="3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d v="2016-04-02T22:10:00"/>
    <n v="1459642200"/>
    <x v="1722"/>
    <n v="1456441429"/>
    <b v="0"/>
    <n v="1"/>
    <b v="0"/>
    <s v="music/faith"/>
    <n v="3.4722222222222224E-4"/>
    <n v="1"/>
    <x v="3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d v="2015-07-01T04:00:00"/>
    <n v="1435730400"/>
    <x v="1723"/>
    <n v="1430855315"/>
    <b v="0"/>
    <n v="3"/>
    <b v="0"/>
    <s v="music/faith"/>
    <n v="6.5000000000000002E-2"/>
    <n v="216.66666666666666"/>
    <x v="3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d v="2014-10-30T20:22:42"/>
    <n v="1414707762"/>
    <x v="1724"/>
    <n v="1412115762"/>
    <b v="0"/>
    <n v="4"/>
    <b v="0"/>
    <s v="music/faith"/>
    <n v="5.8333333333333336E-3"/>
    <n v="8.75"/>
    <x v="3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d v="2014-08-24T21:14:09"/>
    <n v="1408922049"/>
    <x v="1725"/>
    <n v="1406330049"/>
    <b v="0"/>
    <n v="9"/>
    <b v="0"/>
    <s v="music/faith"/>
    <n v="0.10181818181818182"/>
    <n v="62.222222222222221"/>
    <x v="3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d v="2014-06-27T20:04:24"/>
    <n v="1403906664"/>
    <x v="1726"/>
    <n v="1401401064"/>
    <b v="0"/>
    <n v="16"/>
    <b v="0"/>
    <s v="music/faith"/>
    <n v="0.33784615384615385"/>
    <n v="137.25"/>
    <x v="3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d v="2015-04-05T09:00:00"/>
    <n v="1428231600"/>
    <x v="1727"/>
    <n v="1423520177"/>
    <b v="0"/>
    <n v="1"/>
    <b v="0"/>
    <s v="music/faith"/>
    <n v="3.3333333333333332E-4"/>
    <n v="1"/>
    <x v="3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d v="2015-10-21T13:01:14"/>
    <n v="1445439674"/>
    <x v="1728"/>
    <n v="1442847674"/>
    <b v="0"/>
    <n v="7"/>
    <b v="0"/>
    <s v="music/faith"/>
    <n v="0.68400000000000005"/>
    <n v="122.14285714285714"/>
    <x v="3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d v="2016-06-09T23:15:06"/>
    <n v="1465521306"/>
    <x v="1729"/>
    <n v="1460337306"/>
    <b v="0"/>
    <n v="0"/>
    <b v="0"/>
    <s v="music/faith"/>
    <n v="0"/>
    <e v="#DIV/0!"/>
    <x v="3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d v="2015-10-25T00:06:23"/>
    <n v="1445738783"/>
    <x v="1730"/>
    <n v="1443146783"/>
    <b v="0"/>
    <n v="0"/>
    <b v="0"/>
    <s v="music/faith"/>
    <n v="0"/>
    <e v="#DIV/0!"/>
    <x v="3"/>
    <s v="faith"/>
  </r>
  <r>
    <n v="1731"/>
    <s v="Sam Cox Band First Christian Tour"/>
    <s v="We are a Christin Worship band looking to midwest tour. God Bless!"/>
    <n v="1000"/>
    <n v="0"/>
    <x v="2"/>
    <s v="US"/>
    <s v="USD"/>
    <d v="2015-06-11T13:00:00"/>
    <n v="1434034800"/>
    <x v="1731"/>
    <n v="1432849552"/>
    <b v="0"/>
    <n v="0"/>
    <b v="0"/>
    <s v="music/faith"/>
    <n v="0"/>
    <e v="#DIV/0!"/>
    <x v="3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d v="2016-01-16T03:00:00"/>
    <n v="1452920400"/>
    <x v="1732"/>
    <n v="1447777481"/>
    <b v="0"/>
    <n v="0"/>
    <b v="0"/>
    <s v="music/faith"/>
    <n v="0"/>
    <e v="#DIV/0!"/>
    <x v="3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d v="2016-09-13T19:30:00"/>
    <n v="1473802200"/>
    <x v="1733"/>
    <n v="1472746374"/>
    <b v="0"/>
    <n v="0"/>
    <b v="0"/>
    <s v="music/faith"/>
    <n v="0"/>
    <e v="#DIV/0!"/>
    <x v="3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d v="2015-05-07T22:52:36"/>
    <n v="1431046356"/>
    <x v="1734"/>
    <n v="1428454356"/>
    <b v="0"/>
    <n v="1"/>
    <b v="0"/>
    <s v="music/faith"/>
    <n v="2.2222222222222223E-4"/>
    <n v="1"/>
    <x v="3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d v="2016-08-07T17:32:25"/>
    <n v="1470598345"/>
    <x v="1735"/>
    <n v="1468006345"/>
    <b v="0"/>
    <n v="2"/>
    <b v="0"/>
    <s v="music/faith"/>
    <n v="0.11"/>
    <n v="55"/>
    <x v="3"/>
    <s v="faith"/>
  </r>
  <r>
    <n v="1736"/>
    <s v="In His Presence"/>
    <s v="A unique meditative album reflecting on the life of Christ, inviting Him into your presence"/>
    <n v="3000"/>
    <n v="22"/>
    <x v="2"/>
    <s v="US"/>
    <s v="USD"/>
    <d v="2015-11-08T19:40:33"/>
    <n v="1447018833"/>
    <x v="1736"/>
    <n v="1444423233"/>
    <b v="0"/>
    <n v="1"/>
    <b v="0"/>
    <s v="music/faith"/>
    <n v="7.3333333333333332E-3"/>
    <n v="22"/>
    <x v="3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d v="2015-07-20T20:46:32"/>
    <n v="1437432392"/>
    <x v="1737"/>
    <n v="1434840392"/>
    <b v="0"/>
    <n v="15"/>
    <b v="0"/>
    <s v="music/faith"/>
    <n v="0.21249999999999999"/>
    <n v="56.666666666666664"/>
    <x v="3"/>
    <s v="faith"/>
  </r>
  <r>
    <n v="1738"/>
    <s v="The Flashing Lights"/>
    <s v="Music that inspires and gives hope for overcoming and change. And it is good music."/>
    <n v="5000"/>
    <n v="20"/>
    <x v="2"/>
    <s v="US"/>
    <s v="USD"/>
    <d v="2014-10-02T18:59:02"/>
    <n v="1412283542"/>
    <x v="1738"/>
    <n v="1409691542"/>
    <b v="0"/>
    <n v="1"/>
    <b v="0"/>
    <s v="music/faith"/>
    <n v="4.0000000000000001E-3"/>
    <n v="20"/>
    <x v="3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d v="2016-05-04T17:58:52"/>
    <n v="1462391932"/>
    <x v="1739"/>
    <n v="1457297932"/>
    <b v="0"/>
    <n v="1"/>
    <b v="0"/>
    <s v="music/faith"/>
    <n v="1E-3"/>
    <n v="1"/>
    <x v="3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d v="2015-07-16T17:37:02"/>
    <n v="1437075422"/>
    <x v="1740"/>
    <n v="1434483422"/>
    <b v="0"/>
    <n v="0"/>
    <b v="0"/>
    <s v="music/faith"/>
    <n v="0"/>
    <e v="#DIV/0!"/>
    <x v="3"/>
    <s v="faith"/>
  </r>
  <r>
    <n v="1741"/>
    <s v="Caught off Guard"/>
    <s v="A photo journal documenting my experiences and travels across New Zealand"/>
    <n v="1200"/>
    <n v="1330"/>
    <x v="0"/>
    <s v="GB"/>
    <s v="GBP"/>
    <d v="2015-06-10T13:04:31"/>
    <n v="1433948671"/>
    <x v="1741"/>
    <n v="1430060671"/>
    <b v="0"/>
    <n v="52"/>
    <b v="1"/>
    <s v="photography/photobooks"/>
    <n v="1.1083333333333334"/>
    <n v="25.576923076923077"/>
    <x v="7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d v="2017-01-07T19:00:00"/>
    <n v="1483822800"/>
    <x v="1742"/>
    <n v="1481058170"/>
    <b v="0"/>
    <n v="34"/>
    <b v="1"/>
    <s v="photography/photobooks"/>
    <n v="1.0874999999999999"/>
    <n v="63.970588235294116"/>
    <x v="7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d v="2016-08-27T01:59:00"/>
    <n v="1472270340"/>
    <x v="1743"/>
    <n v="1470348775"/>
    <b v="0"/>
    <n v="67"/>
    <b v="1"/>
    <s v="photography/photobooks"/>
    <n v="1.0041666666666667"/>
    <n v="89.925373134328353"/>
    <x v="7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d v="2015-03-08T11:31:17"/>
    <n v="1425821477"/>
    <x v="1744"/>
    <n v="1421937077"/>
    <b v="0"/>
    <n v="70"/>
    <b v="1"/>
    <s v="photography/photobooks"/>
    <n v="1.1845454545454546"/>
    <n v="93.071428571428569"/>
    <x v="7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d v="2016-12-22T00:00:00"/>
    <n v="1482372000"/>
    <x v="1745"/>
    <n v="1479276838"/>
    <b v="0"/>
    <n v="89"/>
    <b v="1"/>
    <s v="photography/photobooks"/>
    <n v="1.1401428571428571"/>
    <n v="89.674157303370791"/>
    <x v="7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d v="2016-11-24T00:00:00"/>
    <n v="1479952800"/>
    <x v="1746"/>
    <n v="1477368867"/>
    <b v="0"/>
    <n v="107"/>
    <b v="1"/>
    <s v="photography/photobooks"/>
    <n v="1.4810000000000001"/>
    <n v="207.61682242990653"/>
    <x v="7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d v="2015-11-13T13:00:00"/>
    <n v="1447426800"/>
    <x v="1747"/>
    <n v="1444904830"/>
    <b v="0"/>
    <n v="159"/>
    <b v="1"/>
    <s v="photography/photobooks"/>
    <n v="1.0495555555555556"/>
    <n v="59.408805031446541"/>
    <x v="7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d v="2015-09-02T20:49:03"/>
    <n v="1441234143"/>
    <x v="1748"/>
    <n v="1438642143"/>
    <b v="0"/>
    <n v="181"/>
    <b v="1"/>
    <s v="photography/photobooks"/>
    <n v="1.29948"/>
    <n v="358.97237569060775"/>
    <x v="7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d v="2017-03-01T17:00:00"/>
    <n v="1488394800"/>
    <x v="1749"/>
    <n v="1485213921"/>
    <b v="0"/>
    <n v="131"/>
    <b v="1"/>
    <s v="photography/photobooks"/>
    <n v="1.2348756218905472"/>
    <n v="94.736641221374043"/>
    <x v="7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d v="2016-04-19T18:05:04"/>
    <n v="1461096304"/>
    <x v="1750"/>
    <n v="1458936304"/>
    <b v="0"/>
    <n v="125"/>
    <b v="1"/>
    <s v="photography/photobooks"/>
    <n v="2.0162"/>
    <n v="80.647999999999996"/>
    <x v="7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d v="2015-03-19T15:45:23"/>
    <n v="1426787123"/>
    <x v="1751"/>
    <n v="1424198723"/>
    <b v="0"/>
    <n v="61"/>
    <b v="1"/>
    <s v="photography/photobooks"/>
    <n v="1.0289999999999999"/>
    <n v="168.68852459016392"/>
    <x v="7"/>
    <s v="photobooks"/>
  </r>
  <r>
    <n v="1752"/>
    <s v="Adfectus Book"/>
    <s v="A little book of calm, in picture form, that will soothe the soul and un-furrow the brow."/>
    <n v="1200"/>
    <n v="3122"/>
    <x v="0"/>
    <s v="GB"/>
    <s v="GBP"/>
    <d v="2016-10-14T04:04:42"/>
    <n v="1476425082"/>
    <x v="1752"/>
    <n v="1473833082"/>
    <b v="0"/>
    <n v="90"/>
    <b v="1"/>
    <s v="photography/photobooks"/>
    <n v="2.6016666666666666"/>
    <n v="34.68888888888889"/>
    <x v="7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d v="2016-03-21T14:59:28"/>
    <n v="1458579568"/>
    <x v="1753"/>
    <n v="1455991168"/>
    <b v="0"/>
    <n v="35"/>
    <b v="1"/>
    <s v="photography/photobooks"/>
    <n v="1.08"/>
    <n v="462.85714285714283"/>
    <x v="7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d v="2015-04-03T18:02:33"/>
    <n v="1428091353"/>
    <x v="1754"/>
    <n v="1425502953"/>
    <b v="0"/>
    <n v="90"/>
    <b v="1"/>
    <s v="photography/photobooks"/>
    <n v="1.1052941176470588"/>
    <n v="104.38888888888889"/>
    <x v="7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d v="2015-10-05T16:56:01"/>
    <n v="1444071361"/>
    <x v="1755"/>
    <n v="1441479361"/>
    <b v="0"/>
    <n v="4"/>
    <b v="1"/>
    <s v="photography/photobooks"/>
    <n v="1.2"/>
    <n v="7.5"/>
    <x v="7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d v="2016-08-29T02:01:09"/>
    <n v="1472443269"/>
    <x v="1756"/>
    <n v="1468987269"/>
    <b v="0"/>
    <n v="120"/>
    <b v="1"/>
    <s v="photography/photobooks"/>
    <n v="1.0282909090909091"/>
    <n v="47.13"/>
    <x v="7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d v="2017-01-28T17:29:00"/>
    <n v="1485631740"/>
    <x v="1757"/>
    <n v="1483041083"/>
    <b v="0"/>
    <n v="14"/>
    <b v="1"/>
    <s v="photography/photobooks"/>
    <n v="1.1599999999999999"/>
    <n v="414.28571428571428"/>
    <x v="7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d v="2016-07-14T20:56:32"/>
    <n v="1468536992"/>
    <x v="1758"/>
    <n v="1463352992"/>
    <b v="0"/>
    <n v="27"/>
    <b v="1"/>
    <s v="photography/photobooks"/>
    <n v="1.147"/>
    <n v="42.481481481481481"/>
    <x v="7"/>
    <s v="photobooks"/>
  </r>
  <r>
    <n v="1759"/>
    <s v="Death Valley"/>
    <s v="Death Valley will be the first photo book of Andi State"/>
    <n v="5000"/>
    <n v="5330"/>
    <x v="0"/>
    <s v="US"/>
    <s v="USD"/>
    <d v="2015-03-25T16:53:49"/>
    <n v="1427309629"/>
    <x v="1759"/>
    <n v="1425585229"/>
    <b v="0"/>
    <n v="49"/>
    <b v="1"/>
    <s v="photography/photobooks"/>
    <n v="1.0660000000000001"/>
    <n v="108.77551020408163"/>
    <x v="7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d v="2016-02-25T14:08:33"/>
    <n v="1456416513"/>
    <x v="1760"/>
    <n v="1454688513"/>
    <b v="0"/>
    <n v="102"/>
    <b v="1"/>
    <s v="photography/photobooks"/>
    <n v="1.6544000000000001"/>
    <n v="81.098039215686271"/>
    <x v="7"/>
    <s v="photobooks"/>
  </r>
  <r>
    <n v="1761"/>
    <s v="I Wanted To See Boobs"/>
    <s v="A hardcover photobook telling the naked truth of a young photographers journey."/>
    <n v="100"/>
    <n v="155"/>
    <x v="0"/>
    <s v="GB"/>
    <s v="GBP"/>
    <d v="2015-09-12T11:37:40"/>
    <n v="1442065060"/>
    <x v="1761"/>
    <n v="1437745060"/>
    <b v="0"/>
    <n v="3"/>
    <b v="1"/>
    <s v="photography/photobooks"/>
    <n v="1.55"/>
    <n v="51.666666666666664"/>
    <x v="7"/>
    <s v="photobooks"/>
  </r>
  <r>
    <n v="1762"/>
    <s v="&quot;The Naked Pixel&quot; Ali Pakele"/>
    <s v="Project rewards $25 gets you 190+ digital images"/>
    <n v="100"/>
    <n v="885"/>
    <x v="0"/>
    <s v="US"/>
    <s v="USD"/>
    <d v="2016-03-11T21:34:05"/>
    <n v="1457739245"/>
    <x v="1762"/>
    <n v="1455147245"/>
    <b v="0"/>
    <n v="25"/>
    <b v="1"/>
    <s v="photography/photobooks"/>
    <n v="8.85"/>
    <n v="35.4"/>
    <x v="7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d v="2016-10-23T18:50:40"/>
    <n v="1477255840"/>
    <x v="1763"/>
    <n v="1474663840"/>
    <b v="0"/>
    <n v="118"/>
    <b v="1"/>
    <s v="photography/photobooks"/>
    <n v="1.0190833333333333"/>
    <n v="103.63559322033899"/>
    <x v="7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d v="2014-08-03T09:39:39"/>
    <n v="1407065979"/>
    <x v="1764"/>
    <n v="1404560379"/>
    <b v="1"/>
    <n v="39"/>
    <b v="0"/>
    <s v="photography/photobooks"/>
    <n v="0.19600000000000001"/>
    <n v="55.282051282051285"/>
    <x v="7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d v="2014-08-13T21:31:52"/>
    <n v="1407972712"/>
    <x v="1765"/>
    <n v="1405380712"/>
    <b v="1"/>
    <n v="103"/>
    <b v="0"/>
    <s v="photography/photobooks"/>
    <n v="0.59467839999999994"/>
    <n v="72.16970873786407"/>
    <x v="7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d v="2014-08-25T18:38:08"/>
    <n v="1408999088"/>
    <x v="1766"/>
    <n v="1407184688"/>
    <b v="1"/>
    <n v="0"/>
    <b v="0"/>
    <s v="photography/photobooks"/>
    <n v="0"/>
    <e v="#DIV/0!"/>
    <x v="7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d v="2014-08-03T13:48:04"/>
    <n v="1407080884"/>
    <x v="1767"/>
    <n v="1404488884"/>
    <b v="1"/>
    <n v="39"/>
    <b v="0"/>
    <s v="photography/photobooks"/>
    <n v="0.4572"/>
    <n v="58.615384615384613"/>
    <x v="7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d v="2014-09-27T11:27:24"/>
    <n v="1411824444"/>
    <x v="1768"/>
    <n v="1406640444"/>
    <b v="1"/>
    <n v="15"/>
    <b v="0"/>
    <s v="photography/photobooks"/>
    <n v="3.7400000000000003E-2"/>
    <n v="12.466666666666667"/>
    <x v="7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d v="2015-01-13T17:39:19"/>
    <n v="1421177959"/>
    <x v="1769"/>
    <n v="1418585959"/>
    <b v="1"/>
    <n v="22"/>
    <b v="0"/>
    <s v="photography/photobooks"/>
    <n v="2.7025E-2"/>
    <n v="49.136363636363633"/>
    <x v="7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d v="2014-10-14T16:43:14"/>
    <n v="1413312194"/>
    <x v="1770"/>
    <n v="1410288194"/>
    <b v="1"/>
    <n v="92"/>
    <b v="0"/>
    <s v="photography/photobooks"/>
    <n v="0.56514285714285717"/>
    <n v="150.5"/>
    <x v="7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d v="2014-10-23T21:30:40"/>
    <n v="1414107040"/>
    <x v="1771"/>
    <n v="1411515040"/>
    <b v="1"/>
    <n v="25"/>
    <b v="0"/>
    <s v="photography/photobooks"/>
    <n v="0.21309523809523809"/>
    <n v="35.799999999999997"/>
    <x v="7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d v="2014-07-06T15:13:56"/>
    <n v="1404666836"/>
    <x v="1772"/>
    <n v="1399482836"/>
    <b v="1"/>
    <n v="19"/>
    <b v="0"/>
    <s v="photography/photobooks"/>
    <n v="0.156"/>
    <n v="45.157894736842103"/>
    <x v="7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d v="2015-01-19T16:14:58"/>
    <n v="1421691298"/>
    <x v="1773"/>
    <n v="1417803298"/>
    <b v="1"/>
    <n v="19"/>
    <b v="0"/>
    <s v="photography/photobooks"/>
    <n v="6.2566666666666673E-2"/>
    <n v="98.78947368421052"/>
    <x v="7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d v="2014-11-29T12:59:00"/>
    <n v="1417273140"/>
    <x v="1774"/>
    <n v="1413609292"/>
    <b v="1"/>
    <n v="13"/>
    <b v="0"/>
    <s v="photography/photobooks"/>
    <n v="0.4592"/>
    <n v="88.307692307692307"/>
    <x v="7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d v="2014-10-24T21:26:00"/>
    <n v="1414193160"/>
    <x v="1775"/>
    <n v="1410305160"/>
    <b v="1"/>
    <n v="124"/>
    <b v="0"/>
    <s v="photography/photobooks"/>
    <n v="0.65101538461538466"/>
    <n v="170.62903225806451"/>
    <x v="7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d v="2014-10-29T20:57:51"/>
    <n v="1414623471"/>
    <x v="1776"/>
    <n v="1411513071"/>
    <b v="1"/>
    <n v="4"/>
    <b v="0"/>
    <s v="photography/photobooks"/>
    <n v="6.7000000000000004E-2"/>
    <n v="83.75"/>
    <x v="7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d v="2015-02-20T06:34:13"/>
    <n v="1424421253"/>
    <x v="1777"/>
    <n v="1421829253"/>
    <b v="1"/>
    <n v="10"/>
    <b v="0"/>
    <s v="photography/photobooks"/>
    <n v="0.135625"/>
    <n v="65.099999999999994"/>
    <x v="7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d v="2015-03-27T17:43:15"/>
    <n v="1427485395"/>
    <x v="1778"/>
    <n v="1423600995"/>
    <b v="1"/>
    <n v="15"/>
    <b v="0"/>
    <s v="photography/photobooks"/>
    <n v="1.9900000000000001E-2"/>
    <n v="66.333333333333329"/>
    <x v="7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d v="2016-09-02T14:36:20"/>
    <n v="1472834180"/>
    <x v="1779"/>
    <n v="1470242180"/>
    <b v="1"/>
    <n v="38"/>
    <b v="0"/>
    <s v="photography/photobooks"/>
    <n v="0.36236363636363639"/>
    <n v="104.89473684210526"/>
    <x v="7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d v="2016-07-02T12:25:10"/>
    <n v="1467469510"/>
    <x v="1780"/>
    <n v="1462285510"/>
    <b v="1"/>
    <n v="152"/>
    <b v="0"/>
    <s v="photography/photobooks"/>
    <n v="0.39743333333333336"/>
    <n v="78.440789473684205"/>
    <x v="7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d v="2016-09-15T12:49:05"/>
    <n v="1473950945"/>
    <x v="1781"/>
    <n v="1471272545"/>
    <b v="1"/>
    <n v="24"/>
    <b v="0"/>
    <s v="photography/photobooks"/>
    <n v="0.25763636363636366"/>
    <n v="59.041666666666664"/>
    <x v="7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d v="2016-02-21T11:48:09"/>
    <n v="1456062489"/>
    <x v="1782"/>
    <n v="1453211289"/>
    <b v="1"/>
    <n v="76"/>
    <b v="0"/>
    <s v="photography/photobooks"/>
    <n v="0.15491428571428573"/>
    <n v="71.34210526315789"/>
    <x v="7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d v="2015-05-21T20:47:58"/>
    <n v="1432248478"/>
    <x v="1783"/>
    <n v="1429656478"/>
    <b v="1"/>
    <n v="185"/>
    <b v="0"/>
    <s v="photography/photobooks"/>
    <n v="0.236925"/>
    <n v="51.227027027027027"/>
    <x v="7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d v="2015-01-31T01:25:00"/>
    <n v="1422674700"/>
    <x v="1784"/>
    <n v="1419954240"/>
    <b v="1"/>
    <n v="33"/>
    <b v="0"/>
    <s v="photography/photobooks"/>
    <n v="0.39760000000000001"/>
    <n v="60.242424242424242"/>
    <x v="7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d v="2014-10-15T22:00:00"/>
    <n v="1413417600"/>
    <x v="1785"/>
    <n v="1410750855"/>
    <b v="1"/>
    <n v="108"/>
    <b v="0"/>
    <s v="photography/photobooks"/>
    <n v="0.20220833333333332"/>
    <n v="44.935185185185183"/>
    <x v="7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d v="2014-12-15T11:12:57"/>
    <n v="1418649177"/>
    <x v="1786"/>
    <n v="1416057177"/>
    <b v="1"/>
    <n v="29"/>
    <b v="0"/>
    <s v="photography/photobooks"/>
    <n v="0.47631578947368419"/>
    <n v="31.206896551724139"/>
    <x v="7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d v="2015-04-04T12:43:57"/>
    <n v="1428158637"/>
    <x v="1787"/>
    <n v="1425570237"/>
    <b v="1"/>
    <n v="24"/>
    <b v="0"/>
    <s v="photography/photobooks"/>
    <n v="0.15329999999999999"/>
    <n v="63.875"/>
    <x v="7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d v="2014-10-31T20:45:42"/>
    <n v="1414795542"/>
    <x v="1788"/>
    <n v="1412203542"/>
    <b v="1"/>
    <n v="4"/>
    <b v="0"/>
    <s v="photography/photobooks"/>
    <n v="1.3818181818181818E-2"/>
    <n v="19"/>
    <x v="7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d v="2015-01-12T04:00:03"/>
    <n v="1421042403"/>
    <x v="1789"/>
    <n v="1415858403"/>
    <b v="1"/>
    <n v="4"/>
    <b v="0"/>
    <s v="photography/photobooks"/>
    <n v="5.0000000000000001E-3"/>
    <n v="10"/>
    <x v="7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d v="2015-02-05T14:11:18"/>
    <n v="1423152678"/>
    <x v="1790"/>
    <n v="1420560678"/>
    <b v="1"/>
    <n v="15"/>
    <b v="0"/>
    <s v="photography/photobooks"/>
    <n v="4.9575757575757579E-2"/>
    <n v="109.06666666666666"/>
    <x v="7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d v="2015-01-29T15:46:05"/>
    <n v="1422553565"/>
    <x v="1791"/>
    <n v="1417369565"/>
    <b v="1"/>
    <n v="4"/>
    <b v="0"/>
    <s v="photography/photobooks"/>
    <n v="3.5666666666666666E-2"/>
    <n v="26.75"/>
    <x v="7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d v="2015-08-10T04:59:00"/>
    <n v="1439189940"/>
    <x v="1792"/>
    <n v="1435970682"/>
    <b v="1"/>
    <n v="139"/>
    <b v="0"/>
    <s v="photography/photobooks"/>
    <n v="0.61124000000000001"/>
    <n v="109.93525179856115"/>
    <x v="7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d v="2014-11-27T20:24:00"/>
    <n v="1417127040"/>
    <x v="1793"/>
    <n v="1414531440"/>
    <b v="1"/>
    <n v="2"/>
    <b v="0"/>
    <s v="photography/photobooks"/>
    <n v="1.3333333333333334E-2"/>
    <n v="20"/>
    <x v="7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d v="2015-02-11T11:13:42"/>
    <n v="1423660422"/>
    <x v="1794"/>
    <n v="1420636422"/>
    <b v="1"/>
    <n v="18"/>
    <b v="0"/>
    <s v="photography/photobooks"/>
    <n v="0.11077777777777778"/>
    <n v="55.388888888888886"/>
    <x v="7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d v="2016-10-14T14:00:00"/>
    <n v="1476460800"/>
    <x v="1795"/>
    <n v="1473922541"/>
    <b v="1"/>
    <n v="81"/>
    <b v="0"/>
    <s v="photography/photobooks"/>
    <n v="0.38735714285714284"/>
    <n v="133.90123456790124"/>
    <x v="7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d v="2016-07-24T08:32:46"/>
    <n v="1469356366"/>
    <x v="1796"/>
    <n v="1464172366"/>
    <b v="1"/>
    <n v="86"/>
    <b v="0"/>
    <s v="photography/photobooks"/>
    <n v="0.22052631578947368"/>
    <n v="48.720930232558139"/>
    <x v="7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d v="2016-12-15T11:39:49"/>
    <n v="1481809189"/>
    <x v="1797"/>
    <n v="1479217189"/>
    <b v="1"/>
    <n v="140"/>
    <b v="0"/>
    <s v="photography/photobooks"/>
    <n v="0.67549999999999999"/>
    <n v="48.25"/>
    <x v="7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d v="2016-02-04T05:50:33"/>
    <n v="1454572233"/>
    <x v="1798"/>
    <n v="1449388233"/>
    <b v="1"/>
    <n v="37"/>
    <b v="0"/>
    <s v="photography/photobooks"/>
    <n v="0.136375"/>
    <n v="58.972972972972975"/>
    <x v="7"/>
    <s v="photobooks"/>
  </r>
  <r>
    <n v="1799"/>
    <s v="The UnDiscovered Image"/>
    <s v="The UnDiscovered Image, a monthly publication dedicated to photographers."/>
    <n v="4000"/>
    <n v="69.83"/>
    <x v="2"/>
    <s v="GB"/>
    <s v="GBP"/>
    <d v="2014-11-11T19:13:28"/>
    <n v="1415740408"/>
    <x v="1799"/>
    <n v="1414008808"/>
    <b v="1"/>
    <n v="6"/>
    <b v="0"/>
    <s v="photography/photobooks"/>
    <n v="1.7457500000000001E-2"/>
    <n v="11.638333333333334"/>
    <x v="7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d v="2016-10-10T12:32:50"/>
    <n v="1476109970"/>
    <x v="1800"/>
    <n v="1473517970"/>
    <b v="1"/>
    <n v="113"/>
    <b v="0"/>
    <s v="photography/photobooks"/>
    <n v="0.20449632511889321"/>
    <n v="83.716814159292042"/>
    <x v="7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d v="2015-12-15T10:10:00"/>
    <n v="1450181400"/>
    <x v="1801"/>
    <n v="1447429868"/>
    <b v="1"/>
    <n v="37"/>
    <b v="0"/>
    <s v="photography/photobooks"/>
    <n v="0.13852941176470587"/>
    <n v="63.648648648648646"/>
    <x v="7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d v="2015-06-27T19:59:00"/>
    <n v="1435442340"/>
    <x v="1802"/>
    <n v="1433416830"/>
    <b v="1"/>
    <n v="18"/>
    <b v="0"/>
    <s v="photography/photobooks"/>
    <n v="0.48485714285714288"/>
    <n v="94.277777777777771"/>
    <x v="7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d v="2015-02-13T23:43:02"/>
    <n v="1423878182"/>
    <x v="1803"/>
    <n v="1421199782"/>
    <b v="1"/>
    <n v="75"/>
    <b v="0"/>
    <s v="photography/photobooks"/>
    <n v="0.308"/>
    <n v="71.86666666666666"/>
    <x v="7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d v="2015-11-14T15:16:44"/>
    <n v="1447521404"/>
    <x v="1804"/>
    <n v="1444061804"/>
    <b v="1"/>
    <n v="52"/>
    <b v="0"/>
    <s v="photography/photobooks"/>
    <n v="0.35174193548387095"/>
    <n v="104.84615384615384"/>
    <x v="7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d v="2015-10-02T16:00:00"/>
    <n v="1443808800"/>
    <x v="1805"/>
    <n v="1441048658"/>
    <b v="1"/>
    <n v="122"/>
    <b v="0"/>
    <s v="photography/photobooks"/>
    <n v="0.36404444444444445"/>
    <n v="67.139344262295083"/>
    <x v="7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d v="2014-09-30T13:19:09"/>
    <n v="1412090349"/>
    <x v="1806"/>
    <n v="1409066349"/>
    <b v="1"/>
    <n v="8"/>
    <b v="0"/>
    <s v="photography/photobooks"/>
    <n v="2.955E-2"/>
    <n v="73.875"/>
    <x v="7"/>
    <s v="photobooks"/>
  </r>
  <r>
    <n v="1807"/>
    <s v="Anywhere but Here"/>
    <s v="I want to explore alternative cultures and lifestyles in America."/>
    <n v="5000"/>
    <n v="553"/>
    <x v="2"/>
    <s v="US"/>
    <s v="USD"/>
    <d v="2014-09-27T23:38:33"/>
    <n v="1411868313"/>
    <x v="1807"/>
    <n v="1409276313"/>
    <b v="1"/>
    <n v="8"/>
    <b v="0"/>
    <s v="photography/photobooks"/>
    <n v="0.1106"/>
    <n v="69.125"/>
    <x v="7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d v="2017-02-11T14:20:30"/>
    <n v="1486830030"/>
    <x v="1808"/>
    <n v="1483806030"/>
    <b v="1"/>
    <n v="96"/>
    <b v="0"/>
    <s v="photography/photobooks"/>
    <n v="0.41407142857142859"/>
    <n v="120.77083333333333"/>
    <x v="7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d v="2015-03-01T19:47:19"/>
    <n v="1425246439"/>
    <x v="1809"/>
    <n v="1422222439"/>
    <b v="1"/>
    <n v="9"/>
    <b v="0"/>
    <s v="photography/photobooks"/>
    <n v="0.10857142857142857"/>
    <n v="42.222222222222221"/>
    <x v="7"/>
    <s v="photobooks"/>
  </r>
  <r>
    <n v="1810"/>
    <s v="Film Speed"/>
    <s v="Film Speed is a series of Zines focusing on architecture shot completely on 35 and 120mm film."/>
    <n v="450"/>
    <n v="15"/>
    <x v="2"/>
    <s v="US"/>
    <s v="USD"/>
    <d v="2014-08-21T19:50:26"/>
    <n v="1408657826"/>
    <x v="1810"/>
    <n v="1407621026"/>
    <b v="0"/>
    <n v="2"/>
    <b v="0"/>
    <s v="photography/photobooks"/>
    <n v="3.3333333333333333E-2"/>
    <n v="7.5"/>
    <x v="7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d v="2014-10-24T02:00:00"/>
    <n v="1414123200"/>
    <x v="1811"/>
    <n v="1408962270"/>
    <b v="0"/>
    <n v="26"/>
    <b v="0"/>
    <s v="photography/photobooks"/>
    <n v="7.407407407407407E-4"/>
    <n v="1.5384615384615385"/>
    <x v="7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d v="2016-07-03T05:38:56"/>
    <n v="1467531536"/>
    <x v="1812"/>
    <n v="1464939536"/>
    <b v="0"/>
    <n v="23"/>
    <b v="0"/>
    <s v="photography/photobooks"/>
    <n v="0.13307692307692306"/>
    <n v="37.608695652173914"/>
    <x v="7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d v="2014-08-08T19:20:12"/>
    <n v="1407532812"/>
    <x v="1813"/>
    <n v="1404940812"/>
    <b v="0"/>
    <n v="0"/>
    <b v="0"/>
    <s v="photography/photobooks"/>
    <n v="0"/>
    <e v="#DIV/0!"/>
    <x v="7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d v="2015-02-28T05:32:16"/>
    <n v="1425108736"/>
    <x v="1814"/>
    <n v="1422516736"/>
    <b v="0"/>
    <n v="140"/>
    <b v="0"/>
    <s v="photography/photobooks"/>
    <n v="0.49183333333333334"/>
    <n v="42.157142857142858"/>
    <x v="7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d v="2015-07-01T19:45:37"/>
    <n v="1435787137"/>
    <x v="1815"/>
    <n v="1434577537"/>
    <b v="0"/>
    <n v="0"/>
    <b v="0"/>
    <s v="photography/photobooks"/>
    <n v="0"/>
    <e v="#DIV/0!"/>
    <x v="7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d v="2016-07-25T17:00:00"/>
    <n v="1469473200"/>
    <x v="1816"/>
    <n v="1467061303"/>
    <b v="0"/>
    <n v="6"/>
    <b v="0"/>
    <s v="photography/photobooks"/>
    <n v="2.036E-2"/>
    <n v="84.833333333333329"/>
    <x v="7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d v="2017-01-30T04:59:00"/>
    <n v="1485759540"/>
    <x v="1817"/>
    <n v="1480607607"/>
    <b v="0"/>
    <n v="100"/>
    <b v="0"/>
    <s v="photography/photobooks"/>
    <n v="0.52327777777777773"/>
    <n v="94.19"/>
    <x v="7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d v="2015-04-03T02:37:30"/>
    <n v="1428035850"/>
    <x v="1818"/>
    <n v="1425447450"/>
    <b v="0"/>
    <n v="0"/>
    <b v="0"/>
    <s v="photography/photobooks"/>
    <n v="0"/>
    <e v="#DIV/0!"/>
    <x v="7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d v="2014-07-30T16:03:16"/>
    <n v="1406743396"/>
    <x v="1819"/>
    <n v="1404151396"/>
    <b v="0"/>
    <n v="4"/>
    <b v="0"/>
    <s v="photography/photobooks"/>
    <n v="2.0833333333333332E-2"/>
    <n v="6.25"/>
    <x v="7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d v="2015-03-31T23:01:30"/>
    <n v="1427850090"/>
    <x v="1820"/>
    <n v="1425261690"/>
    <b v="0"/>
    <n v="8"/>
    <b v="0"/>
    <s v="photography/photobooks"/>
    <n v="6.565384615384616E-2"/>
    <n v="213.375"/>
    <x v="7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d v="2012-03-03T05:39:27"/>
    <n v="1330760367"/>
    <x v="1821"/>
    <n v="1326872367"/>
    <b v="0"/>
    <n v="57"/>
    <b v="1"/>
    <s v="music/rock"/>
    <n v="1.3489"/>
    <n v="59.162280701754383"/>
    <x v="3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d v="2014-01-31T17:01:00"/>
    <n v="1391194860"/>
    <x v="1822"/>
    <n v="1388084862"/>
    <b v="0"/>
    <n v="11"/>
    <b v="1"/>
    <s v="music/rock"/>
    <n v="1"/>
    <n v="27.272727272727273"/>
    <x v="3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d v="2012-10-24T14:26:16"/>
    <n v="1351095976"/>
    <x v="1823"/>
    <n v="1348503976"/>
    <b v="0"/>
    <n v="33"/>
    <b v="1"/>
    <s v="music/rock"/>
    <n v="1.1585714285714286"/>
    <n v="24.575757575757574"/>
    <x v="3"/>
    <s v="rock"/>
  </r>
  <r>
    <n v="1824"/>
    <s v="Tin Man's Broken Wisdom Fund"/>
    <s v="cd fund raiser"/>
    <n v="3000"/>
    <n v="3002"/>
    <x v="0"/>
    <s v="US"/>
    <s v="USD"/>
    <d v="2014-01-08T00:08:00"/>
    <n v="1389146880"/>
    <x v="1824"/>
    <n v="1387403967"/>
    <b v="0"/>
    <n v="40"/>
    <b v="1"/>
    <s v="music/rock"/>
    <n v="1.0006666666666666"/>
    <n v="75.05"/>
    <x v="3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d v="2013-07-11T18:01:43"/>
    <n v="1373572903"/>
    <x v="1825"/>
    <n v="1371585703"/>
    <b v="0"/>
    <n v="50"/>
    <b v="1"/>
    <s v="music/rock"/>
    <n v="1.0505"/>
    <n v="42.02"/>
    <x v="3"/>
    <s v="rock"/>
  </r>
  <r>
    <n v="1826"/>
    <s v="BEAR GHOST! Professional Recording! Yay!"/>
    <s v="Hear your favorite Bear Ghost in eargasmic quality!"/>
    <n v="2000"/>
    <n v="2020"/>
    <x v="0"/>
    <s v="US"/>
    <s v="USD"/>
    <d v="2014-02-17T20:10:17"/>
    <n v="1392675017"/>
    <x v="1826"/>
    <n v="1390083017"/>
    <b v="0"/>
    <n v="38"/>
    <b v="1"/>
    <s v="music/rock"/>
    <n v="1.01"/>
    <n v="53.157894736842103"/>
    <x v="3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d v="2011-03-03T05:49:21"/>
    <n v="1299138561"/>
    <x v="1827"/>
    <n v="1294818561"/>
    <b v="0"/>
    <n v="96"/>
    <b v="1"/>
    <s v="music/rock"/>
    <n v="1.0066250000000001"/>
    <n v="83.885416666666671"/>
    <x v="3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d v="2014-05-09T20:00:00"/>
    <n v="1399672800"/>
    <x v="1828"/>
    <n v="1396906530"/>
    <b v="0"/>
    <n v="48"/>
    <b v="1"/>
    <s v="music/rock"/>
    <n v="1.0016"/>
    <n v="417.33333333333331"/>
    <x v="3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d v="2011-01-21T20:00:00"/>
    <n v="1295647200"/>
    <x v="1829"/>
    <n v="1291428371"/>
    <b v="0"/>
    <n v="33"/>
    <b v="1"/>
    <s v="music/rock"/>
    <n v="1.6668333333333334"/>
    <n v="75.765151515151516"/>
    <x v="3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d v="2014-02-24T14:25:07"/>
    <n v="1393259107"/>
    <x v="1830"/>
    <n v="1390667107"/>
    <b v="0"/>
    <n v="226"/>
    <b v="1"/>
    <s v="music/rock"/>
    <n v="1.0153333333333334"/>
    <n v="67.389380530973455"/>
    <x v="3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d v="2012-05-12T21:54:23"/>
    <n v="1336866863"/>
    <x v="1831"/>
    <n v="1335570863"/>
    <b v="0"/>
    <n v="14"/>
    <b v="1"/>
    <s v="music/rock"/>
    <n v="1.03"/>
    <n v="73.571428571428569"/>
    <x v="3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d v="2011-03-04T10:57:07"/>
    <n v="1299243427"/>
    <x v="1832"/>
    <n v="1296651427"/>
    <b v="0"/>
    <n v="20"/>
    <b v="1"/>
    <s v="music/rock"/>
    <n v="1.4285714285714286"/>
    <n v="25"/>
    <x v="3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d v="2013-03-02T05:59:00"/>
    <n v="1362211140"/>
    <x v="1833"/>
    <n v="1359421403"/>
    <b v="0"/>
    <n v="25"/>
    <b v="1"/>
    <s v="music/rock"/>
    <n v="2.625"/>
    <n v="42"/>
    <x v="3"/>
    <s v="rock"/>
  </r>
  <r>
    <n v="1834"/>
    <s v="TDJ - All Part of the Plan EP/Tour"/>
    <s v="Help us fund our first tour and promote our new EP!"/>
    <n v="10000"/>
    <n v="11805"/>
    <x v="0"/>
    <s v="US"/>
    <s v="USD"/>
    <d v="2015-01-24T21:08:15"/>
    <n v="1422140895"/>
    <x v="1834"/>
    <n v="1418684895"/>
    <b v="0"/>
    <n v="90"/>
    <b v="1"/>
    <s v="music/rock"/>
    <n v="1.1805000000000001"/>
    <n v="131.16666666666666"/>
    <x v="3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d v="2016-03-31T13:51:11"/>
    <n v="1459439471"/>
    <x v="1835"/>
    <n v="1456851071"/>
    <b v="0"/>
    <n v="11"/>
    <b v="1"/>
    <s v="music/rock"/>
    <n v="1.04"/>
    <n v="47.272727272727273"/>
    <x v="3"/>
    <s v="rock"/>
  </r>
  <r>
    <n v="1836"/>
    <s v="KICKSTART OUR &lt;+3"/>
    <s v="Help fund our 2013 Sound &amp; Lighting Touring rig!"/>
    <n v="5000"/>
    <n v="10017"/>
    <x v="0"/>
    <s v="US"/>
    <s v="USD"/>
    <d v="2013-02-17T17:25:29"/>
    <n v="1361129129"/>
    <x v="1836"/>
    <n v="1359660329"/>
    <b v="0"/>
    <n v="55"/>
    <b v="1"/>
    <s v="music/rock"/>
    <n v="2.0034000000000001"/>
    <n v="182.12727272727273"/>
    <x v="3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d v="2012-03-17T22:08:55"/>
    <n v="1332029335"/>
    <x v="1837"/>
    <n v="1326848935"/>
    <b v="0"/>
    <n v="30"/>
    <b v="1"/>
    <s v="music/rock"/>
    <n v="3.0683333333333334"/>
    <n v="61.366666666666667"/>
    <x v="3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d v="2011-10-01T01:00:00"/>
    <n v="1317438000"/>
    <x v="1838"/>
    <n v="1314989557"/>
    <b v="0"/>
    <n v="28"/>
    <b v="1"/>
    <s v="music/rock"/>
    <n v="1.00149"/>
    <n v="35.767499999999998"/>
    <x v="3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d v="2016-10-01T15:19:42"/>
    <n v="1475342382"/>
    <x v="1839"/>
    <n v="1472750382"/>
    <b v="0"/>
    <n v="45"/>
    <b v="1"/>
    <s v="music/rock"/>
    <n v="2.0529999999999999"/>
    <n v="45.62222222222222"/>
    <x v="3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d v="2013-05-07T02:59:00"/>
    <n v="1367902740"/>
    <x v="1840"/>
    <n v="1366251510"/>
    <b v="0"/>
    <n v="13"/>
    <b v="1"/>
    <s v="music/rock"/>
    <n v="1.0888888888888888"/>
    <n v="75.384615384615387"/>
    <x v="3"/>
    <s v="rock"/>
  </r>
  <r>
    <n v="1841"/>
    <s v="Hydra Effect Debut EP"/>
    <s v="Hard Rock with a Positive Message. Help us fund, release and promote our debut EP!"/>
    <n v="2000"/>
    <n v="2035"/>
    <x v="0"/>
    <s v="US"/>
    <s v="USD"/>
    <d v="2014-05-20T02:59:00"/>
    <n v="1400561940"/>
    <x v="1841"/>
    <n v="1397679445"/>
    <b v="0"/>
    <n v="40"/>
    <b v="1"/>
    <s v="music/rock"/>
    <n v="1.0175000000000001"/>
    <n v="50.875"/>
    <x v="3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d v="2015-03-02T03:59:00"/>
    <n v="1425275940"/>
    <x v="1842"/>
    <n v="1422371381"/>
    <b v="0"/>
    <n v="21"/>
    <b v="1"/>
    <s v="music/rock"/>
    <n v="1.2524999999999999"/>
    <n v="119.28571428571429"/>
    <x v="3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d v="2011-02-20T21:52:34"/>
    <n v="1298245954"/>
    <x v="1843"/>
    <n v="1295653954"/>
    <b v="0"/>
    <n v="134"/>
    <b v="1"/>
    <s v="music/rock"/>
    <n v="1.2400610000000001"/>
    <n v="92.541865671641801"/>
    <x v="3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d v="2011-06-11T01:00:00"/>
    <n v="1307761200"/>
    <x v="1844"/>
    <n v="1304464914"/>
    <b v="0"/>
    <n v="20"/>
    <b v="1"/>
    <s v="music/rock"/>
    <n v="1.014"/>
    <n v="76.05"/>
    <x v="3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d v="2016-06-17T02:55:00"/>
    <n v="1466139300"/>
    <x v="1845"/>
    <n v="1464854398"/>
    <b v="0"/>
    <n v="19"/>
    <b v="1"/>
    <s v="music/rock"/>
    <n v="1"/>
    <n v="52.631578947368418"/>
    <x v="3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d v="2012-12-15T13:36:17"/>
    <n v="1355585777"/>
    <x v="1846"/>
    <n v="1352993777"/>
    <b v="0"/>
    <n v="209"/>
    <b v="1"/>
    <s v="music/rock"/>
    <n v="1.3792666666666666"/>
    <n v="98.990430622009569"/>
    <x v="3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d v="2015-04-21T03:40:32"/>
    <n v="1429594832"/>
    <x v="1847"/>
    <n v="1427780432"/>
    <b v="0"/>
    <n v="38"/>
    <b v="1"/>
    <s v="music/rock"/>
    <n v="1.2088000000000001"/>
    <n v="79.526315789473685"/>
    <x v="3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d v="2011-07-31T04:59:00"/>
    <n v="1312095540"/>
    <x v="1848"/>
    <n v="1306608888"/>
    <b v="0"/>
    <n v="24"/>
    <b v="1"/>
    <s v="music/rock"/>
    <n v="1.0736666666666668"/>
    <n v="134.20833333333334"/>
    <x v="3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d v="2012-10-17T18:17:39"/>
    <n v="1350505059"/>
    <x v="1849"/>
    <n v="1347913059"/>
    <b v="0"/>
    <n v="8"/>
    <b v="1"/>
    <s v="music/rock"/>
    <n v="1.0033333333333334"/>
    <n v="37.625"/>
    <x v="3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d v="2014-07-10T21:01:40"/>
    <n v="1405033300"/>
    <x v="1850"/>
    <n v="1402441300"/>
    <b v="0"/>
    <n v="179"/>
    <b v="1"/>
    <s v="music/rock"/>
    <n v="1.0152222222222222"/>
    <n v="51.044692737430168"/>
    <x v="3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d v="2014-07-27T23:00:00"/>
    <n v="1406509200"/>
    <x v="1851"/>
    <n v="1404769538"/>
    <b v="0"/>
    <n v="26"/>
    <b v="1"/>
    <s v="music/rock"/>
    <n v="1.0007692307692309"/>
    <n v="50.03846153846154"/>
    <x v="3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d v="2015-04-24T22:00:00"/>
    <n v="1429920000"/>
    <x v="1852"/>
    <n v="1426703452"/>
    <b v="0"/>
    <n v="131"/>
    <b v="1"/>
    <s v="music/rock"/>
    <n v="1.1696666666666666"/>
    <n v="133.93129770992365"/>
    <x v="3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d v="2012-11-14T00:26:57"/>
    <n v="1352860017"/>
    <x v="1853"/>
    <n v="1348536417"/>
    <b v="0"/>
    <n v="14"/>
    <b v="1"/>
    <s v="music/rock"/>
    <n v="1.01875"/>
    <n v="58.214285714285715"/>
    <x v="3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d v="2013-05-23T22:30:37"/>
    <n v="1369355437"/>
    <x v="1854"/>
    <n v="1366763437"/>
    <b v="0"/>
    <n v="174"/>
    <b v="1"/>
    <s v="music/rock"/>
    <n v="1.0212366666666666"/>
    <n v="88.037643678160919"/>
    <x v="3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d v="2014-01-06T10:55:40"/>
    <n v="1389012940"/>
    <x v="1855"/>
    <n v="1385124940"/>
    <b v="0"/>
    <n v="191"/>
    <b v="1"/>
    <s v="music/rock"/>
    <n v="1.5405897142857143"/>
    <n v="70.576753926701571"/>
    <x v="3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d v="2014-07-18T18:31:12"/>
    <n v="1405715472"/>
    <x v="1856"/>
    <n v="1403901072"/>
    <b v="0"/>
    <n v="38"/>
    <b v="1"/>
    <s v="music/rock"/>
    <n v="1.0125"/>
    <n v="53.289473684210527"/>
    <x v="3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d v="2014-09-12T16:26:53"/>
    <n v="1410546413"/>
    <x v="1857"/>
    <n v="1407954413"/>
    <b v="0"/>
    <n v="22"/>
    <b v="1"/>
    <s v="music/rock"/>
    <n v="1"/>
    <n v="136.36363636363637"/>
    <x v="3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d v="2011-12-16T03:48:41"/>
    <n v="1324014521"/>
    <x v="1858"/>
    <n v="1318826921"/>
    <b v="0"/>
    <n v="149"/>
    <b v="1"/>
    <s v="music/rock"/>
    <n v="1.0874800874800874"/>
    <n v="40.547315436241611"/>
    <x v="3"/>
    <s v="rock"/>
  </r>
  <r>
    <n v="1859"/>
    <s v="Queen Kwong Tour to London and Paris"/>
    <s v="Queen Kwong is going ON TOUR to London and Paris!"/>
    <n v="3000"/>
    <n v="3955"/>
    <x v="0"/>
    <s v="US"/>
    <s v="USD"/>
    <d v="2011-09-22T16:28:49"/>
    <n v="1316716129"/>
    <x v="1859"/>
    <n v="1314124129"/>
    <b v="0"/>
    <n v="56"/>
    <b v="1"/>
    <s v="music/rock"/>
    <n v="1.3183333333333334"/>
    <n v="70.625"/>
    <x v="3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d v="2014-02-06T15:01:24"/>
    <n v="1391706084"/>
    <x v="1860"/>
    <n v="1389891684"/>
    <b v="0"/>
    <n v="19"/>
    <b v="1"/>
    <s v="music/rock"/>
    <n v="1.3346666666666667"/>
    <n v="52.684210526315788"/>
    <x v="3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d v="2015-01-26T05:12:21"/>
    <n v="1422256341"/>
    <x v="1861"/>
    <n v="1419664341"/>
    <b v="0"/>
    <n v="0"/>
    <b v="0"/>
    <s v="games/mobile games"/>
    <n v="0"/>
    <e v="#DIV/0!"/>
    <x v="5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d v="2017-03-08T05:30:00"/>
    <n v="1488958200"/>
    <x v="1862"/>
    <n v="1484912974"/>
    <b v="0"/>
    <n v="16"/>
    <b v="0"/>
    <s v="games/mobile games"/>
    <n v="8.0833333333333326E-2"/>
    <n v="90.9375"/>
    <x v="5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d v="2014-06-12T17:08:05"/>
    <n v="1402600085"/>
    <x v="1863"/>
    <n v="1400008085"/>
    <b v="0"/>
    <n v="2"/>
    <b v="0"/>
    <s v="games/mobile games"/>
    <n v="4.0000000000000001E-3"/>
    <n v="5"/>
    <x v="5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d v="2014-05-04T15:11:40"/>
    <n v="1399223500"/>
    <x v="1864"/>
    <n v="1396631500"/>
    <b v="0"/>
    <n v="48"/>
    <b v="0"/>
    <s v="games/mobile games"/>
    <n v="0.42892307692307691"/>
    <n v="58.083333333333336"/>
    <x v="5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d v="2016-11-06T07:49:07"/>
    <n v="1478425747"/>
    <x v="1865"/>
    <n v="1475398147"/>
    <b v="0"/>
    <n v="2"/>
    <b v="0"/>
    <s v="games/mobile games"/>
    <n v="3.6363636363636364E-5"/>
    <n v="2"/>
    <x v="5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d v="2017-03-01T02:00:00"/>
    <n v="1488340800"/>
    <x v="1866"/>
    <n v="1483768497"/>
    <b v="0"/>
    <n v="2"/>
    <b v="0"/>
    <s v="games/mobile games"/>
    <n v="5.0000000000000001E-3"/>
    <n v="62.5"/>
    <x v="5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d v="2016-11-05T20:11:52"/>
    <n v="1478383912"/>
    <x v="1867"/>
    <n v="1475791912"/>
    <b v="0"/>
    <n v="1"/>
    <b v="0"/>
    <s v="games/mobile games"/>
    <n v="5.0000000000000001E-4"/>
    <n v="10"/>
    <x v="5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d v="2015-12-15T05:59:00"/>
    <n v="1450166340"/>
    <x v="1868"/>
    <n v="1448044925"/>
    <b v="0"/>
    <n v="17"/>
    <b v="0"/>
    <s v="games/mobile games"/>
    <n v="4.8680000000000001E-2"/>
    <n v="71.588235294117652"/>
    <x v="5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d v="2017-01-03T22:04:09"/>
    <n v="1483488249"/>
    <x v="1869"/>
    <n v="1480896249"/>
    <b v="0"/>
    <n v="0"/>
    <b v="0"/>
    <s v="games/mobile games"/>
    <n v="0"/>
    <e v="#DIV/0!"/>
    <x v="5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d v="2016-01-31T02:17:00"/>
    <n v="1454213820"/>
    <x v="1870"/>
    <n v="1451723535"/>
    <b v="0"/>
    <n v="11"/>
    <b v="0"/>
    <s v="games/mobile games"/>
    <n v="0.10314285714285715"/>
    <n v="32.81818181818182"/>
    <x v="5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d v="2014-11-20T17:48:21"/>
    <n v="1416512901"/>
    <x v="1871"/>
    <n v="1413053301"/>
    <b v="0"/>
    <n v="95"/>
    <b v="0"/>
    <s v="games/mobile games"/>
    <n v="0.7178461538461538"/>
    <n v="49.11578947368421"/>
    <x v="5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d v="2015-06-30T01:06:42"/>
    <n v="1435633602"/>
    <x v="1872"/>
    <n v="1433041602"/>
    <b v="0"/>
    <n v="13"/>
    <b v="0"/>
    <s v="games/mobile games"/>
    <n v="1.06E-2"/>
    <n v="16.307692307692307"/>
    <x v="5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d v="2015-07-08T14:45:00"/>
    <n v="1436373900"/>
    <x v="1873"/>
    <n v="1433861210"/>
    <b v="0"/>
    <n v="2"/>
    <b v="0"/>
    <s v="games/mobile games"/>
    <n v="4.4999999999999997E-3"/>
    <n v="18"/>
    <x v="5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d v="2016-06-28T21:15:33"/>
    <n v="1467155733"/>
    <x v="1874"/>
    <n v="1465427733"/>
    <b v="0"/>
    <n v="2"/>
    <b v="0"/>
    <s v="games/mobile games"/>
    <n v="1.6249999999999999E-4"/>
    <n v="13"/>
    <x v="5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d v="2016-08-06T19:35:08"/>
    <n v="1470519308"/>
    <x v="1875"/>
    <n v="1465335308"/>
    <b v="0"/>
    <n v="3"/>
    <b v="0"/>
    <s v="games/mobile games"/>
    <n v="5.1000000000000004E-3"/>
    <n v="17"/>
    <x v="5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d v="2014-06-16T04:50:05"/>
    <n v="1402901405"/>
    <x v="1876"/>
    <n v="1400309405"/>
    <b v="0"/>
    <n v="0"/>
    <b v="0"/>
    <s v="games/mobile games"/>
    <n v="0"/>
    <e v="#DIV/0!"/>
    <x v="5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d v="2015-02-28T22:42:05"/>
    <n v="1425170525"/>
    <x v="1877"/>
    <n v="1422664925"/>
    <b v="0"/>
    <n v="0"/>
    <b v="0"/>
    <s v="games/mobile games"/>
    <n v="0"/>
    <e v="#DIV/0!"/>
    <x v="5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d v="2014-06-12T22:12:35"/>
    <n v="1402618355"/>
    <x v="1878"/>
    <n v="1400026355"/>
    <b v="0"/>
    <n v="0"/>
    <b v="0"/>
    <s v="games/mobile games"/>
    <n v="0"/>
    <e v="#DIV/0!"/>
    <x v="5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d v="2016-03-14T12:35:29"/>
    <n v="1457966129"/>
    <x v="1879"/>
    <n v="1455377729"/>
    <b v="0"/>
    <n v="2"/>
    <b v="0"/>
    <s v="games/mobile games"/>
    <n v="1.1999999999999999E-3"/>
    <n v="3"/>
    <x v="5"/>
    <s v="mobile games"/>
  </r>
  <r>
    <n v="1880"/>
    <s v="Sim Betting Football"/>
    <s v="Sim Betting Football is the only football (soccer) betting simulation  game."/>
    <n v="5000"/>
    <n v="1004"/>
    <x v="2"/>
    <s v="GB"/>
    <s v="GBP"/>
    <d v="2016-03-30T10:36:20"/>
    <n v="1459341380"/>
    <x v="1880"/>
    <n v="1456839380"/>
    <b v="0"/>
    <n v="24"/>
    <b v="0"/>
    <s v="games/mobile games"/>
    <n v="0.20080000000000001"/>
    <n v="41.833333333333336"/>
    <x v="5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d v="2015-03-10T00:39:49"/>
    <n v="1425955189"/>
    <x v="1881"/>
    <n v="1423366789"/>
    <b v="0"/>
    <n v="70"/>
    <b v="1"/>
    <s v="music/indie rock"/>
    <n v="1.726845"/>
    <n v="49.338428571428572"/>
    <x v="3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d v="2012-07-10T21:48:00"/>
    <n v="1341964080"/>
    <x v="1882"/>
    <n v="1339109212"/>
    <b v="0"/>
    <n v="81"/>
    <b v="1"/>
    <s v="music/indie rock"/>
    <n v="1.008955223880597"/>
    <n v="41.728395061728392"/>
    <x v="3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d v="2012-04-08T19:45:08"/>
    <n v="1333921508"/>
    <x v="1883"/>
    <n v="1331333108"/>
    <b v="0"/>
    <n v="32"/>
    <b v="1"/>
    <s v="music/indie rock"/>
    <n v="1.0480480480480481"/>
    <n v="32.71875"/>
    <x v="3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d v="2012-11-27T10:00:00"/>
    <n v="1354017600"/>
    <x v="1884"/>
    <n v="1350967535"/>
    <b v="0"/>
    <n v="26"/>
    <b v="1"/>
    <s v="music/indie rock"/>
    <n v="1.351"/>
    <n v="51.96153846153846"/>
    <x v="3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d v="2012-08-10T20:00:00"/>
    <n v="1344636000"/>
    <x v="1885"/>
    <n v="1341800110"/>
    <b v="0"/>
    <n v="105"/>
    <b v="1"/>
    <s v="music/indie rock"/>
    <n v="1.1632786885245903"/>
    <n v="50.685714285714283"/>
    <x v="3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d v="2014-11-12T20:45:38"/>
    <n v="1415832338"/>
    <x v="1886"/>
    <n v="1413236738"/>
    <b v="0"/>
    <n v="29"/>
    <b v="1"/>
    <s v="music/indie rock"/>
    <n v="1.0208333333333333"/>
    <n v="42.241379310344826"/>
    <x v="3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d v="2015-12-03T19:30:00"/>
    <n v="1449178200"/>
    <x v="1887"/>
    <n v="1447614732"/>
    <b v="0"/>
    <n v="8"/>
    <b v="1"/>
    <s v="music/indie rock"/>
    <n v="1.1116666666666666"/>
    <n v="416.875"/>
    <x v="3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d v="2010-06-01T02:59:00"/>
    <n v="1275368340"/>
    <x v="1888"/>
    <n v="1272692732"/>
    <b v="0"/>
    <n v="89"/>
    <b v="1"/>
    <s v="music/indie rock"/>
    <n v="1.6608000000000001"/>
    <n v="46.651685393258425"/>
    <x v="3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d v="2013-03-11T16:02:26"/>
    <n v="1363024946"/>
    <x v="1889"/>
    <n v="1359140546"/>
    <b v="0"/>
    <n v="44"/>
    <b v="1"/>
    <s v="music/indie rock"/>
    <n v="1.0660000000000001"/>
    <n v="48.454545454545453"/>
    <x v="3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d v="2012-12-15T16:52:08"/>
    <n v="1355597528"/>
    <x v="1890"/>
    <n v="1353005528"/>
    <b v="0"/>
    <n v="246"/>
    <b v="1"/>
    <s v="music/indie rock"/>
    <n v="1.4458441666666668"/>
    <n v="70.5289837398374"/>
    <x v="3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d v="2010-07-22T04:00:00"/>
    <n v="1279778400"/>
    <x v="1891"/>
    <n v="1275851354"/>
    <b v="0"/>
    <n v="120"/>
    <b v="1"/>
    <s v="music/indie rock"/>
    <n v="1.0555000000000001"/>
    <n v="87.958333333333329"/>
    <x v="3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d v="2011-06-07T13:18:01"/>
    <n v="1307459881"/>
    <x v="1892"/>
    <n v="1304867881"/>
    <b v="0"/>
    <n v="26"/>
    <b v="1"/>
    <s v="music/indie rock"/>
    <n v="1.3660000000000001"/>
    <n v="26.26923076923077"/>
    <x v="3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d v="2011-04-16T01:59:00"/>
    <n v="1302926340"/>
    <x v="1893"/>
    <n v="1301524585"/>
    <b v="0"/>
    <n v="45"/>
    <b v="1"/>
    <s v="music/indie rock"/>
    <n v="1.04"/>
    <n v="57.777777777777779"/>
    <x v="3"/>
    <s v="indie rock"/>
  </r>
  <r>
    <n v="1894"/>
    <s v="Help me release my first 3 song EP!!"/>
    <s v="Im trying to raise $1000 for a 3 song EP in a studio!"/>
    <n v="1000"/>
    <n v="1145"/>
    <x v="0"/>
    <s v="US"/>
    <s v="USD"/>
    <d v="2012-02-12T19:43:03"/>
    <n v="1329082983"/>
    <x v="1894"/>
    <n v="1326404583"/>
    <b v="0"/>
    <n v="20"/>
    <b v="1"/>
    <s v="music/indie rock"/>
    <n v="1.145"/>
    <n v="57.25"/>
    <x v="3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d v="2015-10-20T15:55:22"/>
    <n v="1445363722"/>
    <x v="1895"/>
    <n v="1442771722"/>
    <b v="0"/>
    <n v="47"/>
    <b v="1"/>
    <s v="music/indie rock"/>
    <n v="1.0171957671957672"/>
    <n v="196.34042553191489"/>
    <x v="3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d v="2012-04-12T15:02:45"/>
    <n v="1334250165"/>
    <x v="1896"/>
    <n v="1331658165"/>
    <b v="0"/>
    <n v="13"/>
    <b v="1"/>
    <s v="music/indie rock"/>
    <n v="1.2394678492239468"/>
    <n v="43"/>
    <x v="3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d v="2014-03-04T19:00:00"/>
    <n v="1393966800"/>
    <x v="1897"/>
    <n v="1392040806"/>
    <b v="0"/>
    <n v="183"/>
    <b v="1"/>
    <s v="music/indie rock"/>
    <n v="1.0245669291338582"/>
    <n v="35.551912568306008"/>
    <x v="3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d v="2016-02-01T16:00:00"/>
    <n v="1454349600"/>
    <x v="1898"/>
    <n v="1451277473"/>
    <b v="0"/>
    <n v="21"/>
    <b v="1"/>
    <s v="music/indie rock"/>
    <n v="1.4450000000000001"/>
    <n v="68.80952380952381"/>
    <x v="3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d v="2015-03-25T19:36:06"/>
    <n v="1427319366"/>
    <x v="1899"/>
    <n v="1424730966"/>
    <b v="0"/>
    <n v="42"/>
    <b v="1"/>
    <s v="music/indie rock"/>
    <n v="1.3333333333333333"/>
    <n v="28.571428571428573"/>
    <x v="3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d v="2012-10-06T07:59:00"/>
    <n v="1349517540"/>
    <x v="1900"/>
    <n v="1347137731"/>
    <b v="0"/>
    <n v="54"/>
    <b v="1"/>
    <s v="music/indie rock"/>
    <n v="1.0936440000000001"/>
    <n v="50.631666666666668"/>
    <x v="3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d v="2015-05-22T11:00:00"/>
    <n v="1432299600"/>
    <x v="1901"/>
    <n v="1429707729"/>
    <b v="0"/>
    <n v="25"/>
    <b v="0"/>
    <s v="technology/gadgets"/>
    <n v="2.696969696969697E-2"/>
    <n v="106.8"/>
    <x v="1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d v="2015-03-04T16:57:27"/>
    <n v="1425495447"/>
    <x v="1902"/>
    <n v="1422903447"/>
    <b v="0"/>
    <n v="3"/>
    <b v="0"/>
    <s v="technology/gadgets"/>
    <n v="1.2E-2"/>
    <n v="4"/>
    <x v="1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d v="2017-01-27T16:29:51"/>
    <n v="1485541791"/>
    <x v="1903"/>
    <n v="1480357791"/>
    <b v="0"/>
    <n v="41"/>
    <b v="0"/>
    <s v="technology/gadgets"/>
    <n v="0.46600000000000003"/>
    <n v="34.097560975609753"/>
    <x v="1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d v="2016-01-02T14:27:01"/>
    <n v="1451752021"/>
    <x v="1904"/>
    <n v="1447864021"/>
    <b v="0"/>
    <n v="2"/>
    <b v="0"/>
    <s v="technology/gadgets"/>
    <n v="1E-3"/>
    <n v="25"/>
    <x v="1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d v="2014-09-07T20:13:14"/>
    <n v="1410127994"/>
    <x v="1905"/>
    <n v="1407535994"/>
    <b v="0"/>
    <n v="4"/>
    <b v="0"/>
    <s v="technology/gadgets"/>
    <n v="1.6800000000000001E-3"/>
    <n v="10.5"/>
    <x v="1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d v="2016-06-23T14:06:23"/>
    <n v="1466697983"/>
    <x v="1906"/>
    <n v="1464105983"/>
    <b v="0"/>
    <n v="99"/>
    <b v="0"/>
    <s v="technology/gadgets"/>
    <n v="0.42759999999999998"/>
    <n v="215.95959595959596"/>
    <x v="1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d v="2014-05-23T12:05:25"/>
    <n v="1400853925"/>
    <x v="1907"/>
    <n v="1399557925"/>
    <b v="0"/>
    <n v="4"/>
    <b v="0"/>
    <s v="technology/gadgets"/>
    <n v="2.8333333333333335E-3"/>
    <n v="21.25"/>
    <x v="1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d v="2016-12-29T20:01:40"/>
    <n v="1483048900"/>
    <x v="1908"/>
    <n v="1480456900"/>
    <b v="0"/>
    <n v="4"/>
    <b v="0"/>
    <s v="technology/gadgets"/>
    <n v="1.7319999999999999E-2"/>
    <n v="108.25"/>
    <x v="1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d v="2014-10-23T08:17:59"/>
    <n v="1414059479"/>
    <x v="1909"/>
    <n v="1411467479"/>
    <b v="0"/>
    <n v="38"/>
    <b v="0"/>
    <s v="technology/gadgets"/>
    <n v="0.14111428571428572"/>
    <n v="129.97368421052633"/>
    <x v="1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d v="2015-10-31T20:45:00"/>
    <n v="1446331500"/>
    <x v="1910"/>
    <n v="1442531217"/>
    <b v="0"/>
    <n v="285"/>
    <b v="0"/>
    <s v="technology/gadgets"/>
    <n v="0.39395294117647056"/>
    <n v="117.49473684210527"/>
    <x v="1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d v="2014-08-08T22:48:54"/>
    <n v="1407545334"/>
    <x v="1911"/>
    <n v="1404953334"/>
    <b v="0"/>
    <n v="1"/>
    <b v="0"/>
    <s v="technology/gadgets"/>
    <n v="2.3529411764705883E-4"/>
    <n v="10"/>
    <x v="1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d v="2015-06-04T03:26:00"/>
    <n v="1433395560"/>
    <x v="1912"/>
    <n v="1430803560"/>
    <b v="0"/>
    <n v="42"/>
    <b v="0"/>
    <s v="technology/gadgets"/>
    <n v="0.59299999999999997"/>
    <n v="70.595238095238102"/>
    <x v="1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d v="2014-10-08T10:16:18"/>
    <n v="1412770578"/>
    <x v="1913"/>
    <n v="1410178578"/>
    <b v="0"/>
    <n v="26"/>
    <b v="0"/>
    <s v="technology/gadgets"/>
    <n v="1.3270833333333334E-2"/>
    <n v="24.5"/>
    <x v="1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d v="2014-11-01T01:59:00"/>
    <n v="1414814340"/>
    <x v="1914"/>
    <n v="1413519073"/>
    <b v="0"/>
    <n v="2"/>
    <b v="0"/>
    <s v="technology/gadgets"/>
    <n v="9.0090090090090086E-2"/>
    <n v="30"/>
    <x v="1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d v="2014-09-01T23:10:22"/>
    <n v="1409620222"/>
    <x v="1915"/>
    <n v="1407892222"/>
    <b v="0"/>
    <n v="4"/>
    <b v="0"/>
    <s v="technology/gadgets"/>
    <n v="1.6E-2"/>
    <n v="2"/>
    <x v="1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d v="2016-11-07T16:12:55"/>
    <n v="1478542375"/>
    <x v="1916"/>
    <n v="1476378775"/>
    <b v="0"/>
    <n v="6"/>
    <b v="0"/>
    <s v="technology/gadgets"/>
    <n v="5.1000000000000004E-3"/>
    <n v="17"/>
    <x v="1"/>
    <s v="gadgets"/>
  </r>
  <r>
    <n v="1917"/>
    <s v="Chronovisor:The MOST innovative watch for night time reading"/>
    <s v="Let's build a legendary brand altogether"/>
    <n v="390000"/>
    <n v="205025"/>
    <x v="2"/>
    <s v="HK"/>
    <s v="HKD"/>
    <d v="2017-02-10T04:28:53"/>
    <n v="1486708133"/>
    <x v="1917"/>
    <n v="1484116133"/>
    <b v="0"/>
    <n v="70"/>
    <b v="0"/>
    <s v="technology/gadgets"/>
    <n v="0.52570512820512816"/>
    <n v="2928.9285714285716"/>
    <x v="1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d v="2014-08-12T16:57:31"/>
    <n v="1407869851"/>
    <x v="1918"/>
    <n v="1404845851"/>
    <b v="0"/>
    <n v="9"/>
    <b v="0"/>
    <s v="technology/gadgets"/>
    <n v="1.04E-2"/>
    <n v="28.888888888888889"/>
    <x v="1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d v="2015-05-19T19:00:49"/>
    <n v="1432069249"/>
    <x v="1919"/>
    <n v="1429477249"/>
    <b v="0"/>
    <n v="8"/>
    <b v="0"/>
    <s v="technology/gadgets"/>
    <n v="0.47399999999999998"/>
    <n v="29.625"/>
    <x v="1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d v="2015-10-21T21:00:00"/>
    <n v="1445468400"/>
    <x v="1920"/>
    <n v="1443042061"/>
    <b v="0"/>
    <n v="105"/>
    <b v="0"/>
    <s v="technology/gadgets"/>
    <n v="0.43030000000000002"/>
    <n v="40.980952380952381"/>
    <x v="1"/>
    <s v="gadgets"/>
  </r>
  <r>
    <n v="1921"/>
    <s v="The Fine Spirits are making an album!"/>
    <s v="The Fine Spirits are making an album, but we need your help!"/>
    <n v="1500"/>
    <n v="2052"/>
    <x v="0"/>
    <s v="US"/>
    <s v="USD"/>
    <d v="2012-07-14T03:19:03"/>
    <n v="1342243143"/>
    <x v="1921"/>
    <n v="1339651143"/>
    <b v="0"/>
    <n v="38"/>
    <b v="1"/>
    <s v="music/indie rock"/>
    <n v="1.3680000000000001"/>
    <n v="54"/>
    <x v="3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d v="2013-12-12T04:08:27"/>
    <n v="1386828507"/>
    <x v="1922"/>
    <n v="1384236507"/>
    <b v="0"/>
    <n v="64"/>
    <b v="1"/>
    <s v="music/indie rock"/>
    <n v="1.1555"/>
    <n v="36.109375"/>
    <x v="3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d v="2011-09-27T02:59:00"/>
    <n v="1317099540"/>
    <x v="1923"/>
    <n v="1313612532"/>
    <b v="0"/>
    <n v="13"/>
    <b v="1"/>
    <s v="music/indie rock"/>
    <n v="2.4079999999999999"/>
    <n v="23.153846153846153"/>
    <x v="3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d v="2014-01-15T17:33:00"/>
    <n v="1389814380"/>
    <x v="1924"/>
    <n v="1387390555"/>
    <b v="0"/>
    <n v="33"/>
    <b v="1"/>
    <s v="music/indie rock"/>
    <n v="1.1439999999999999"/>
    <n v="104"/>
    <x v="3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d v="2013-10-10T22:00:00"/>
    <n v="1381449600"/>
    <x v="1925"/>
    <n v="1379540288"/>
    <b v="0"/>
    <n v="52"/>
    <b v="1"/>
    <s v="music/indie rock"/>
    <n v="1.1033333333333333"/>
    <n v="31.826923076923077"/>
    <x v="3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d v="2010-11-01T22:26:00"/>
    <n v="1288657560"/>
    <x v="1926"/>
    <n v="1286319256"/>
    <b v="0"/>
    <n v="107"/>
    <b v="1"/>
    <s v="music/indie rock"/>
    <n v="1.9537933333333333"/>
    <n v="27.3896261682243"/>
    <x v="3"/>
    <s v="indie rock"/>
  </r>
  <r>
    <n v="1927"/>
    <s v="GBS Detroit Presents Hampshire"/>
    <s v="Hampshire is headed to GBS Detroit."/>
    <n v="600"/>
    <n v="620"/>
    <x v="0"/>
    <s v="US"/>
    <s v="USD"/>
    <d v="2012-03-08T02:59:00"/>
    <n v="1331182740"/>
    <x v="1927"/>
    <n v="1329856839"/>
    <b v="0"/>
    <n v="11"/>
    <b v="1"/>
    <s v="music/indie rock"/>
    <n v="1.0333333333333334"/>
    <n v="56.363636363636367"/>
    <x v="3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d v="2013-05-07T13:33:14"/>
    <n v="1367940794"/>
    <x v="1928"/>
    <n v="1365348794"/>
    <b v="0"/>
    <n v="34"/>
    <b v="1"/>
    <s v="music/indie rock"/>
    <n v="1.031372549019608"/>
    <n v="77.352941176470594"/>
    <x v="3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d v="2011-07-04T22:31:06"/>
    <n v="1309825866"/>
    <x v="1929"/>
    <n v="1306197066"/>
    <b v="0"/>
    <n v="75"/>
    <b v="1"/>
    <s v="music/indie rock"/>
    <n v="1.003125"/>
    <n v="42.8"/>
    <x v="3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d v="2013-07-07T11:24:42"/>
    <n v="1373203482"/>
    <x v="1930"/>
    <n v="1368019482"/>
    <b v="0"/>
    <n v="26"/>
    <b v="1"/>
    <s v="music/indie rock"/>
    <n v="1.27"/>
    <n v="48.846153846153847"/>
    <x v="3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d v="2012-05-22T01:30:00"/>
    <n v="1337657400"/>
    <x v="1931"/>
    <n v="1336512309"/>
    <b v="0"/>
    <n v="50"/>
    <b v="1"/>
    <s v="music/indie rock"/>
    <n v="1.20601"/>
    <n v="48.240400000000001"/>
    <x v="3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d v="2012-01-24T17:26:13"/>
    <n v="1327433173"/>
    <x v="1932"/>
    <n v="1325618773"/>
    <b v="0"/>
    <n v="80"/>
    <b v="1"/>
    <s v="music/indie rock"/>
    <n v="1.0699047619047619"/>
    <n v="70.212500000000006"/>
    <x v="3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d v="2014-09-27T01:08:27"/>
    <n v="1411787307"/>
    <x v="1933"/>
    <n v="1409195307"/>
    <b v="0"/>
    <n v="110"/>
    <b v="1"/>
    <s v="music/indie rock"/>
    <n v="1.7243333333333333"/>
    <n v="94.054545454545448"/>
    <x v="3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d v="2011-12-25T03:00:00"/>
    <n v="1324789200"/>
    <x v="1934"/>
    <n v="1321649321"/>
    <b v="0"/>
    <n v="77"/>
    <b v="1"/>
    <s v="music/indie rock"/>
    <n v="1.2362"/>
    <n v="80.272727272727266"/>
    <x v="3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d v="2014-06-21T02:59:00"/>
    <n v="1403326740"/>
    <x v="1935"/>
    <n v="1400106171"/>
    <b v="0"/>
    <n v="50"/>
    <b v="1"/>
    <s v="music/indie rock"/>
    <n v="1.0840000000000001"/>
    <n v="54.2"/>
    <x v="3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d v="2011-12-06T03:59:00"/>
    <n v="1323151140"/>
    <x v="1936"/>
    <n v="1320528070"/>
    <b v="0"/>
    <n v="145"/>
    <b v="1"/>
    <s v="music/indie rock"/>
    <n v="1.1652013333333333"/>
    <n v="60.26903448275862"/>
    <x v="3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d v="2012-06-15T01:59:00"/>
    <n v="1339732740"/>
    <x v="1937"/>
    <n v="1338346281"/>
    <b v="0"/>
    <n v="29"/>
    <b v="1"/>
    <s v="music/indie rock"/>
    <n v="1.8724499999999999"/>
    <n v="38.740344827586206"/>
    <x v="3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d v="2013-07-02T03:00:00"/>
    <n v="1372741200"/>
    <x v="1938"/>
    <n v="1370067231"/>
    <b v="0"/>
    <n v="114"/>
    <b v="1"/>
    <s v="music/indie rock"/>
    <n v="1.1593333333333333"/>
    <n v="152.54385964912279"/>
    <x v="3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d v="2013-03-10T20:38:28"/>
    <n v="1362955108"/>
    <x v="1939"/>
    <n v="1360366708"/>
    <b v="0"/>
    <n v="96"/>
    <b v="1"/>
    <s v="music/indie rock"/>
    <n v="1.107"/>
    <n v="115.3125"/>
    <x v="3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d v="2011-06-15T01:59:00"/>
    <n v="1308110340"/>
    <x v="1940"/>
    <n v="1304770233"/>
    <b v="0"/>
    <n v="31"/>
    <b v="1"/>
    <s v="music/indie rock"/>
    <n v="1.7092307692307693"/>
    <n v="35.838709677419352"/>
    <x v="3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d v="2014-05-15T04:58:51"/>
    <n v="1400137131"/>
    <x v="1941"/>
    <n v="1397545131"/>
    <b v="1"/>
    <n v="4883"/>
    <b v="1"/>
    <s v="technology/hardware"/>
    <n v="1.2611835600000001"/>
    <n v="64.570118779438872"/>
    <x v="1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d v="2011-07-04T17:52:20"/>
    <n v="1309809140"/>
    <x v="1942"/>
    <n v="1302033140"/>
    <b v="1"/>
    <n v="95"/>
    <b v="1"/>
    <s v="technology/hardware"/>
    <n v="1.3844033333333334"/>
    <n v="87.436000000000007"/>
    <x v="1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d v="2016-08-11T04:28:36"/>
    <n v="1470896916"/>
    <x v="1943"/>
    <n v="1467008916"/>
    <b v="1"/>
    <n v="2478"/>
    <b v="1"/>
    <s v="technology/hardware"/>
    <n v="17.052499999999998"/>
    <n v="68.815577078288939"/>
    <x v="1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d v="2014-05-01T12:01:30"/>
    <n v="1398952890"/>
    <x v="1944"/>
    <n v="1396360890"/>
    <b v="1"/>
    <n v="1789"/>
    <b v="1"/>
    <s v="technology/hardware"/>
    <n v="7.8805550000000002"/>
    <n v="176.200223588597"/>
    <x v="1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d v="2015-07-12T04:02:38"/>
    <n v="1436680958"/>
    <x v="1945"/>
    <n v="1433224958"/>
    <b v="1"/>
    <n v="680"/>
    <b v="1"/>
    <s v="technology/hardware"/>
    <n v="3.4801799999999998"/>
    <n v="511.79117647058825"/>
    <x v="1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d v="2014-04-20T00:36:01"/>
    <n v="1397961361"/>
    <x v="1946"/>
    <n v="1392780961"/>
    <b v="1"/>
    <n v="70"/>
    <b v="1"/>
    <s v="technology/hardware"/>
    <n v="1.4974666666666667"/>
    <n v="160.44285714285715"/>
    <x v="1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d v="2009-11-23T03:59:00"/>
    <n v="1258955940"/>
    <x v="1947"/>
    <n v="1255730520"/>
    <b v="1"/>
    <n v="23"/>
    <b v="1"/>
    <s v="technology/hardware"/>
    <n v="1.0063375000000001"/>
    <n v="35.003043478260871"/>
    <x v="1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d v="2016-06-06T15:02:00"/>
    <n v="1465232520"/>
    <x v="1948"/>
    <n v="1460557809"/>
    <b v="1"/>
    <n v="4245"/>
    <b v="1"/>
    <s v="technology/hardware"/>
    <n v="8.0021100000000001"/>
    <n v="188.50671378091872"/>
    <x v="1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d v="2014-07-10T08:09:11"/>
    <n v="1404986951"/>
    <x v="1949"/>
    <n v="1402394951"/>
    <b v="1"/>
    <n v="943"/>
    <b v="1"/>
    <s v="technology/hardware"/>
    <n v="1.0600260000000001"/>
    <n v="56.204984093319197"/>
    <x v="1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d v="2011-04-22T02:21:13"/>
    <n v="1303446073"/>
    <x v="1950"/>
    <n v="1300767673"/>
    <b v="1"/>
    <n v="1876"/>
    <b v="1"/>
    <s v="technology/hardware"/>
    <n v="2.0051866666666669"/>
    <n v="51.3054157782516"/>
    <x v="1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d v="2016-11-07T09:05:37"/>
    <n v="1478516737"/>
    <x v="1951"/>
    <n v="1475921137"/>
    <b v="1"/>
    <n v="834"/>
    <b v="1"/>
    <s v="technology/hardware"/>
    <n v="2.1244399999999999"/>
    <n v="127.36450839328538"/>
    <x v="1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d v="2013-10-16T12:33:35"/>
    <n v="1381934015"/>
    <x v="1952"/>
    <n v="1378737215"/>
    <b v="1"/>
    <n v="682"/>
    <b v="1"/>
    <s v="technology/hardware"/>
    <n v="1.9847237142857144"/>
    <n v="101.85532258064516"/>
    <x v="1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d v="2012-03-02T01:00:00"/>
    <n v="1330657200"/>
    <x v="1953"/>
    <n v="1328158065"/>
    <b v="1"/>
    <n v="147"/>
    <b v="1"/>
    <s v="technology/hardware"/>
    <n v="2.2594666666666665"/>
    <n v="230.55782312925169"/>
    <x v="1"/>
    <s v="hardware"/>
  </r>
  <r>
    <n v="1954"/>
    <s v="Orison â€“ Rethink the Power of Energy"/>
    <s v="The First Home Battery System You Simply Plug in to Install"/>
    <n v="50000"/>
    <n v="349474"/>
    <x v="0"/>
    <s v="US"/>
    <s v="USD"/>
    <d v="2016-03-12T03:00:00"/>
    <n v="1457758800"/>
    <x v="1954"/>
    <n v="1453730176"/>
    <b v="1"/>
    <n v="415"/>
    <b v="1"/>
    <s v="technology/hardware"/>
    <n v="6.9894800000000004"/>
    <n v="842.10602409638557"/>
    <x v="1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d v="2012-05-23T17:00:00"/>
    <n v="1337799600"/>
    <x v="1955"/>
    <n v="1334989881"/>
    <b v="1"/>
    <n v="290"/>
    <b v="1"/>
    <s v="technology/hardware"/>
    <n v="3.9859528571428569"/>
    <n v="577.27593103448271"/>
    <x v="1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d v="2015-04-18T19:10:05"/>
    <n v="1429391405"/>
    <x v="1956"/>
    <n v="1425507005"/>
    <b v="1"/>
    <n v="365"/>
    <b v="1"/>
    <s v="technology/hardware"/>
    <n v="2.9403333333333332"/>
    <n v="483.34246575342468"/>
    <x v="1"/>
    <s v="hardware"/>
  </r>
  <r>
    <n v="1957"/>
    <s v="freeSoC and freeSoC Mini"/>
    <s v="An open hardware platform for the best microcontroller in the world."/>
    <n v="30000"/>
    <n v="50251.41"/>
    <x v="0"/>
    <s v="US"/>
    <s v="USD"/>
    <d v="2012-10-27T00:21:53"/>
    <n v="1351304513"/>
    <x v="1957"/>
    <n v="1348712513"/>
    <b v="1"/>
    <n v="660"/>
    <b v="1"/>
    <s v="technology/hardware"/>
    <n v="1.6750470000000002"/>
    <n v="76.138500000000008"/>
    <x v="1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d v="2013-03-23T20:42:41"/>
    <n v="1364078561"/>
    <x v="1958"/>
    <n v="1361490161"/>
    <b v="1"/>
    <n v="1356"/>
    <b v="1"/>
    <s v="technology/hardware"/>
    <n v="14.355717142857143"/>
    <n v="74.107684365781708"/>
    <x v="1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d v="2014-09-30T22:00:00"/>
    <n v="1412121600"/>
    <x v="1959"/>
    <n v="1408565860"/>
    <b v="1"/>
    <n v="424"/>
    <b v="1"/>
    <s v="technology/hardware"/>
    <n v="1.5673440000000001"/>
    <n v="36.965660377358489"/>
    <x v="1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d v="2014-12-21T06:42:21"/>
    <n v="1419151341"/>
    <x v="1960"/>
    <n v="1416559341"/>
    <b v="1"/>
    <n v="33"/>
    <b v="1"/>
    <s v="technology/hardware"/>
    <n v="1.1790285714285715"/>
    <n v="2500.969696969697"/>
    <x v="1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d v="2012-10-06T01:59:00"/>
    <n v="1349495940"/>
    <x v="1961"/>
    <n v="1346042417"/>
    <b v="1"/>
    <n v="1633"/>
    <b v="1"/>
    <s v="technology/hardware"/>
    <n v="11.053811999999999"/>
    <n v="67.690214329454989"/>
    <x v="1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d v="2014-05-13T16:43:56"/>
    <n v="1400006636"/>
    <x v="1962"/>
    <n v="1397414636"/>
    <b v="1"/>
    <n v="306"/>
    <b v="1"/>
    <s v="technology/hardware"/>
    <n v="1.9292499999999999"/>
    <n v="63.04738562091503"/>
    <x v="1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d v="2014-09-16T08:18:54"/>
    <n v="1410862734"/>
    <x v="1963"/>
    <n v="1407838734"/>
    <b v="1"/>
    <n v="205"/>
    <b v="1"/>
    <s v="technology/hardware"/>
    <n v="1.268842105263158"/>
    <n v="117.6"/>
    <x v="1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d v="2016-04-22T04:32:52"/>
    <n v="1461306772"/>
    <x v="1964"/>
    <n v="1458714772"/>
    <b v="1"/>
    <n v="1281"/>
    <b v="1"/>
    <s v="technology/hardware"/>
    <n v="2.5957748878923765"/>
    <n v="180.75185011709601"/>
    <x v="1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d v="2012-01-11T23:00:00"/>
    <n v="1326330000"/>
    <x v="1965"/>
    <n v="1324433310"/>
    <b v="1"/>
    <n v="103"/>
    <b v="1"/>
    <s v="technology/hardware"/>
    <n v="2.6227999999999998"/>
    <n v="127.32038834951456"/>
    <x v="1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d v="2014-08-14T10:58:18"/>
    <n v="1408021098"/>
    <x v="1966"/>
    <n v="1405429098"/>
    <b v="1"/>
    <n v="1513"/>
    <b v="1"/>
    <s v="technology/hardware"/>
    <n v="2.0674309000000002"/>
    <n v="136.6444745538665"/>
    <x v="1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d v="2014-05-01T13:55:29"/>
    <n v="1398959729"/>
    <x v="1967"/>
    <n v="1396367729"/>
    <b v="1"/>
    <n v="405"/>
    <b v="1"/>
    <s v="technology/hardware"/>
    <n v="3.7012999999999998"/>
    <n v="182.78024691358024"/>
    <x v="1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d v="2016-12-03T13:05:15"/>
    <n v="1480777515"/>
    <x v="1968"/>
    <n v="1478095515"/>
    <b v="1"/>
    <n v="510"/>
    <b v="1"/>
    <s v="technology/hardware"/>
    <n v="2.8496600000000001"/>
    <n v="279.37843137254902"/>
    <x v="1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d v="2016-08-05T17:01:08"/>
    <n v="1470423668"/>
    <x v="1969"/>
    <n v="1467831668"/>
    <b v="1"/>
    <n v="1887"/>
    <b v="1"/>
    <s v="technology/hardware"/>
    <n v="5.7907999999999999"/>
    <n v="61.375728669846318"/>
    <x v="1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d v="2013-04-20T01:38:21"/>
    <n v="1366429101"/>
    <x v="1970"/>
    <n v="1361248701"/>
    <b v="1"/>
    <n v="701"/>
    <b v="1"/>
    <s v="technology/hardware"/>
    <n v="11.318"/>
    <n v="80.727532097004286"/>
    <x v="1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d v="2013-11-15T02:00:00"/>
    <n v="1384488000"/>
    <x v="1971"/>
    <n v="1381752061"/>
    <b v="1"/>
    <n v="3863"/>
    <b v="1"/>
    <s v="technology/hardware"/>
    <n v="2.6302771750000002"/>
    <n v="272.35590732591254"/>
    <x v="1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d v="2012-11-17T23:17:24"/>
    <n v="1353201444"/>
    <x v="1972"/>
    <n v="1350605844"/>
    <b v="1"/>
    <n v="238"/>
    <b v="1"/>
    <s v="technology/hardware"/>
    <n v="6.7447999999999997"/>
    <n v="70.848739495798313"/>
    <x v="1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d v="2016-08-06T05:00:00"/>
    <n v="1470466800"/>
    <x v="1973"/>
    <n v="1467134464"/>
    <b v="1"/>
    <n v="2051"/>
    <b v="1"/>
    <s v="technology/hardware"/>
    <n v="2.5683081313131315"/>
    <n v="247.94003412969283"/>
    <x v="1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d v="2013-08-19T06:01:09"/>
    <n v="1376899269"/>
    <x v="1974"/>
    <n v="1371715269"/>
    <b v="1"/>
    <n v="402"/>
    <b v="1"/>
    <s v="technology/hardware"/>
    <n v="3.7549600000000001"/>
    <n v="186.81393034825871"/>
    <x v="1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d v="2013-03-10T16:07:31"/>
    <n v="1362938851"/>
    <x v="1975"/>
    <n v="1360346851"/>
    <b v="1"/>
    <n v="253"/>
    <b v="1"/>
    <s v="technology/hardware"/>
    <n v="2.0870837499999997"/>
    <n v="131.98948616600788"/>
    <x v="1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d v="2013-07-13T19:35:25"/>
    <n v="1373751325"/>
    <x v="1976"/>
    <n v="1371159325"/>
    <b v="1"/>
    <n v="473"/>
    <b v="1"/>
    <s v="technology/hardware"/>
    <n v="3.4660000000000002"/>
    <n v="29.310782241014799"/>
    <x v="1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d v="2015-12-19T05:59:00"/>
    <n v="1450511940"/>
    <x v="1977"/>
    <n v="1446527540"/>
    <b v="1"/>
    <n v="821"/>
    <b v="1"/>
    <s v="technology/hardware"/>
    <n v="4.0232999999999999"/>
    <n v="245.02436053593178"/>
    <x v="1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d v="2012-06-12T05:00:00"/>
    <n v="1339484400"/>
    <x v="1978"/>
    <n v="1336627492"/>
    <b v="1"/>
    <n v="388"/>
    <b v="1"/>
    <s v="technology/hardware"/>
    <n v="10.2684514"/>
    <n v="1323.2540463917526"/>
    <x v="1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d v="2015-11-19T02:59:00"/>
    <n v="1447909140"/>
    <x v="1979"/>
    <n v="1444734146"/>
    <b v="1"/>
    <n v="813"/>
    <b v="1"/>
    <s v="technology/hardware"/>
    <n v="1.14901155"/>
    <n v="282.65966789667897"/>
    <x v="1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d v="2016-04-03T10:01:02"/>
    <n v="1459684862"/>
    <x v="1980"/>
    <n v="1456232462"/>
    <b v="1"/>
    <n v="1945"/>
    <b v="1"/>
    <s v="technology/hardware"/>
    <n v="3.5482402000000004"/>
    <n v="91.214401028277635"/>
    <x v="1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d v="2014-07-09T15:24:25"/>
    <n v="1404926665"/>
    <x v="1981"/>
    <n v="1402334665"/>
    <b v="0"/>
    <n v="12"/>
    <b v="0"/>
    <s v="photography/people"/>
    <n v="5.0799999999999998E-2"/>
    <n v="31.75"/>
    <x v="7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d v="2016-12-04T13:04:47"/>
    <n v="1480863887"/>
    <x v="1982"/>
    <n v="1478268287"/>
    <b v="0"/>
    <n v="0"/>
    <b v="0"/>
    <s v="photography/people"/>
    <n v="0"/>
    <e v="#DIV/0!"/>
    <x v="7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d v="2016-09-02T05:00:00"/>
    <n v="1472799600"/>
    <x v="1983"/>
    <n v="1470874618"/>
    <b v="0"/>
    <n v="16"/>
    <b v="0"/>
    <s v="photography/people"/>
    <n v="4.2999999999999997E-2"/>
    <n v="88.6875"/>
    <x v="7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d v="2014-11-30T17:58:01"/>
    <n v="1417377481"/>
    <x v="1984"/>
    <n v="1412189881"/>
    <b v="0"/>
    <n v="7"/>
    <b v="0"/>
    <s v="photography/people"/>
    <n v="0.21146666666666666"/>
    <n v="453.14285714285717"/>
    <x v="7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d v="2016-08-02T21:00:00"/>
    <n v="1470178800"/>
    <x v="1985"/>
    <n v="1467650771"/>
    <b v="0"/>
    <n v="4"/>
    <b v="0"/>
    <s v="photography/people"/>
    <n v="3.1875000000000001E-2"/>
    <n v="12.75"/>
    <x v="7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d v="2016-03-14T07:24:43"/>
    <n v="1457947483"/>
    <x v="1986"/>
    <n v="1455359083"/>
    <b v="0"/>
    <n v="1"/>
    <b v="0"/>
    <s v="photography/people"/>
    <n v="5.0000000000000001E-4"/>
    <n v="1"/>
    <x v="7"/>
    <s v="people"/>
  </r>
  <r>
    <n v="1987"/>
    <s v="Ethiopia: Beheld"/>
    <s v="A collection of images that depicts the beauty and diversity within Ethiopia"/>
    <n v="5500"/>
    <n v="2336"/>
    <x v="2"/>
    <s v="GB"/>
    <s v="GBP"/>
    <d v="2015-03-01T13:21:16"/>
    <n v="1425223276"/>
    <x v="1987"/>
    <n v="1422631276"/>
    <b v="0"/>
    <n v="28"/>
    <b v="0"/>
    <s v="photography/people"/>
    <n v="0.42472727272727273"/>
    <n v="83.428571428571431"/>
    <x v="7"/>
    <s v="people"/>
  </r>
  <r>
    <n v="1988"/>
    <s v="Phillip Michael Photography"/>
    <s v="Expressing art in an image!"/>
    <n v="6000"/>
    <n v="25"/>
    <x v="2"/>
    <s v="US"/>
    <s v="USD"/>
    <d v="2015-08-20T16:19:02"/>
    <n v="1440094742"/>
    <x v="1988"/>
    <n v="1437502742"/>
    <b v="0"/>
    <n v="1"/>
    <b v="0"/>
    <s v="photography/people"/>
    <n v="4.1666666666666666E-3"/>
    <n v="25"/>
    <x v="7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d v="2016-12-11T14:20:08"/>
    <n v="1481473208"/>
    <x v="1989"/>
    <n v="1478881208"/>
    <b v="0"/>
    <n v="1"/>
    <b v="0"/>
    <s v="photography/people"/>
    <n v="0.01"/>
    <n v="50"/>
    <x v="7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d v="2016-02-13T02:42:12"/>
    <n v="1455338532"/>
    <x v="1990"/>
    <n v="1454042532"/>
    <b v="0"/>
    <n v="5"/>
    <b v="0"/>
    <s v="photography/people"/>
    <n v="0.16966666666666666"/>
    <n v="101.8"/>
    <x v="7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d v="2015-07-03T19:26:26"/>
    <n v="1435958786"/>
    <x v="1991"/>
    <n v="1434144386"/>
    <b v="0"/>
    <n v="3"/>
    <b v="0"/>
    <s v="photography/people"/>
    <n v="7.0000000000000007E-2"/>
    <n v="46.666666666666664"/>
    <x v="7"/>
    <s v="people"/>
  </r>
  <r>
    <n v="1992"/>
    <s v="The Wonderful World of Princes &amp; Princesses"/>
    <s v="A complete revamp of all the Disney Princes &amp; Princesses!"/>
    <n v="1500"/>
    <n v="2"/>
    <x v="2"/>
    <s v="US"/>
    <s v="USD"/>
    <d v="2015-02-18T01:26:31"/>
    <n v="1424229991"/>
    <x v="1992"/>
    <n v="1421637991"/>
    <b v="0"/>
    <n v="2"/>
    <b v="0"/>
    <s v="photography/people"/>
    <n v="1.3333333333333333E-3"/>
    <n v="1"/>
    <x v="7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d v="2015-12-21T12:07:17"/>
    <n v="1450706837"/>
    <x v="1993"/>
    <n v="1448114837"/>
    <b v="0"/>
    <n v="0"/>
    <b v="0"/>
    <s v="photography/people"/>
    <n v="0"/>
    <e v="#DIV/0!"/>
    <x v="7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d v="2016-12-06T23:09:02"/>
    <n v="1481072942"/>
    <x v="1994"/>
    <n v="1475885342"/>
    <b v="0"/>
    <n v="0"/>
    <b v="0"/>
    <s v="photography/people"/>
    <n v="0"/>
    <e v="#DIV/0!"/>
    <x v="7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d v="2015-07-16T19:38:56"/>
    <n v="1437082736"/>
    <x v="1995"/>
    <n v="1435354736"/>
    <b v="0"/>
    <n v="3"/>
    <b v="0"/>
    <s v="photography/people"/>
    <n v="7.8E-2"/>
    <n v="26"/>
    <x v="7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d v="2014-07-10T17:40:11"/>
    <n v="1405021211"/>
    <x v="1996"/>
    <n v="1402429211"/>
    <b v="0"/>
    <n v="0"/>
    <b v="0"/>
    <s v="photography/people"/>
    <n v="0"/>
    <e v="#DIV/0!"/>
    <x v="7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d v="2014-08-26T20:20:12"/>
    <n v="1409091612"/>
    <x v="1997"/>
    <n v="1406499612"/>
    <b v="0"/>
    <n v="0"/>
    <b v="0"/>
    <s v="photography/people"/>
    <n v="0"/>
    <e v="#DIV/0!"/>
    <x v="7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d v="2014-08-01T00:50:38"/>
    <n v="1406861438"/>
    <x v="1998"/>
    <n v="1402973438"/>
    <b v="0"/>
    <n v="3"/>
    <b v="0"/>
    <s v="photography/people"/>
    <n v="0.26200000000000001"/>
    <n v="218.33333333333334"/>
    <x v="7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d v="2014-11-13T10:35:08"/>
    <n v="1415882108"/>
    <x v="1999"/>
    <n v="1413286508"/>
    <b v="0"/>
    <n v="7"/>
    <b v="0"/>
    <s v="photography/people"/>
    <n v="7.6129032258064515E-3"/>
    <n v="33.714285714285715"/>
    <x v="7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d v="2016-01-06T20:50:13"/>
    <n v="1452120613"/>
    <x v="2000"/>
    <n v="1449528613"/>
    <b v="0"/>
    <n v="25"/>
    <b v="0"/>
    <s v="photography/people"/>
    <n v="0.125"/>
    <n v="25"/>
    <x v="7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d v="2015-06-12T18:00:00"/>
    <n v="1434139200"/>
    <x v="2001"/>
    <n v="1431406916"/>
    <b v="1"/>
    <n v="1637"/>
    <b v="1"/>
    <s v="technology/hardware"/>
    <n v="3.8212909090909091"/>
    <n v="128.38790470372632"/>
    <x v="1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d v="2017-01-23T15:05:43"/>
    <n v="1485191143"/>
    <x v="2002"/>
    <n v="1482599143"/>
    <b v="1"/>
    <n v="1375"/>
    <b v="1"/>
    <s v="technology/hardware"/>
    <n v="2.1679422000000002"/>
    <n v="78.834261818181815"/>
    <x v="1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d v="2010-07-02T21:00:00"/>
    <n v="1278111600"/>
    <x v="2003"/>
    <n v="1276830052"/>
    <b v="1"/>
    <n v="17"/>
    <b v="1"/>
    <s v="technology/hardware"/>
    <n v="3.12"/>
    <n v="91.764705882352942"/>
    <x v="1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d v="2014-07-10T12:31:03"/>
    <n v="1405002663"/>
    <x v="2004"/>
    <n v="1402410663"/>
    <b v="1"/>
    <n v="354"/>
    <b v="1"/>
    <s v="technology/hardware"/>
    <n v="2.3442048"/>
    <n v="331.10237288135596"/>
    <x v="1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d v="2013-10-16T01:59:00"/>
    <n v="1381895940"/>
    <x v="2005"/>
    <n v="1379532618"/>
    <b v="1"/>
    <n v="191"/>
    <b v="1"/>
    <s v="technology/hardware"/>
    <n v="1.236801"/>
    <n v="194.26193717277485"/>
    <x v="1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d v="2014-12-03T11:00:45"/>
    <n v="1417611645"/>
    <x v="2006"/>
    <n v="1414584045"/>
    <b v="1"/>
    <n v="303"/>
    <b v="1"/>
    <s v="technology/hardware"/>
    <n v="2.4784000000000002"/>
    <n v="408.97689768976898"/>
    <x v="1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d v="2010-08-24T02:00:00"/>
    <n v="1282622400"/>
    <x v="2007"/>
    <n v="1276891586"/>
    <b v="1"/>
    <n v="137"/>
    <b v="1"/>
    <s v="technology/hardware"/>
    <n v="1.157092"/>
    <n v="84.459270072992695"/>
    <x v="1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d v="2011-09-19T12:30:22"/>
    <n v="1316442622"/>
    <x v="2008"/>
    <n v="1312641022"/>
    <b v="1"/>
    <n v="41"/>
    <b v="1"/>
    <s v="technology/hardware"/>
    <n v="1.1707484768810599"/>
    <n v="44.853658536585364"/>
    <x v="1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d v="2016-11-23T06:45:43"/>
    <n v="1479890743"/>
    <x v="2009"/>
    <n v="1476776743"/>
    <b v="1"/>
    <n v="398"/>
    <b v="1"/>
    <s v="technology/hardware"/>
    <n v="3.05158"/>
    <n v="383.3643216080402"/>
    <x v="1"/>
    <s v="hardware"/>
  </r>
  <r>
    <n v="2010"/>
    <s v="Weighitz: Weigh Smarter"/>
    <s v="Weighitz are miniature smart scales designed to weigh anything in the home."/>
    <n v="30000"/>
    <n v="96015.9"/>
    <x v="0"/>
    <s v="US"/>
    <s v="USD"/>
    <d v="2016-08-18T21:54:51"/>
    <n v="1471564491"/>
    <x v="2010"/>
    <n v="1468972491"/>
    <b v="1"/>
    <n v="1737"/>
    <b v="1"/>
    <s v="technology/hardware"/>
    <n v="3.2005299999999997"/>
    <n v="55.276856649395505"/>
    <x v="1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d v="2016-01-11T21:00:00"/>
    <n v="1452553200"/>
    <x v="2011"/>
    <n v="1449650173"/>
    <b v="1"/>
    <n v="971"/>
    <b v="1"/>
    <s v="technology/hardware"/>
    <n v="8.1956399999999991"/>
    <n v="422.02059732234807"/>
    <x v="1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d v="2015-02-05T17:44:01"/>
    <n v="1423165441"/>
    <x v="2012"/>
    <n v="1420573441"/>
    <b v="1"/>
    <n v="183"/>
    <b v="1"/>
    <s v="technology/hardware"/>
    <n v="2.3490000000000002"/>
    <n v="64.180327868852459"/>
    <x v="1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d v="2016-07-08T21:03:34"/>
    <n v="1468019014"/>
    <x v="2013"/>
    <n v="1462835014"/>
    <b v="1"/>
    <n v="4562"/>
    <b v="1"/>
    <s v="technology/hardware"/>
    <n v="4.9491375"/>
    <n v="173.57781674704077"/>
    <x v="1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d v="2013-03-25T02:08:59"/>
    <n v="1364184539"/>
    <x v="2014"/>
    <n v="1361250539"/>
    <b v="1"/>
    <n v="26457"/>
    <b v="1"/>
    <s v="technology/hardware"/>
    <n v="78.137822333333332"/>
    <n v="88.601680840609291"/>
    <x v="1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d v="2011-09-09T19:02:43"/>
    <n v="1315602163"/>
    <x v="2015"/>
    <n v="1313010163"/>
    <b v="1"/>
    <n v="162"/>
    <b v="1"/>
    <s v="technology/hardware"/>
    <n v="1.1300013888888889"/>
    <n v="50.222283950617282"/>
    <x v="1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d v="2013-03-09T19:08:19"/>
    <n v="1362863299"/>
    <x v="2016"/>
    <n v="1360271299"/>
    <b v="1"/>
    <n v="479"/>
    <b v="1"/>
    <s v="technology/hardware"/>
    <n v="9.2154220000000002"/>
    <n v="192.38876826722338"/>
    <x v="1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d v="2012-03-24T02:00:00"/>
    <n v="1332561600"/>
    <x v="2017"/>
    <n v="1329873755"/>
    <b v="1"/>
    <n v="426"/>
    <b v="1"/>
    <s v="technology/hardware"/>
    <n v="1.2510239999999999"/>
    <n v="73.416901408450698"/>
    <x v="1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d v="2015-08-13T06:46:49"/>
    <n v="1439455609"/>
    <x v="2018"/>
    <n v="1436863609"/>
    <b v="1"/>
    <n v="450"/>
    <b v="1"/>
    <s v="technology/hardware"/>
    <n v="1.0224343076923077"/>
    <n v="147.68495555555555"/>
    <x v="1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d v="2016-09-22T15:00:21"/>
    <n v="1474563621"/>
    <x v="2019"/>
    <n v="1471971621"/>
    <b v="1"/>
    <n v="1780"/>
    <b v="1"/>
    <s v="technology/hardware"/>
    <n v="4.8490975000000001"/>
    <n v="108.96848314606741"/>
    <x v="1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d v="2014-05-14T21:04:00"/>
    <n v="1400108640"/>
    <x v="2020"/>
    <n v="1396923624"/>
    <b v="1"/>
    <n v="122"/>
    <b v="1"/>
    <s v="technology/hardware"/>
    <n v="1.9233333333333333"/>
    <n v="23.647540983606557"/>
    <x v="1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d v="2014-09-23T23:41:37"/>
    <n v="1411522897"/>
    <x v="2021"/>
    <n v="1407634897"/>
    <b v="1"/>
    <n v="95"/>
    <b v="1"/>
    <s v="technology/hardware"/>
    <n v="2.8109999999999999"/>
    <n v="147.94736842105263"/>
    <x v="1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d v="2016-06-11T11:39:32"/>
    <n v="1465652372"/>
    <x v="2022"/>
    <n v="1463060372"/>
    <b v="1"/>
    <n v="325"/>
    <b v="1"/>
    <s v="technology/hardware"/>
    <n v="1.2513700000000001"/>
    <n v="385.03692307692307"/>
    <x v="1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d v="2015-06-11T08:05:53"/>
    <n v="1434017153"/>
    <x v="2023"/>
    <n v="1431425153"/>
    <b v="1"/>
    <n v="353"/>
    <b v="1"/>
    <s v="technology/hardware"/>
    <n v="1.61459"/>
    <n v="457.39093484419266"/>
    <x v="1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d v="2012-08-13T01:00:00"/>
    <n v="1344826800"/>
    <x v="2024"/>
    <n v="1341875544"/>
    <b v="1"/>
    <n v="105"/>
    <b v="1"/>
    <s v="technology/hardware"/>
    <n v="5.8535000000000004"/>
    <n v="222.99047619047619"/>
    <x v="1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d v="2015-06-11T02:25:46"/>
    <n v="1433996746"/>
    <x v="2025"/>
    <n v="1431404746"/>
    <b v="1"/>
    <n v="729"/>
    <b v="1"/>
    <s v="technology/hardware"/>
    <n v="2.0114999999999998"/>
    <n v="220.74074074074073"/>
    <x v="1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d v="2014-04-21T01:59:00"/>
    <n v="1398052740"/>
    <x v="2026"/>
    <n v="1394127585"/>
    <b v="1"/>
    <n v="454"/>
    <b v="1"/>
    <s v="technology/hardware"/>
    <n v="1.3348307999999998"/>
    <n v="73.503898678414089"/>
    <x v="1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d v="2015-03-30T16:31:59"/>
    <n v="1427740319"/>
    <x v="2027"/>
    <n v="1423855919"/>
    <b v="1"/>
    <n v="539"/>
    <b v="1"/>
    <s v="technology/hardware"/>
    <n v="1.2024900000000001"/>
    <n v="223.09647495361781"/>
    <x v="1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d v="2010-03-15T19:55:00"/>
    <n v="1268690100"/>
    <x v="2028"/>
    <n v="1265493806"/>
    <b v="1"/>
    <n v="79"/>
    <b v="1"/>
    <s v="technology/hardware"/>
    <n v="1.2616666666666667"/>
    <n v="47.911392405063289"/>
    <x v="1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d v="2014-08-26T22:31:21"/>
    <n v="1409099481"/>
    <x v="2029"/>
    <n v="1406507481"/>
    <b v="1"/>
    <n v="94"/>
    <b v="1"/>
    <s v="technology/hardware"/>
    <n v="3.6120000000000001"/>
    <n v="96.063829787234042"/>
    <x v="1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d v="2012-11-29T21:54:56"/>
    <n v="1354233296"/>
    <x v="2030"/>
    <n v="1351641296"/>
    <b v="1"/>
    <n v="625"/>
    <b v="1"/>
    <s v="technology/hardware"/>
    <n v="2.26239013671875"/>
    <n v="118.6144"/>
    <x v="1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d v="2015-01-08T23:00:00"/>
    <n v="1420765200"/>
    <x v="2031"/>
    <n v="1417506853"/>
    <b v="1"/>
    <n v="508"/>
    <b v="1"/>
    <s v="technology/hardware"/>
    <n v="1.2035"/>
    <n v="118.45472440944881"/>
    <x v="1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d v="2016-12-15T03:00:00"/>
    <n v="1481778000"/>
    <x v="2032"/>
    <n v="1479216874"/>
    <b v="1"/>
    <n v="531"/>
    <b v="1"/>
    <s v="technology/hardware"/>
    <n v="3.0418799999999999"/>
    <n v="143.21468926553672"/>
    <x v="1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d v="2014-04-25T23:58:38"/>
    <n v="1398477518"/>
    <x v="2033"/>
    <n v="1395885518"/>
    <b v="1"/>
    <n v="158"/>
    <b v="1"/>
    <s v="technology/hardware"/>
    <n v="1.7867599999999999"/>
    <n v="282.71518987341773"/>
    <x v="1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d v="2015-05-07T04:58:00"/>
    <n v="1430981880"/>
    <x v="2034"/>
    <n v="1426216033"/>
    <b v="1"/>
    <n v="508"/>
    <b v="1"/>
    <s v="technology/hardware"/>
    <n v="3.868199871794872"/>
    <n v="593.93620078740162"/>
    <x v="1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d v="2015-12-18T23:00:00"/>
    <n v="1450486800"/>
    <x v="2035"/>
    <n v="1446562807"/>
    <b v="1"/>
    <n v="644"/>
    <b v="1"/>
    <s v="technology/hardware"/>
    <n v="2.1103642500000004"/>
    <n v="262.15704968944101"/>
    <x v="1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d v="2014-05-09T18:45:19"/>
    <n v="1399668319"/>
    <x v="2036"/>
    <n v="1397076319"/>
    <b v="1"/>
    <n v="848"/>
    <b v="1"/>
    <s v="technology/hardware"/>
    <n v="1.3166833333333334"/>
    <n v="46.580778301886795"/>
    <x v="1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d v="2013-12-30T04:02:33"/>
    <n v="1388383353"/>
    <x v="2037"/>
    <n v="1383195753"/>
    <b v="1"/>
    <n v="429"/>
    <b v="1"/>
    <s v="technology/hardware"/>
    <n v="3.0047639999999998"/>
    <n v="70.041118881118877"/>
    <x v="1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d v="2013-07-01T16:00:00"/>
    <n v="1372701600"/>
    <x v="2038"/>
    <n v="1369895421"/>
    <b v="1"/>
    <n v="204"/>
    <b v="1"/>
    <s v="technology/hardware"/>
    <n v="4.2051249999999998"/>
    <n v="164.90686274509804"/>
    <x v="1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d v="2016-12-01T02:59:00"/>
    <n v="1480568340"/>
    <x v="2039"/>
    <n v="1477996325"/>
    <b v="1"/>
    <n v="379"/>
    <b v="1"/>
    <s v="technology/hardware"/>
    <n v="1.362168"/>
    <n v="449.26385224274406"/>
    <x v="1"/>
    <s v="hardware"/>
  </r>
  <r>
    <n v="2040"/>
    <s v="Programmable Capacitor"/>
    <s v="4.29 Billion+ Capacitor Combinations._x000a_No Coding Required."/>
    <n v="3000"/>
    <n v="7445.14"/>
    <x v="0"/>
    <s v="US"/>
    <s v="USD"/>
    <d v="2013-11-15T21:15:03"/>
    <n v="1384557303"/>
    <x v="2040"/>
    <n v="1383257703"/>
    <b v="1"/>
    <n v="271"/>
    <b v="1"/>
    <s v="technology/hardware"/>
    <n v="2.4817133333333334"/>
    <n v="27.472841328413285"/>
    <x v="1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d v="2016-11-10T11:37:07"/>
    <n v="1478785027"/>
    <x v="2041"/>
    <n v="1476189427"/>
    <b v="0"/>
    <n v="120"/>
    <b v="1"/>
    <s v="technology/hardware"/>
    <n v="1.8186315789473684"/>
    <n v="143.97499999999999"/>
    <x v="1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d v="2016-01-22T14:59:34"/>
    <n v="1453481974"/>
    <x v="2042"/>
    <n v="1448297974"/>
    <b v="0"/>
    <n v="140"/>
    <b v="1"/>
    <s v="technology/hardware"/>
    <n v="1.2353000000000001"/>
    <n v="88.23571428571428"/>
    <x v="1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d v="2016-12-11T02:59:00"/>
    <n v="1481432340"/>
    <x v="2043"/>
    <n v="1476764077"/>
    <b v="0"/>
    <n v="193"/>
    <b v="1"/>
    <s v="technology/hardware"/>
    <n v="5.0620938628158845"/>
    <n v="36.326424870466319"/>
    <x v="1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d v="2015-06-13T14:25:14"/>
    <n v="1434212714"/>
    <x v="2044"/>
    <n v="1431620714"/>
    <b v="0"/>
    <n v="180"/>
    <b v="1"/>
    <s v="technology/hardware"/>
    <n v="1.0821333333333334"/>
    <n v="90.177777777777777"/>
    <x v="1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d v="2012-07-09T00:07:27"/>
    <n v="1341799647"/>
    <x v="2045"/>
    <n v="1339207647"/>
    <b v="0"/>
    <n v="263"/>
    <b v="1"/>
    <s v="technology/hardware"/>
    <n v="8.1918387755102042"/>
    <n v="152.62361216730039"/>
    <x v="1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d v="2013-05-23T02:07:24"/>
    <n v="1369282044"/>
    <x v="2046"/>
    <n v="1366690044"/>
    <b v="0"/>
    <n v="217"/>
    <b v="1"/>
    <s v="technology/hardware"/>
    <n v="1.2110000000000001"/>
    <n v="55.806451612903224"/>
    <x v="1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d v="2015-04-16T22:00:00"/>
    <n v="1429228800"/>
    <x v="2047"/>
    <n v="1426714870"/>
    <b v="0"/>
    <n v="443"/>
    <b v="1"/>
    <s v="technology/hardware"/>
    <n v="1.0299897959183673"/>
    <n v="227.85327313769753"/>
    <x v="1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d v="2013-05-23T13:38:11"/>
    <n v="1369323491"/>
    <x v="2048"/>
    <n v="1366731491"/>
    <b v="0"/>
    <n v="1373"/>
    <b v="1"/>
    <s v="technology/hardware"/>
    <n v="1.4833229411764706"/>
    <n v="91.82989803350327"/>
    <x v="1"/>
    <s v="hardware"/>
  </r>
  <r>
    <n v="2049"/>
    <s v="LOCK8 - the World's First Smart Bike Lock"/>
    <s v="Keyless. Alarm secured. GPS tracking."/>
    <n v="50000"/>
    <n v="60095.35"/>
    <x v="0"/>
    <s v="GB"/>
    <s v="GBP"/>
    <d v="2013-12-02T20:59:00"/>
    <n v="1386025140"/>
    <x v="2049"/>
    <n v="1382963963"/>
    <b v="0"/>
    <n v="742"/>
    <b v="1"/>
    <s v="technology/hardware"/>
    <n v="1.2019070000000001"/>
    <n v="80.991037735849048"/>
    <x v="1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d v="2015-05-30T23:42:58"/>
    <n v="1433036578"/>
    <x v="2050"/>
    <n v="1429580578"/>
    <b v="0"/>
    <n v="170"/>
    <b v="1"/>
    <s v="technology/hardware"/>
    <n v="4.7327000000000004"/>
    <n v="278.39411764705881"/>
    <x v="1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d v="2013-12-25T22:32:17"/>
    <n v="1388017937"/>
    <x v="2051"/>
    <n v="1385425937"/>
    <b v="0"/>
    <n v="242"/>
    <b v="1"/>
    <s v="technology/hardware"/>
    <n v="1.303625"/>
    <n v="43.095041322314053"/>
    <x v="1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d v="2016-02-20T00:00:53"/>
    <n v="1455933653"/>
    <x v="2052"/>
    <n v="1452045653"/>
    <b v="0"/>
    <n v="541"/>
    <b v="1"/>
    <s v="technology/hardware"/>
    <n v="3.5304799999999998"/>
    <n v="326.29205175600737"/>
    <x v="1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d v="2015-11-25T13:49:11"/>
    <n v="1448466551"/>
    <x v="2053"/>
    <n v="1445870951"/>
    <b v="0"/>
    <n v="121"/>
    <b v="1"/>
    <s v="technology/hardware"/>
    <n v="1.0102"/>
    <n v="41.743801652892564"/>
    <x v="1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d v="2014-05-02T10:30:10"/>
    <n v="1399033810"/>
    <x v="2054"/>
    <n v="1396441810"/>
    <b v="0"/>
    <n v="621"/>
    <b v="1"/>
    <s v="technology/hardware"/>
    <n v="1.1359142857142857"/>
    <n v="64.020933977455712"/>
    <x v="1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d v="2014-12-03T02:00:00"/>
    <n v="1417579200"/>
    <x v="2055"/>
    <n v="1415031043"/>
    <b v="0"/>
    <n v="101"/>
    <b v="1"/>
    <s v="technology/hardware"/>
    <n v="1.6741666666666666"/>
    <n v="99.455445544554451"/>
    <x v="1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d v="2013-04-17T16:15:42"/>
    <n v="1366222542"/>
    <x v="2056"/>
    <n v="1363630542"/>
    <b v="0"/>
    <n v="554"/>
    <b v="1"/>
    <s v="technology/hardware"/>
    <n v="1.5345200000000001"/>
    <n v="138.49458483754512"/>
    <x v="1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d v="2016-02-26T09:52:12"/>
    <n v="1456487532"/>
    <x v="2057"/>
    <n v="1453895532"/>
    <b v="0"/>
    <n v="666"/>
    <b v="1"/>
    <s v="technology/hardware"/>
    <n v="2.022322"/>
    <n v="45.547792792792798"/>
    <x v="1"/>
    <s v="hardware"/>
  </r>
  <r>
    <n v="2058"/>
    <s v="Raspberry Pi Debug Clip"/>
    <s v="Making using the serial terminal on the Raspberry Pi as easy as Pi!"/>
    <n v="2560"/>
    <n v="4308"/>
    <x v="0"/>
    <s v="GB"/>
    <s v="GBP"/>
    <d v="2015-03-02T18:00:00"/>
    <n v="1425326400"/>
    <x v="2058"/>
    <n v="1421916830"/>
    <b v="0"/>
    <n v="410"/>
    <b v="1"/>
    <s v="technology/hardware"/>
    <n v="1.6828125"/>
    <n v="10.507317073170732"/>
    <x v="1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d v="2016-01-31T19:59:00"/>
    <n v="1454277540"/>
    <x v="2059"/>
    <n v="1450880854"/>
    <b v="0"/>
    <n v="375"/>
    <b v="1"/>
    <s v="technology/hardware"/>
    <n v="1.4345666666666668"/>
    <n v="114.76533333333333"/>
    <x v="1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d v="2014-07-23T13:25:50"/>
    <n v="1406129150"/>
    <x v="2060"/>
    <n v="1400945150"/>
    <b v="0"/>
    <n v="1364"/>
    <b v="1"/>
    <s v="technology/hardware"/>
    <n v="1.964"/>
    <n v="35.997067448680355"/>
    <x v="1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d v="2016-12-31T16:20:54"/>
    <n v="1483208454"/>
    <x v="2061"/>
    <n v="1480616454"/>
    <b v="0"/>
    <n v="35"/>
    <b v="1"/>
    <s v="technology/hardware"/>
    <n v="1.0791999999999999"/>
    <n v="154.17142857142858"/>
    <x v="1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d v="2016-03-24T06:11:38"/>
    <n v="1458807098"/>
    <x v="2062"/>
    <n v="1456218698"/>
    <b v="0"/>
    <n v="203"/>
    <b v="1"/>
    <s v="technology/hardware"/>
    <n v="1.14977"/>
    <n v="566.38916256157631"/>
    <x v="1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d v="2016-05-15T15:35:01"/>
    <n v="1463333701"/>
    <x v="2063"/>
    <n v="1460482501"/>
    <b v="0"/>
    <n v="49"/>
    <b v="1"/>
    <s v="technology/hardware"/>
    <n v="1.4804999999999999"/>
    <n v="120.85714285714286"/>
    <x v="1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d v="2013-05-31T10:00:00"/>
    <n v="1370001600"/>
    <x v="2064"/>
    <n v="1366879523"/>
    <b v="0"/>
    <n v="5812"/>
    <b v="1"/>
    <s v="technology/hardware"/>
    <n v="1.9116676082790633"/>
    <n v="86.163845492085343"/>
    <x v="1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d v="2013-12-25T06:00:29"/>
    <n v="1387958429"/>
    <x v="2065"/>
    <n v="1385366429"/>
    <b v="0"/>
    <n v="1556"/>
    <b v="1"/>
    <s v="technology/hardware"/>
    <n v="1.99215125"/>
    <n v="51.212114395886893"/>
    <x v="1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d v="2014-08-23T16:31:23"/>
    <n v="1408818683"/>
    <x v="2066"/>
    <n v="1406226683"/>
    <b v="0"/>
    <n v="65"/>
    <b v="1"/>
    <s v="technology/hardware"/>
    <n v="2.1859999999999999"/>
    <n v="67.261538461538464"/>
    <x v="1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d v="2015-05-24T18:29:36"/>
    <n v="1432499376"/>
    <x v="2067"/>
    <n v="1429648176"/>
    <b v="0"/>
    <n v="10"/>
    <b v="1"/>
    <s v="technology/hardware"/>
    <n v="1.2686868686868686"/>
    <n v="62.8"/>
    <x v="1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d v="2016-10-20T18:11:55"/>
    <n v="1476994315"/>
    <x v="2068"/>
    <n v="1474402315"/>
    <b v="0"/>
    <n v="76"/>
    <b v="1"/>
    <s v="technology/hardware"/>
    <n v="1.0522388"/>
    <n v="346.13118421052633"/>
    <x v="1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d v="2016-01-02T21:19:51"/>
    <n v="1451776791"/>
    <x v="2069"/>
    <n v="1449098391"/>
    <b v="0"/>
    <n v="263"/>
    <b v="1"/>
    <s v="technology/hardware"/>
    <n v="1.2840666000000001"/>
    <n v="244.11912547528519"/>
    <x v="1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d v="2016-06-28T13:45:23"/>
    <n v="1467128723"/>
    <x v="2070"/>
    <n v="1464536723"/>
    <b v="0"/>
    <n v="1530"/>
    <b v="1"/>
    <s v="technology/hardware"/>
    <n v="3.1732719999999999"/>
    <n v="259.25424836601309"/>
    <x v="1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d v="2016-10-02T04:41:24"/>
    <n v="1475390484"/>
    <x v="2071"/>
    <n v="1471502484"/>
    <b v="0"/>
    <n v="278"/>
    <b v="1"/>
    <s v="technology/hardware"/>
    <n v="2.8073000000000001"/>
    <n v="201.96402877697841"/>
    <x v="1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d v="2016-05-07T11:57:12"/>
    <n v="1462629432"/>
    <x v="2072"/>
    <n v="1460037432"/>
    <b v="0"/>
    <n v="350"/>
    <b v="1"/>
    <s v="technology/hardware"/>
    <n v="1.1073146853146854"/>
    <n v="226.20857142857142"/>
    <x v="1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d v="2015-05-08T14:01:58"/>
    <n v="1431100918"/>
    <x v="2073"/>
    <n v="1427212918"/>
    <b v="0"/>
    <n v="470"/>
    <b v="1"/>
    <s v="technology/hardware"/>
    <n v="1.5260429999999998"/>
    <n v="324.69"/>
    <x v="1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d v="2016-05-06T17:49:42"/>
    <n v="1462564182"/>
    <x v="2074"/>
    <n v="1459972182"/>
    <b v="0"/>
    <n v="3"/>
    <b v="1"/>
    <s v="technology/hardware"/>
    <n v="1.0249999999999999"/>
    <n v="205"/>
    <x v="1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d v="2013-07-25T14:21:28"/>
    <n v="1374769288"/>
    <x v="2075"/>
    <n v="1372177288"/>
    <b v="0"/>
    <n v="8200"/>
    <b v="1"/>
    <s v="technology/hardware"/>
    <n v="16.783738373837384"/>
    <n v="20.465926829268295"/>
    <x v="1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d v="2014-07-23T19:08:09"/>
    <n v="1406149689"/>
    <x v="2076"/>
    <n v="1402693689"/>
    <b v="0"/>
    <n v="8359"/>
    <b v="1"/>
    <s v="technology/hardware"/>
    <n v="5.4334915642458101"/>
    <n v="116.35303146309367"/>
    <x v="1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d v="2015-06-05T19:00:00"/>
    <n v="1433538000"/>
    <x v="2077"/>
    <n v="1428541276"/>
    <b v="0"/>
    <n v="188"/>
    <b v="1"/>
    <s v="technology/hardware"/>
    <n v="1.1550800000000001"/>
    <n v="307.20212765957444"/>
    <x v="1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d v="2016-12-18T16:30:57"/>
    <n v="1482085857"/>
    <x v="2078"/>
    <n v="1479493857"/>
    <b v="0"/>
    <n v="48"/>
    <b v="1"/>
    <s v="technology/hardware"/>
    <n v="1.3120499999999999"/>
    <n v="546.6875"/>
    <x v="1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d v="2015-06-25T17:00:00"/>
    <n v="1435258800"/>
    <x v="2079"/>
    <n v="1432659793"/>
    <b v="0"/>
    <n v="607"/>
    <b v="1"/>
    <s v="technology/hardware"/>
    <n v="2.8816999999999999"/>
    <n v="47.474464579901152"/>
    <x v="1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d v="2015-11-11T21:58:20"/>
    <n v="1447286300"/>
    <x v="2080"/>
    <n v="1444690700"/>
    <b v="0"/>
    <n v="50"/>
    <b v="1"/>
    <s v="technology/hardware"/>
    <n v="5.0780000000000003"/>
    <n v="101.56"/>
    <x v="1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d v="2012-05-16T02:59:00"/>
    <n v="1337144340"/>
    <x v="2081"/>
    <n v="1333597555"/>
    <b v="0"/>
    <n v="55"/>
    <b v="1"/>
    <s v="music/indie rock"/>
    <n v="1.1457142857142857"/>
    <n v="72.909090909090907"/>
    <x v="3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d v="2011-11-24T01:53:16"/>
    <n v="1322106796"/>
    <x v="2082"/>
    <n v="1316919196"/>
    <b v="0"/>
    <n v="38"/>
    <b v="1"/>
    <s v="music/indie rock"/>
    <n v="1.1073333333333333"/>
    <n v="43.710526315789473"/>
    <x v="3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d v="2012-06-04T15:19:55"/>
    <n v="1338830395"/>
    <x v="2083"/>
    <n v="1336238395"/>
    <b v="0"/>
    <n v="25"/>
    <b v="1"/>
    <s v="music/indie rock"/>
    <n v="1.1333333333333333"/>
    <n v="34"/>
    <x v="3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d v="2014-05-04T04:59:00"/>
    <n v="1399186740"/>
    <x v="2084"/>
    <n v="1396468782"/>
    <b v="0"/>
    <n v="46"/>
    <b v="1"/>
    <s v="music/indie rock"/>
    <n v="1.0833333333333333"/>
    <n v="70.652173913043484"/>
    <x v="3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d v="2012-07-15T18:03:07"/>
    <n v="1342382587"/>
    <x v="2085"/>
    <n v="1339790587"/>
    <b v="0"/>
    <n v="83"/>
    <b v="1"/>
    <s v="music/indie rock"/>
    <n v="1.2353333333333334"/>
    <n v="89.301204819277103"/>
    <x v="3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d v="2011-12-14T02:59:00"/>
    <n v="1323838740"/>
    <x v="2086"/>
    <n v="1321200332"/>
    <b v="0"/>
    <n v="35"/>
    <b v="1"/>
    <s v="music/indie rock"/>
    <n v="1.0069999999999999"/>
    <n v="115.08571428571429"/>
    <x v="3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d v="2011-09-08T02:54:18"/>
    <n v="1315457658"/>
    <x v="2087"/>
    <n v="1312865658"/>
    <b v="0"/>
    <n v="25"/>
    <b v="1"/>
    <s v="music/indie rock"/>
    <n v="1.0353333333333334"/>
    <n v="62.12"/>
    <x v="3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d v="2010-09-11T01:59:00"/>
    <n v="1284177540"/>
    <x v="2088"/>
    <n v="1281028152"/>
    <b v="0"/>
    <n v="75"/>
    <b v="1"/>
    <s v="music/indie rock"/>
    <n v="1.1551066666666667"/>
    <n v="46.204266666666669"/>
    <x v="3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d v="2013-08-01T23:49:54"/>
    <n v="1375408194"/>
    <x v="2089"/>
    <n v="1372384194"/>
    <b v="0"/>
    <n v="62"/>
    <b v="1"/>
    <s v="music/indie rock"/>
    <n v="1.2040040000000001"/>
    <n v="48.54854838709678"/>
    <x v="3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d v="2013-02-24T07:09:15"/>
    <n v="1361696955"/>
    <x v="2090"/>
    <n v="1359104955"/>
    <b v="0"/>
    <n v="160"/>
    <b v="1"/>
    <s v="music/indie rock"/>
    <n v="1.1504037499999999"/>
    <n v="57.520187499999999"/>
    <x v="3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d v="2011-03-01T18:00:00"/>
    <n v="1299009600"/>
    <x v="2091"/>
    <n v="1294818278"/>
    <b v="0"/>
    <n v="246"/>
    <b v="1"/>
    <s v="music/indie rock"/>
    <n v="1.2046777777777777"/>
    <n v="88.147154471544724"/>
    <x v="3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d v="2011-10-07T14:58:52"/>
    <n v="1318006732"/>
    <x v="2092"/>
    <n v="1312822732"/>
    <b v="0"/>
    <n v="55"/>
    <b v="1"/>
    <s v="music/indie rock"/>
    <n v="1.0128333333333333"/>
    <n v="110.49090909090908"/>
    <x v="3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d v="2012-12-22T19:30:32"/>
    <n v="1356211832"/>
    <x v="2093"/>
    <n v="1351024232"/>
    <b v="0"/>
    <n v="23"/>
    <b v="1"/>
    <s v="music/indie rock"/>
    <n v="1.0246666666666666"/>
    <n v="66.826086956521735"/>
    <x v="3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d v="2012-03-05T01:00:00"/>
    <n v="1330916400"/>
    <x v="2094"/>
    <n v="1327969730"/>
    <b v="0"/>
    <n v="72"/>
    <b v="1"/>
    <s v="music/indie rock"/>
    <n v="1.2054285714285715"/>
    <n v="58.597222222222221"/>
    <x v="3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d v="2011-10-02T15:36:13"/>
    <n v="1317576973"/>
    <x v="2095"/>
    <n v="1312392973"/>
    <b v="0"/>
    <n v="22"/>
    <b v="1"/>
    <s v="music/indie rock"/>
    <n v="1"/>
    <n v="113.63636363636364"/>
    <x v="3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d v="2012-10-26T01:59:00"/>
    <n v="1351223940"/>
    <x v="2096"/>
    <n v="1349892735"/>
    <b v="0"/>
    <n v="14"/>
    <b v="1"/>
    <s v="music/indie rock"/>
    <n v="1.0166666666666666"/>
    <n v="43.571428571428569"/>
    <x v="3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d v="2011-12-01T13:02:15"/>
    <n v="1322751735"/>
    <x v="2097"/>
    <n v="1317564135"/>
    <b v="0"/>
    <n v="38"/>
    <b v="1"/>
    <s v="music/indie rock"/>
    <n v="1"/>
    <n v="78.94736842105263"/>
    <x v="3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d v="2012-03-08T00:43:55"/>
    <n v="1331174635"/>
    <x v="2098"/>
    <n v="1328582635"/>
    <b v="0"/>
    <n v="32"/>
    <b v="1"/>
    <s v="music/indie rock"/>
    <n v="1.0033333333333334"/>
    <n v="188.125"/>
    <x v="3"/>
    <s v="indie rock"/>
  </r>
  <r>
    <n v="2099"/>
    <s v="Roosevelt Died."/>
    <s v="Our tour van died, we need help!"/>
    <n v="3000"/>
    <n v="3971"/>
    <x v="0"/>
    <s v="US"/>
    <s v="USD"/>
    <d v="2015-07-02T01:40:00"/>
    <n v="1435808400"/>
    <x v="2099"/>
    <n v="1434650084"/>
    <b v="0"/>
    <n v="63"/>
    <b v="1"/>
    <s v="music/indie rock"/>
    <n v="1.3236666666666668"/>
    <n v="63.031746031746032"/>
    <x v="3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d v="2012-06-30T01:59:00"/>
    <n v="1341028740"/>
    <x v="2100"/>
    <n v="1339704141"/>
    <b v="0"/>
    <n v="27"/>
    <b v="1"/>
    <s v="music/indie rock"/>
    <n v="1.3666666666666667"/>
    <n v="30.37037037037037"/>
    <x v="3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d v="2012-02-13T01:35:14"/>
    <n v="1329104114"/>
    <x v="2101"/>
    <n v="1323920114"/>
    <b v="0"/>
    <n v="44"/>
    <b v="1"/>
    <s v="music/indie rock"/>
    <n v="1.1325000000000001"/>
    <n v="51.477272727272727"/>
    <x v="3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d v="2011-05-05T18:50:48"/>
    <n v="1304628648"/>
    <x v="2102"/>
    <n v="1302036648"/>
    <b v="0"/>
    <n v="38"/>
    <b v="1"/>
    <s v="music/indie rock"/>
    <n v="1.36"/>
    <n v="35.789473684210527"/>
    <x v="3"/>
    <s v="indie rock"/>
  </r>
  <r>
    <n v="2103"/>
    <s v="Matthew Moon's New Album"/>
    <s v="Indie rocker, Matthew Moon, has something to share with you..."/>
    <n v="7777"/>
    <n v="11364"/>
    <x v="0"/>
    <s v="US"/>
    <s v="USD"/>
    <d v="2012-11-09T17:07:07"/>
    <n v="1352488027"/>
    <x v="2103"/>
    <n v="1349892427"/>
    <b v="0"/>
    <n v="115"/>
    <b v="1"/>
    <s v="music/indie rock"/>
    <n v="1.4612318374694613"/>
    <n v="98.817391304347822"/>
    <x v="3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d v="2013-05-30T22:00:00"/>
    <n v="1369958400"/>
    <x v="2104"/>
    <n v="1367286434"/>
    <b v="0"/>
    <n v="37"/>
    <b v="1"/>
    <s v="music/indie rock"/>
    <n v="1.2949999999999999"/>
    <n v="28"/>
    <x v="3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d v="2014-11-21T02:00:00"/>
    <n v="1416542400"/>
    <x v="2105"/>
    <n v="1415472953"/>
    <b v="0"/>
    <n v="99"/>
    <b v="1"/>
    <s v="music/indie rock"/>
    <n v="2.54"/>
    <n v="51.313131313131315"/>
    <x v="3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d v="2013-01-26T03:09:34"/>
    <n v="1359176974"/>
    <x v="2106"/>
    <n v="1356584974"/>
    <b v="0"/>
    <n v="44"/>
    <b v="1"/>
    <s v="music/indie rock"/>
    <n v="1.0704545454545455"/>
    <n v="53.522727272727273"/>
    <x v="3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d v="2014-11-12T16:03:13"/>
    <n v="1415815393"/>
    <x v="2107"/>
    <n v="1413997393"/>
    <b v="0"/>
    <n v="58"/>
    <b v="1"/>
    <s v="music/indie rock"/>
    <n v="1.0773299999999999"/>
    <n v="37.149310344827583"/>
    <x v="3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d v="2012-09-10T01:55:00"/>
    <n v="1347249300"/>
    <x v="2108"/>
    <n v="1344917580"/>
    <b v="0"/>
    <n v="191"/>
    <b v="1"/>
    <s v="music/indie rock"/>
    <n v="1.0731250000000001"/>
    <n v="89.895287958115176"/>
    <x v="3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d v="2015-07-05T15:00:17"/>
    <n v="1436115617"/>
    <x v="2109"/>
    <n v="1433523617"/>
    <b v="0"/>
    <n v="40"/>
    <b v="1"/>
    <s v="music/indie rock"/>
    <n v="1.06525"/>
    <n v="106.52500000000001"/>
    <x v="3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d v="2014-05-28T02:59:00"/>
    <n v="1401253140"/>
    <x v="2110"/>
    <n v="1398873969"/>
    <b v="0"/>
    <n v="38"/>
    <b v="1"/>
    <s v="music/indie rock"/>
    <n v="1.0035000000000001"/>
    <n v="52.815789473684212"/>
    <x v="3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d v="2011-08-14T23:00:00"/>
    <n v="1313370000"/>
    <x v="2111"/>
    <n v="1307594625"/>
    <b v="0"/>
    <n v="39"/>
    <b v="1"/>
    <s v="music/indie rock"/>
    <n v="1.0649999999999999"/>
    <n v="54.615384615384613"/>
    <x v="3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d v="2013-04-15T20:16:33"/>
    <n v="1366064193"/>
    <x v="2112"/>
    <n v="1364854593"/>
    <b v="0"/>
    <n v="11"/>
    <b v="1"/>
    <s v="music/indie rock"/>
    <n v="1"/>
    <n v="27.272727272727273"/>
    <x v="3"/>
    <s v="indie rock"/>
  </r>
  <r>
    <n v="2113"/>
    <s v="Summer Underground // Honeycomb LP"/>
    <s v="Help us fund our second full-length album Honeycomb!"/>
    <n v="7000"/>
    <n v="7340"/>
    <x v="0"/>
    <s v="US"/>
    <s v="USD"/>
    <d v="2014-09-23T18:46:16"/>
    <n v="1411505176"/>
    <x v="2113"/>
    <n v="1408481176"/>
    <b v="0"/>
    <n v="107"/>
    <b v="1"/>
    <s v="music/indie rock"/>
    <n v="1.0485714285714285"/>
    <n v="68.598130841121488"/>
    <x v="3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d v="2010-12-09T02:59:00"/>
    <n v="1291870740"/>
    <x v="2114"/>
    <n v="1286480070"/>
    <b v="0"/>
    <n v="147"/>
    <b v="1"/>
    <s v="music/indie rock"/>
    <n v="1.0469999999999999"/>
    <n v="35.612244897959187"/>
    <x v="3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d v="2011-02-19T23:56:41"/>
    <n v="1298167001"/>
    <x v="2115"/>
    <n v="1295575001"/>
    <b v="0"/>
    <n v="36"/>
    <b v="1"/>
    <s v="music/indie rock"/>
    <n v="2.2566666666666668"/>
    <n v="94.027777777777771"/>
    <x v="3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d v="2012-10-02T16:40:03"/>
    <n v="1349203203"/>
    <x v="2116"/>
    <n v="1345056003"/>
    <b v="0"/>
    <n v="92"/>
    <b v="1"/>
    <s v="music/indie rock"/>
    <n v="1.0090416666666666"/>
    <n v="526.45652173913038"/>
    <x v="3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d v="2015-10-27T02:59:00"/>
    <n v="1445921940"/>
    <x v="2117"/>
    <n v="1444699549"/>
    <b v="0"/>
    <n v="35"/>
    <b v="1"/>
    <s v="music/indie rock"/>
    <n v="1.4775"/>
    <n v="50.657142857142858"/>
    <x v="3"/>
    <s v="indie rock"/>
  </r>
  <r>
    <n v="2118"/>
    <s v="PORCHES. vs. THE U.S.A."/>
    <s v="PORCHES.  and Documentarians tour from New York to San Francisco and back."/>
    <n v="1000"/>
    <n v="1346.11"/>
    <x v="0"/>
    <s v="US"/>
    <s v="USD"/>
    <d v="2011-07-24T18:08:56"/>
    <n v="1311538136"/>
    <x v="2118"/>
    <n v="1308946136"/>
    <b v="0"/>
    <n v="17"/>
    <b v="1"/>
    <s v="music/indie rock"/>
    <n v="1.3461099999999999"/>
    <n v="79.182941176470578"/>
    <x v="3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d v="2012-08-16T01:07:25"/>
    <n v="1345086445"/>
    <x v="2119"/>
    <n v="1342494445"/>
    <b v="0"/>
    <n v="22"/>
    <b v="1"/>
    <s v="music/indie rock"/>
    <n v="1.0075000000000001"/>
    <n v="91.590909090909093"/>
    <x v="3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d v="2014-01-01T21:08:56"/>
    <n v="1388617736"/>
    <x v="2120"/>
    <n v="1384384136"/>
    <b v="0"/>
    <n v="69"/>
    <b v="1"/>
    <s v="music/indie rock"/>
    <n v="1.00880375"/>
    <n v="116.96275362318841"/>
    <x v="3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d v="2017-01-11T15:49:08"/>
    <n v="1484156948"/>
    <x v="2121"/>
    <n v="1481564948"/>
    <b v="0"/>
    <n v="10"/>
    <b v="0"/>
    <s v="games/video games"/>
    <n v="5.6800000000000002E-3"/>
    <n v="28.4"/>
    <x v="5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d v="2017-01-07T05:12:49"/>
    <n v="1483773169"/>
    <x v="2122"/>
    <n v="1481181169"/>
    <b v="0"/>
    <n v="3"/>
    <b v="0"/>
    <s v="games/video games"/>
    <n v="3.875E-3"/>
    <n v="103.33333333333333"/>
    <x v="5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d v="2010-03-15T04:59:00"/>
    <n v="1268636340"/>
    <x v="2123"/>
    <n v="1263982307"/>
    <b v="0"/>
    <n v="5"/>
    <b v="0"/>
    <s v="games/video games"/>
    <n v="0.1"/>
    <n v="10"/>
    <x v="5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d v="2010-11-30T03:00:00"/>
    <n v="1291093200"/>
    <x v="2124"/>
    <n v="1286930435"/>
    <b v="0"/>
    <n v="5"/>
    <b v="0"/>
    <s v="games/video games"/>
    <n v="0.10454545454545454"/>
    <n v="23"/>
    <x v="5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d v="2015-08-04T22:33:53"/>
    <n v="1438734833"/>
    <x v="2125"/>
    <n v="1436142833"/>
    <b v="0"/>
    <n v="27"/>
    <b v="0"/>
    <s v="games/video games"/>
    <n v="1.4200000000000001E-2"/>
    <n v="31.555555555555557"/>
    <x v="5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d v="2014-12-08T21:21:27"/>
    <n v="1418080887"/>
    <x v="2126"/>
    <n v="1415488887"/>
    <b v="0"/>
    <n v="2"/>
    <b v="0"/>
    <s v="games/video games"/>
    <n v="5.0000000000000001E-4"/>
    <n v="5"/>
    <x v="5"/>
    <s v="video games"/>
  </r>
  <r>
    <n v="2127"/>
    <s v="Three Monkeys - Part 1: Into the Abyss"/>
    <s v="Three Monkeys is an audio adventure game for PC."/>
    <n v="28000"/>
    <n v="8076"/>
    <x v="2"/>
    <s v="GB"/>
    <s v="GBP"/>
    <d v="2015-03-12T09:07:43"/>
    <n v="1426158463"/>
    <x v="2127"/>
    <n v="1423570063"/>
    <b v="0"/>
    <n v="236"/>
    <b v="0"/>
    <s v="games/video games"/>
    <n v="0.28842857142857142"/>
    <n v="34.220338983050844"/>
    <x v="5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d v="2014-09-21T16:32:49"/>
    <n v="1411324369"/>
    <x v="2128"/>
    <n v="1406140369"/>
    <b v="0"/>
    <n v="1"/>
    <b v="0"/>
    <s v="games/video games"/>
    <n v="1.6666666666666668E-3"/>
    <n v="25"/>
    <x v="5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d v="2016-03-09T22:35:00"/>
    <n v="1457570100"/>
    <x v="2129"/>
    <n v="1454978100"/>
    <b v="0"/>
    <n v="12"/>
    <b v="0"/>
    <s v="games/video games"/>
    <n v="0.11799999999999999"/>
    <n v="19.666666666666668"/>
    <x v="5"/>
    <s v="video games"/>
  </r>
  <r>
    <n v="2130"/>
    <s v="Wondrous Adventures: A Kid's Game"/>
    <s v="You are the hero tasked to save your home from the villainous Sanword."/>
    <n v="42000"/>
    <n v="85"/>
    <x v="2"/>
    <s v="US"/>
    <s v="USD"/>
    <d v="2014-08-16T00:04:23"/>
    <n v="1408154663"/>
    <x v="2130"/>
    <n v="1405130663"/>
    <b v="0"/>
    <n v="4"/>
    <b v="0"/>
    <s v="games/video games"/>
    <n v="2.0238095238095236E-3"/>
    <n v="21.25"/>
    <x v="5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d v="2015-07-12T02:58:11"/>
    <n v="1436677091"/>
    <x v="2131"/>
    <n v="1434085091"/>
    <b v="0"/>
    <n v="3"/>
    <b v="0"/>
    <s v="games/video games"/>
    <n v="0.05"/>
    <n v="8.3333333333333339"/>
    <x v="5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d v="2014-02-03T09:41:32"/>
    <n v="1391427692"/>
    <x v="2132"/>
    <n v="1388835692"/>
    <b v="0"/>
    <n v="99"/>
    <b v="0"/>
    <s v="games/video games"/>
    <n v="2.1129899999999997E-2"/>
    <n v="21.34333333333333"/>
    <x v="5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d v="2011-04-24T04:59:00"/>
    <n v="1303628340"/>
    <x v="2133"/>
    <n v="1300328399"/>
    <b v="0"/>
    <n v="3"/>
    <b v="0"/>
    <s v="games/video games"/>
    <n v="1.6E-2"/>
    <n v="5.333333333333333"/>
    <x v="5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d v="2013-04-27T19:16:31"/>
    <n v="1367097391"/>
    <x v="2134"/>
    <n v="1364505391"/>
    <b v="0"/>
    <n v="3"/>
    <b v="0"/>
    <s v="games/video games"/>
    <n v="1.7333333333333333E-2"/>
    <n v="34.666666666666664"/>
    <x v="5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d v="2012-10-04T21:07:13"/>
    <n v="1349392033"/>
    <x v="2135"/>
    <n v="1346800033"/>
    <b v="0"/>
    <n v="22"/>
    <b v="0"/>
    <s v="games/video games"/>
    <n v="9.5600000000000004E-2"/>
    <n v="21.727272727272727"/>
    <x v="5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d v="2013-10-19T10:13:06"/>
    <n v="1382184786"/>
    <x v="2136"/>
    <n v="1379592786"/>
    <b v="0"/>
    <n v="4"/>
    <b v="0"/>
    <s v="games/video games"/>
    <n v="5.9612499999999998E-4"/>
    <n v="11.922499999999999"/>
    <x v="5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d v="2014-12-05T16:30:29"/>
    <n v="1417804229"/>
    <x v="2137"/>
    <n v="1415212229"/>
    <b v="0"/>
    <n v="534"/>
    <b v="0"/>
    <s v="games/video games"/>
    <n v="0.28405999999999998"/>
    <n v="26.59737827715356"/>
    <x v="5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d v="2013-11-08T23:18:59"/>
    <n v="1383959939"/>
    <x v="2138"/>
    <n v="1381364339"/>
    <b v="0"/>
    <n v="12"/>
    <b v="0"/>
    <s v="games/video games"/>
    <n v="0.128"/>
    <n v="10.666666666666666"/>
    <x v="5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d v="2016-11-03T16:00:08"/>
    <n v="1478196008"/>
    <x v="2139"/>
    <n v="1475604008"/>
    <b v="0"/>
    <n v="56"/>
    <b v="0"/>
    <s v="games/video games"/>
    <n v="5.4199999999999998E-2"/>
    <n v="29.035714285714285"/>
    <x v="5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d v="2013-01-11T18:00:24"/>
    <n v="1357934424"/>
    <x v="2140"/>
    <n v="1355342424"/>
    <b v="0"/>
    <n v="11"/>
    <b v="0"/>
    <s v="games/video games"/>
    <n v="1.1199999999999999E-3"/>
    <n v="50.909090909090907"/>
    <x v="5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d v="2014-11-14T04:39:19"/>
    <n v="1415947159"/>
    <x v="2141"/>
    <n v="1413351559"/>
    <b v="0"/>
    <n v="0"/>
    <b v="0"/>
    <s v="games/video games"/>
    <n v="0"/>
    <e v="#DIV/0!"/>
    <x v="5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d v="2015-12-30T14:50:10"/>
    <n v="1451494210"/>
    <x v="2142"/>
    <n v="1449075010"/>
    <b v="0"/>
    <n v="12"/>
    <b v="0"/>
    <s v="games/video games"/>
    <n v="5.7238095238095241E-2"/>
    <n v="50.083333333333336"/>
    <x v="5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d v="2010-07-21T17:00:00"/>
    <n v="1279738800"/>
    <x v="2143"/>
    <n v="1275599812"/>
    <b v="0"/>
    <n v="5"/>
    <b v="0"/>
    <s v="games/video games"/>
    <n v="0.1125"/>
    <n v="45"/>
    <x v="5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d v="2013-09-14T11:07:20"/>
    <n v="1379164040"/>
    <x v="2144"/>
    <n v="1376399240"/>
    <b v="0"/>
    <n v="24"/>
    <b v="0"/>
    <s v="games/video games"/>
    <n v="1.7098591549295775E-2"/>
    <n v="25.291666666666668"/>
    <x v="5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d v="2013-11-27T04:41:54"/>
    <n v="1385534514"/>
    <x v="2145"/>
    <n v="1382938914"/>
    <b v="0"/>
    <n v="89"/>
    <b v="0"/>
    <s v="games/video games"/>
    <n v="0.30433333333333334"/>
    <n v="51.292134831460672"/>
    <x v="5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d v="2016-02-11T14:18:30"/>
    <n v="1455207510"/>
    <x v="2146"/>
    <n v="1453997910"/>
    <b v="0"/>
    <n v="1"/>
    <b v="0"/>
    <s v="games/video games"/>
    <n v="2.0000000000000001E-4"/>
    <n v="1"/>
    <x v="5"/>
    <s v="video games"/>
  </r>
  <r>
    <n v="2147"/>
    <s v="Johnny Rocketfingers 3"/>
    <s v="A Point and Click Adventure on Steroids."/>
    <n v="390000"/>
    <n v="2716"/>
    <x v="2"/>
    <s v="US"/>
    <s v="USD"/>
    <d v="2014-11-16T06:05:48"/>
    <n v="1416125148"/>
    <x v="2147"/>
    <n v="1413356748"/>
    <b v="0"/>
    <n v="55"/>
    <b v="0"/>
    <s v="games/video games"/>
    <n v="6.9641025641025639E-3"/>
    <n v="49.381818181818183"/>
    <x v="5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d v="2015-04-02T14:36:22"/>
    <n v="1427992582"/>
    <x v="2148"/>
    <n v="1425404182"/>
    <b v="0"/>
    <n v="2"/>
    <b v="0"/>
    <s v="games/video games"/>
    <n v="0.02"/>
    <n v="1"/>
    <x v="5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d v="2010-07-30T22:00:00"/>
    <n v="1280534400"/>
    <x v="2149"/>
    <n v="1277512556"/>
    <b v="0"/>
    <n v="0"/>
    <b v="0"/>
    <s v="games/video games"/>
    <n v="0"/>
    <e v="#DIV/0!"/>
    <x v="5"/>
    <s v="video games"/>
  </r>
  <r>
    <n v="2150"/>
    <s v="The Unknown Door"/>
    <s v="A pixel styled open world detective game."/>
    <n v="50000"/>
    <n v="405"/>
    <x v="2"/>
    <s v="NO"/>
    <s v="NOK"/>
    <d v="2016-07-13T04:49:59"/>
    <n v="1468392599"/>
    <x v="2150"/>
    <n v="1465800599"/>
    <b v="0"/>
    <n v="4"/>
    <b v="0"/>
    <s v="games/video games"/>
    <n v="8.0999999999999996E-3"/>
    <n v="101.25"/>
    <x v="5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d v="2016-06-29T18:20:14"/>
    <n v="1467231614"/>
    <x v="2151"/>
    <n v="1464639614"/>
    <b v="0"/>
    <n v="6"/>
    <b v="0"/>
    <s v="games/video games"/>
    <n v="2.6222222222222224E-3"/>
    <n v="19.666666666666668"/>
    <x v="5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d v="2014-03-15T16:58:29"/>
    <n v="1394909909"/>
    <x v="2152"/>
    <n v="1392321509"/>
    <b v="0"/>
    <n v="4"/>
    <b v="0"/>
    <s v="games/video games"/>
    <n v="1.6666666666666668E-3"/>
    <n v="12.5"/>
    <x v="5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d v="2015-01-10T05:59:00"/>
    <n v="1420876740"/>
    <x v="2153"/>
    <n v="1417470718"/>
    <b v="0"/>
    <n v="4"/>
    <b v="0"/>
    <s v="games/video games"/>
    <n v="9.1244548809124457E-5"/>
    <n v="8.5"/>
    <x v="5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d v="2014-01-28T13:10:27"/>
    <n v="1390921827"/>
    <x v="2154"/>
    <n v="1389193827"/>
    <b v="0"/>
    <n v="2"/>
    <b v="0"/>
    <s v="games/video games"/>
    <n v="8.0000000000000002E-3"/>
    <n v="1"/>
    <x v="5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d v="2016-03-31T14:56:25"/>
    <n v="1459443385"/>
    <x v="2155"/>
    <n v="1456854985"/>
    <b v="0"/>
    <n v="5"/>
    <b v="0"/>
    <s v="games/video games"/>
    <n v="2.3E-2"/>
    <n v="23"/>
    <x v="5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d v="2013-09-16T18:30:06"/>
    <n v="1379363406"/>
    <x v="2156"/>
    <n v="1375475406"/>
    <b v="0"/>
    <n v="83"/>
    <b v="0"/>
    <s v="games/video games"/>
    <n v="2.6660714285714284E-2"/>
    <n v="17.987951807228917"/>
    <x v="5"/>
    <s v="video games"/>
  </r>
  <r>
    <n v="2157"/>
    <s v="Nin"/>
    <s v="Gamers and 90's fans unite in this small tale of epic proportions!"/>
    <n v="75000"/>
    <n v="21144"/>
    <x v="2"/>
    <s v="US"/>
    <s v="USD"/>
    <d v="2016-12-23T05:59:00"/>
    <n v="1482479940"/>
    <x v="2157"/>
    <n v="1479684783"/>
    <b v="0"/>
    <n v="57"/>
    <b v="0"/>
    <s v="games/video games"/>
    <n v="0.28192"/>
    <n v="370.94736842105266"/>
    <x v="5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d v="2013-02-04T18:29:34"/>
    <n v="1360009774"/>
    <x v="2158"/>
    <n v="1356121774"/>
    <b v="0"/>
    <n v="311"/>
    <b v="0"/>
    <s v="games/video games"/>
    <n v="6.5900366666666668E-2"/>
    <n v="63.569485530546629"/>
    <x v="5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d v="2011-07-16T15:32:54"/>
    <n v="1310837574"/>
    <x v="2159"/>
    <n v="1308245574"/>
    <b v="0"/>
    <n v="2"/>
    <b v="0"/>
    <s v="games/video games"/>
    <n v="7.2222222222222219E-3"/>
    <n v="13"/>
    <x v="5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d v="2012-05-19T15:05:05"/>
    <n v="1337447105"/>
    <x v="2160"/>
    <n v="1334855105"/>
    <b v="0"/>
    <n v="16"/>
    <b v="0"/>
    <s v="games/video games"/>
    <n v="8.5000000000000006E-3"/>
    <n v="5.3125"/>
    <x v="5"/>
    <s v="video games"/>
  </r>
  <r>
    <n v="2161"/>
    <s v="CallMeGhost DEBUT ALBUM preorder!"/>
    <s v="We're trying to fund hard copies of our debut album!"/>
    <n v="400"/>
    <n v="463"/>
    <x v="0"/>
    <s v="US"/>
    <s v="USD"/>
    <d v="2015-09-23T18:27:39"/>
    <n v="1443040059"/>
    <x v="2161"/>
    <n v="1440448059"/>
    <b v="0"/>
    <n v="13"/>
    <b v="1"/>
    <s v="music/rock"/>
    <n v="1.1575"/>
    <n v="35.615384615384613"/>
    <x v="3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d v="2014-07-24T16:23:11"/>
    <n v="1406226191"/>
    <x v="2162"/>
    <n v="1403547791"/>
    <b v="0"/>
    <n v="58"/>
    <b v="1"/>
    <s v="music/rock"/>
    <n v="1.1226666666666667"/>
    <n v="87.103448275862064"/>
    <x v="3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d v="2015-06-08T01:50:00"/>
    <n v="1433735400"/>
    <x v="2163"/>
    <n v="1429306520"/>
    <b v="0"/>
    <n v="44"/>
    <b v="1"/>
    <s v="music/rock"/>
    <n v="1.3220000000000001"/>
    <n v="75.11363636363636"/>
    <x v="3"/>
    <s v="rock"/>
  </r>
  <r>
    <n v="2164"/>
    <s v="Rosaline debut record"/>
    <s v="South Florida roots country/rock outfit's long awaited debut record"/>
    <n v="5500"/>
    <n v="5645"/>
    <x v="0"/>
    <s v="US"/>
    <s v="USD"/>
    <d v="2016-06-25T01:59:00"/>
    <n v="1466827140"/>
    <x v="2164"/>
    <n v="1464196414"/>
    <b v="0"/>
    <n v="83"/>
    <b v="1"/>
    <s v="music/rock"/>
    <n v="1.0263636363636364"/>
    <n v="68.01204819277109"/>
    <x v="3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d v="2016-04-08T13:00:35"/>
    <n v="1460127635"/>
    <x v="2165"/>
    <n v="1457539235"/>
    <b v="0"/>
    <n v="117"/>
    <b v="1"/>
    <s v="music/rock"/>
    <n v="1.3864000000000001"/>
    <n v="29.623931623931625"/>
    <x v="3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d v="2014-12-05T19:06:58"/>
    <n v="1417813618"/>
    <x v="2166"/>
    <n v="1413922018"/>
    <b v="0"/>
    <n v="32"/>
    <b v="1"/>
    <s v="music/rock"/>
    <n v="1.466"/>
    <n v="91.625"/>
    <x v="3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d v="2012-09-14T23:35:37"/>
    <n v="1347672937"/>
    <x v="2167"/>
    <n v="1346463337"/>
    <b v="0"/>
    <n v="8"/>
    <b v="1"/>
    <s v="music/rock"/>
    <n v="1.2"/>
    <n v="22.5"/>
    <x v="3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d v="2017-02-10T03:00:00"/>
    <n v="1486702800"/>
    <x v="2168"/>
    <n v="1484058261"/>
    <b v="0"/>
    <n v="340"/>
    <b v="1"/>
    <s v="music/rock"/>
    <n v="1.215816111111111"/>
    <n v="64.366735294117646"/>
    <x v="3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d v="2017-03-02T14:49:11"/>
    <n v="1488473351"/>
    <x v="2169"/>
    <n v="1488214151"/>
    <b v="0"/>
    <n v="7"/>
    <b v="1"/>
    <s v="music/rock"/>
    <n v="1"/>
    <n v="21.857142857142858"/>
    <x v="3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d v="2015-08-22T16:00:22"/>
    <n v="1440266422"/>
    <x v="2170"/>
    <n v="1436810422"/>
    <b v="0"/>
    <n v="19"/>
    <b v="1"/>
    <s v="music/rock"/>
    <n v="1.8085714285714285"/>
    <n v="33.315789473684212"/>
    <x v="3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d v="2015-06-22T03:00:00"/>
    <n v="1434949200"/>
    <x v="2171"/>
    <n v="1431903495"/>
    <b v="0"/>
    <n v="47"/>
    <b v="1"/>
    <s v="music/rock"/>
    <n v="1.0607500000000001"/>
    <n v="90.276595744680847"/>
    <x v="3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d v="2015-04-18T11:55:20"/>
    <n v="1429365320"/>
    <x v="2172"/>
    <n v="1426773320"/>
    <b v="0"/>
    <n v="13"/>
    <b v="1"/>
    <s v="music/rock"/>
    <n v="1"/>
    <n v="76.92307692307692"/>
    <x v="3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d v="2013-09-10T01:59:00"/>
    <n v="1378785540"/>
    <x v="2173"/>
    <n v="1376066243"/>
    <b v="0"/>
    <n v="90"/>
    <b v="1"/>
    <s v="music/rock"/>
    <n v="1.2692857142857144"/>
    <n v="59.233333333333334"/>
    <x v="3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d v="2016-05-05T11:01:47"/>
    <n v="1462453307"/>
    <x v="2174"/>
    <n v="1459861307"/>
    <b v="0"/>
    <n v="63"/>
    <b v="1"/>
    <s v="music/rock"/>
    <n v="1.0297499999999999"/>
    <n v="65.38095238095238"/>
    <x v="3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d v="2016-07-20T22:13:06"/>
    <n v="1469059986"/>
    <x v="2175"/>
    <n v="1468455186"/>
    <b v="0"/>
    <n v="26"/>
    <b v="1"/>
    <s v="music/rock"/>
    <n v="2.5"/>
    <n v="67.307692307692307"/>
    <x v="3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d v="2015-05-02T13:11:49"/>
    <n v="1430579509"/>
    <x v="2176"/>
    <n v="1427987509"/>
    <b v="0"/>
    <n v="71"/>
    <b v="1"/>
    <s v="music/rock"/>
    <n v="1.2602"/>
    <n v="88.74647887323944"/>
    <x v="3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d v="2016-06-06T04:01:07"/>
    <n v="1465192867"/>
    <x v="2177"/>
    <n v="1463032867"/>
    <b v="0"/>
    <n v="38"/>
    <b v="1"/>
    <s v="music/rock"/>
    <n v="1.0012000000000001"/>
    <n v="65.868421052631575"/>
    <x v="3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d v="2017-01-18T13:16:37"/>
    <n v="1484752597"/>
    <x v="2178"/>
    <n v="1482160597"/>
    <b v="0"/>
    <n v="859"/>
    <b v="1"/>
    <s v="music/rock"/>
    <n v="1.3864000000000001"/>
    <n v="40.349243306169967"/>
    <x v="3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d v="2015-04-11T02:06:32"/>
    <n v="1428725192"/>
    <x v="2179"/>
    <n v="1426133192"/>
    <b v="0"/>
    <n v="21"/>
    <b v="1"/>
    <s v="music/rock"/>
    <n v="1.6140000000000001"/>
    <n v="76.857142857142861"/>
    <x v="3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d v="2015-11-13T15:04:28"/>
    <n v="1447434268"/>
    <x v="2180"/>
    <n v="1443801868"/>
    <b v="0"/>
    <n v="78"/>
    <b v="1"/>
    <s v="music/rock"/>
    <n v="1.071842"/>
    <n v="68.707820512820518"/>
    <x v="3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d v="2017-02-20T22:07:33"/>
    <n v="1487635653"/>
    <x v="2181"/>
    <n v="1486426053"/>
    <b v="0"/>
    <n v="53"/>
    <b v="1"/>
    <s v="games/tabletop games"/>
    <n v="1.5309999999999999"/>
    <n v="57.773584905660378"/>
    <x v="5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d v="2014-10-02T19:37:05"/>
    <n v="1412285825"/>
    <x v="2182"/>
    <n v="1409261825"/>
    <b v="0"/>
    <n v="356"/>
    <b v="1"/>
    <s v="games/tabletop games"/>
    <n v="5.2416666666666663"/>
    <n v="44.171348314606739"/>
    <x v="5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d v="2017-02-09T03:00:00"/>
    <n v="1486616400"/>
    <x v="2183"/>
    <n v="1484037977"/>
    <b v="0"/>
    <n v="279"/>
    <b v="1"/>
    <s v="games/tabletop games"/>
    <n v="4.8927777777777779"/>
    <n v="31.566308243727597"/>
    <x v="5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d v="2016-01-25T14:00:00"/>
    <n v="1453737600"/>
    <x v="2184"/>
    <n v="1452530041"/>
    <b v="1"/>
    <n v="266"/>
    <b v="1"/>
    <s v="games/tabletop games"/>
    <n v="2.8473999999999999"/>
    <n v="107.04511278195488"/>
    <x v="5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d v="2013-03-26T06:23:59"/>
    <n v="1364286239"/>
    <x v="2185"/>
    <n v="1360830239"/>
    <b v="0"/>
    <n v="623"/>
    <b v="1"/>
    <s v="games/tabletop games"/>
    <n v="18.569700000000001"/>
    <n v="149.03451043338683"/>
    <x v="5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d v="2016-09-07T00:00:00"/>
    <n v="1473213600"/>
    <x v="2186"/>
    <n v="1470062743"/>
    <b v="0"/>
    <n v="392"/>
    <b v="1"/>
    <s v="games/tabletop games"/>
    <n v="1.0967499999999999"/>
    <n v="55.956632653061227"/>
    <x v="5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d v="2015-04-03T01:59:00"/>
    <n v="1428033540"/>
    <x v="2187"/>
    <n v="1425531666"/>
    <b v="1"/>
    <n v="3562"/>
    <b v="1"/>
    <s v="games/tabletop games"/>
    <n v="10.146425000000001"/>
    <n v="56.970381807973048"/>
    <x v="5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d v="2016-10-25T15:00:00"/>
    <n v="1477414800"/>
    <x v="2188"/>
    <n v="1474380241"/>
    <b v="0"/>
    <n v="514"/>
    <b v="1"/>
    <s v="games/tabletop games"/>
    <n v="4.1217692027666546"/>
    <n v="44.056420233463037"/>
    <x v="5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d v="2016-04-21T20:00:00"/>
    <n v="1461276000"/>
    <x v="2189"/>
    <n v="1460055300"/>
    <b v="0"/>
    <n v="88"/>
    <b v="1"/>
    <s v="games/tabletop games"/>
    <n v="5.0324999999999998"/>
    <n v="68.625"/>
    <x v="5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d v="2016-03-23T04:59:00"/>
    <n v="1458716340"/>
    <x v="2190"/>
    <n v="1455721204"/>
    <b v="0"/>
    <n v="537"/>
    <b v="1"/>
    <s v="games/tabletop games"/>
    <n v="1.8461052631578947"/>
    <n v="65.318435754189949"/>
    <x v="5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d v="2017-02-14T18:00:27"/>
    <n v="1487102427"/>
    <x v="2191"/>
    <n v="1486065627"/>
    <b v="0"/>
    <n v="25"/>
    <b v="1"/>
    <s v="games/tabletop games"/>
    <n v="1.1973333333333334"/>
    <n v="35.92"/>
    <x v="5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d v="2016-12-15T21:00:00"/>
    <n v="1481842800"/>
    <x v="2192"/>
    <n v="1479414344"/>
    <b v="0"/>
    <n v="3238"/>
    <b v="1"/>
    <s v="games/tabletop games"/>
    <n v="10.812401666666668"/>
    <n v="40.070667078443485"/>
    <x v="5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d v="2016-11-21T02:59:00"/>
    <n v="1479704340"/>
    <x v="2193"/>
    <n v="1477043072"/>
    <b v="0"/>
    <n v="897"/>
    <b v="1"/>
    <s v="games/tabletop games"/>
    <n v="4.5237333333333334"/>
    <n v="75.647714604236342"/>
    <x v="5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d v="2016-03-26T15:11:30"/>
    <n v="1459012290"/>
    <x v="2194"/>
    <n v="1456423890"/>
    <b v="0"/>
    <n v="878"/>
    <b v="1"/>
    <s v="games/tabletop games"/>
    <n v="5.3737000000000004"/>
    <n v="61.203872437357631"/>
    <x v="5"/>
    <s v="tabletop games"/>
  </r>
  <r>
    <n v="2195"/>
    <s v="Purgatoria: City of Angels"/>
    <s v="A gritty, noir tabletop RPG with a fast-paced combo-based battle system."/>
    <n v="4600"/>
    <n v="5535"/>
    <x v="0"/>
    <s v="US"/>
    <s v="USD"/>
    <d v="2015-08-11T16:31:40"/>
    <n v="1439317900"/>
    <x v="2195"/>
    <n v="1436725900"/>
    <b v="0"/>
    <n v="115"/>
    <b v="1"/>
    <s v="games/tabletop games"/>
    <n v="1.2032608695652174"/>
    <n v="48.130434782608695"/>
    <x v="5"/>
    <s v="tabletop games"/>
  </r>
  <r>
    <n v="2196"/>
    <s v="LACORSA Grand Prix Game (relaunch)"/>
    <s v="Race your friends in style with this classic Grand Prix game."/>
    <n v="14000"/>
    <n v="15937"/>
    <x v="0"/>
    <s v="US"/>
    <s v="USD"/>
    <d v="2016-12-02T05:00:00"/>
    <n v="1480662000"/>
    <x v="2196"/>
    <n v="1478000502"/>
    <b v="0"/>
    <n v="234"/>
    <b v="1"/>
    <s v="games/tabletop games"/>
    <n v="1.1383571428571428"/>
    <n v="68.106837606837601"/>
    <x v="5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d v="2015-02-28T12:00:59"/>
    <n v="1425132059"/>
    <x v="2197"/>
    <n v="1422540059"/>
    <b v="0"/>
    <n v="4330"/>
    <b v="1"/>
    <s v="games/tabletop games"/>
    <n v="9.5103109999999997"/>
    <n v="65.891300230946882"/>
    <x v="5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d v="2015-11-14T11:20:00"/>
    <n v="1447507200"/>
    <x v="2198"/>
    <n v="1444911600"/>
    <b v="0"/>
    <n v="651"/>
    <b v="1"/>
    <s v="games/tabletop games"/>
    <n v="1.3289249999999999"/>
    <n v="81.654377880184327"/>
    <x v="5"/>
    <s v="tabletop games"/>
  </r>
  <r>
    <n v="2199"/>
    <s v="Decadolo. Flip it!"/>
    <s v="A new strategic board game designed to flip out your opponent."/>
    <n v="9000"/>
    <n v="13228"/>
    <x v="0"/>
    <s v="IE"/>
    <s v="EUR"/>
    <d v="2015-10-15T07:59:58"/>
    <n v="1444903198"/>
    <x v="2199"/>
    <n v="1442311198"/>
    <b v="1"/>
    <n v="251"/>
    <b v="1"/>
    <s v="games/tabletop games"/>
    <n v="1.4697777777777778"/>
    <n v="52.701195219123505"/>
    <x v="5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d v="2015-07-06T01:00:00"/>
    <n v="1436151600"/>
    <x v="2200"/>
    <n v="1433775668"/>
    <b v="0"/>
    <n v="263"/>
    <b v="1"/>
    <s v="games/tabletop games"/>
    <n v="5.4215"/>
    <n v="41.228136882129277"/>
    <x v="5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d v="2013-01-16T18:19:25"/>
    <n v="1358367565"/>
    <x v="2201"/>
    <n v="1357157965"/>
    <b v="0"/>
    <n v="28"/>
    <b v="1"/>
    <s v="music/electronic music"/>
    <n v="3.8271818181818182"/>
    <n v="15.035357142857142"/>
    <x v="3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d v="2012-11-01T18:22:48"/>
    <n v="1351801368"/>
    <x v="2202"/>
    <n v="1349209368"/>
    <b v="0"/>
    <n v="721"/>
    <b v="1"/>
    <s v="music/electronic music"/>
    <n v="7.0418124999999998"/>
    <n v="39.066920943134534"/>
    <x v="3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d v="2015-09-24T18:38:02"/>
    <n v="1443127082"/>
    <x v="2203"/>
    <n v="1440535082"/>
    <b v="0"/>
    <n v="50"/>
    <b v="1"/>
    <s v="music/electronic music"/>
    <n v="1.0954999999999999"/>
    <n v="43.82"/>
    <x v="3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d v="2013-03-09T05:28:39"/>
    <n v="1362814119"/>
    <x v="2204"/>
    <n v="1360222119"/>
    <b v="0"/>
    <n v="73"/>
    <b v="1"/>
    <s v="music/electronic music"/>
    <n v="1.3286666666666667"/>
    <n v="27.301369863013697"/>
    <x v="3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d v="2012-06-01T17:43:09"/>
    <n v="1338579789"/>
    <x v="2205"/>
    <n v="1335987789"/>
    <b v="0"/>
    <n v="27"/>
    <b v="1"/>
    <s v="music/electronic music"/>
    <n v="1.52"/>
    <n v="42.222222222222221"/>
    <x v="3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d v="2012-04-16T04:10:24"/>
    <n v="1334556624"/>
    <x v="2206"/>
    <n v="1333001424"/>
    <b v="0"/>
    <n v="34"/>
    <b v="1"/>
    <s v="music/electronic music"/>
    <n v="1.0272727272727273"/>
    <n v="33.235294117647058"/>
    <x v="3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d v="2013-11-16T03:39:33"/>
    <n v="1384580373"/>
    <x v="2207"/>
    <n v="1381984773"/>
    <b v="0"/>
    <n v="7"/>
    <b v="1"/>
    <s v="music/electronic music"/>
    <n v="1"/>
    <n v="285.71428571428572"/>
    <x v="3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d v="2012-04-07T02:00:00"/>
    <n v="1333771200"/>
    <x v="2208"/>
    <n v="1328649026"/>
    <b v="0"/>
    <n v="24"/>
    <b v="1"/>
    <s v="music/electronic music"/>
    <n v="1.016"/>
    <n v="42.333333333333336"/>
    <x v="3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d v="2014-04-14T21:00:00"/>
    <n v="1397516400"/>
    <x v="2209"/>
    <n v="1396524644"/>
    <b v="0"/>
    <n v="15"/>
    <b v="1"/>
    <s v="music/electronic music"/>
    <n v="1.508"/>
    <n v="50.266666666666666"/>
    <x v="3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d v="2012-04-14T15:36:00"/>
    <n v="1334424960"/>
    <x v="2210"/>
    <n v="1329442510"/>
    <b v="0"/>
    <n v="72"/>
    <b v="1"/>
    <s v="music/electronic music"/>
    <n v="1.11425"/>
    <n v="61.902777777777779"/>
    <x v="3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d v="2014-04-10T04:59:00"/>
    <n v="1397113140"/>
    <x v="2211"/>
    <n v="1395168625"/>
    <b v="0"/>
    <n v="120"/>
    <b v="1"/>
    <s v="music/electronic music"/>
    <n v="1.956"/>
    <n v="40.75"/>
    <x v="3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d v="2013-11-03T23:00:00"/>
    <n v="1383526800"/>
    <x v="2212"/>
    <n v="1380650177"/>
    <b v="0"/>
    <n v="123"/>
    <b v="1"/>
    <s v="music/electronic music"/>
    <n v="1.1438333333333333"/>
    <n v="55.796747967479675"/>
    <x v="3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d v="2015-05-15T17:49:39"/>
    <n v="1431719379"/>
    <x v="2213"/>
    <n v="1429127379"/>
    <b v="0"/>
    <n v="1"/>
    <b v="1"/>
    <s v="music/electronic music"/>
    <n v="2"/>
    <n v="10"/>
    <x v="3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d v="2014-02-06T17:00:48"/>
    <n v="1391713248"/>
    <x v="2214"/>
    <n v="1389121248"/>
    <b v="0"/>
    <n v="24"/>
    <b v="1"/>
    <s v="music/electronic music"/>
    <n v="2.9250166666666666"/>
    <n v="73.125416666666666"/>
    <x v="3"/>
    <s v="electronic music"/>
  </r>
  <r>
    <n v="2215"/>
    <s v="&quot;Something to See, Not to Say&quot; - Anemometer's First EP Album"/>
    <s v="Ambient Electro Grind-fest!"/>
    <n v="550"/>
    <n v="860"/>
    <x v="0"/>
    <s v="US"/>
    <s v="USD"/>
    <d v="2012-03-13T04:59:00"/>
    <n v="1331621940"/>
    <x v="2215"/>
    <n v="1329671572"/>
    <b v="0"/>
    <n v="33"/>
    <b v="1"/>
    <s v="music/electronic music"/>
    <n v="1.5636363636363637"/>
    <n v="26.060606060606062"/>
    <x v="3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d v="2015-07-23T16:02:25"/>
    <n v="1437674545"/>
    <x v="2216"/>
    <n v="1436464945"/>
    <b v="0"/>
    <n v="14"/>
    <b v="1"/>
    <s v="music/electronic music"/>
    <n v="1.0566666666666666"/>
    <n v="22.642857142857142"/>
    <x v="3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d v="2015-11-02T06:00:00"/>
    <n v="1446451200"/>
    <x v="2217"/>
    <n v="1445539113"/>
    <b v="0"/>
    <n v="9"/>
    <b v="1"/>
    <s v="music/electronic music"/>
    <n v="1.0119047619047619"/>
    <n v="47.222222222222221"/>
    <x v="3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d v="2012-08-28T22:00:00"/>
    <n v="1346198400"/>
    <x v="2218"/>
    <n v="1344281383"/>
    <b v="0"/>
    <n v="76"/>
    <b v="1"/>
    <s v="music/electronic music"/>
    <n v="1.2283299999999999"/>
    <n v="32.324473684210524"/>
    <x v="3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d v="2015-08-19T15:15:12"/>
    <n v="1440004512"/>
    <x v="2219"/>
    <n v="1437412512"/>
    <b v="0"/>
    <n v="19"/>
    <b v="1"/>
    <s v="music/electronic music"/>
    <n v="1.0149999999999999"/>
    <n v="53.421052631578945"/>
    <x v="3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d v="2013-07-26T23:27:16"/>
    <n v="1374888436"/>
    <x v="2220"/>
    <n v="1372296436"/>
    <b v="0"/>
    <n v="69"/>
    <b v="1"/>
    <s v="music/electronic music"/>
    <n v="1.0114285714285713"/>
    <n v="51.304347826086953"/>
    <x v="3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d v="2016-04-22T22:00:00"/>
    <n v="1461369600"/>
    <x v="2221"/>
    <n v="1458748809"/>
    <b v="0"/>
    <n v="218"/>
    <b v="1"/>
    <s v="games/tabletop games"/>
    <n v="1.0811999999999999"/>
    <n v="37.197247706422019"/>
    <x v="5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d v="2012-01-28T16:54:07"/>
    <n v="1327776847"/>
    <x v="2222"/>
    <n v="1325184847"/>
    <b v="0"/>
    <n v="30"/>
    <b v="1"/>
    <s v="games/tabletop games"/>
    <n v="1.6259999999999999"/>
    <n v="27.1"/>
    <x v="5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d v="2015-06-27T13:22:48"/>
    <n v="1435418568"/>
    <x v="2223"/>
    <n v="1432826568"/>
    <b v="0"/>
    <n v="100"/>
    <b v="1"/>
    <s v="games/tabletop games"/>
    <n v="1.0580000000000001"/>
    <n v="206.31"/>
    <x v="5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d v="2016-10-29T17:00:00"/>
    <n v="1477767600"/>
    <x v="2224"/>
    <n v="1475337675"/>
    <b v="0"/>
    <n v="296"/>
    <b v="1"/>
    <s v="games/tabletop games"/>
    <n v="2.4315000000000002"/>
    <n v="82.145270270270274"/>
    <x v="5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d v="2014-09-21T17:00:15"/>
    <n v="1411326015"/>
    <x v="2225"/>
    <n v="1408734015"/>
    <b v="0"/>
    <n v="1204"/>
    <b v="1"/>
    <s v="games/tabletop games"/>
    <n v="9.4483338095238096"/>
    <n v="164.79651993355483"/>
    <x v="5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d v="2016-02-12T02:59:00"/>
    <n v="1455253140"/>
    <x v="2226"/>
    <n v="1452625822"/>
    <b v="0"/>
    <n v="321"/>
    <b v="1"/>
    <s v="games/tabletop games"/>
    <n v="1.0846283333333333"/>
    <n v="60.820280373831778"/>
    <x v="5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d v="2013-11-13T18:22:35"/>
    <n v="1384374155"/>
    <x v="2227"/>
    <n v="1381778555"/>
    <b v="0"/>
    <n v="301"/>
    <b v="1"/>
    <s v="games/tabletop games"/>
    <n v="1.5737692307692308"/>
    <n v="67.970099667774093"/>
    <x v="5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d v="2015-08-16T04:40:36"/>
    <n v="1439707236"/>
    <x v="2228"/>
    <n v="1437115236"/>
    <b v="0"/>
    <n v="144"/>
    <b v="1"/>
    <s v="games/tabletop games"/>
    <n v="11.744899999999999"/>
    <n v="81.561805555555551"/>
    <x v="5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d v="2013-09-03T02:00:00"/>
    <n v="1378180800"/>
    <x v="2229"/>
    <n v="1375113391"/>
    <b v="0"/>
    <n v="539"/>
    <b v="1"/>
    <s v="games/tabletop games"/>
    <n v="1.7104755366949576"/>
    <n v="25.42547309833024"/>
    <x v="5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d v="2014-04-25T19:08:47"/>
    <n v="1398460127"/>
    <x v="2230"/>
    <n v="1395868127"/>
    <b v="0"/>
    <n v="498"/>
    <b v="1"/>
    <s v="games/tabletop games"/>
    <n v="1.2595294117647058"/>
    <n v="21.497991967871485"/>
    <x v="5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d v="2013-06-25T03:00:00"/>
    <n v="1372136400"/>
    <x v="2231"/>
    <n v="1369864301"/>
    <b v="0"/>
    <n v="1113"/>
    <b v="1"/>
    <s v="games/tabletop games"/>
    <n v="12.121296000000001"/>
    <n v="27.226630727762803"/>
    <x v="5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d v="2014-07-19T01:00:00"/>
    <n v="1405738800"/>
    <x v="2232"/>
    <n v="1402945408"/>
    <b v="0"/>
    <n v="988"/>
    <b v="1"/>
    <s v="games/tabletop games"/>
    <n v="4.9580000000000002"/>
    <n v="25.091093117408906"/>
    <x v="5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d v="2015-12-13T22:00:00"/>
    <n v="1450051200"/>
    <x v="2233"/>
    <n v="1448269539"/>
    <b v="0"/>
    <n v="391"/>
    <b v="1"/>
    <s v="games/tabletop games"/>
    <n v="3.3203999999999998"/>
    <n v="21.230179028132991"/>
    <x v="5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d v="2017-01-05T17:47:27"/>
    <n v="1483645647"/>
    <x v="2234"/>
    <n v="1481053647"/>
    <b v="0"/>
    <n v="28"/>
    <b v="1"/>
    <s v="games/tabletop games"/>
    <n v="11.65"/>
    <n v="41.607142857142854"/>
    <x v="5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d v="2015-03-28T21:31:51"/>
    <n v="1427585511"/>
    <x v="2235"/>
    <n v="1424997111"/>
    <b v="0"/>
    <n v="147"/>
    <b v="1"/>
    <s v="games/tabletop games"/>
    <n v="1.5331538461538461"/>
    <n v="135.58503401360545"/>
    <x v="5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d v="2016-02-01T12:48:43"/>
    <n v="1454338123"/>
    <x v="2236"/>
    <n v="1451746123"/>
    <b v="0"/>
    <n v="680"/>
    <b v="1"/>
    <s v="games/tabletop games"/>
    <n v="5.3710714285714287"/>
    <n v="22.116176470588236"/>
    <x v="5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d v="2014-11-12T05:59:00"/>
    <n v="1415779140"/>
    <x v="2237"/>
    <n v="1412294683"/>
    <b v="0"/>
    <n v="983"/>
    <b v="1"/>
    <s v="games/tabletop games"/>
    <n v="3.5292777777777777"/>
    <n v="64.625635808748726"/>
    <x v="5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d v="2017-03-10T12:55:16"/>
    <n v="1489157716"/>
    <x v="2238"/>
    <n v="1486565716"/>
    <b v="0"/>
    <n v="79"/>
    <b v="1"/>
    <s v="games/tabletop games"/>
    <n v="1.3740000000000001"/>
    <n v="69.569620253164558"/>
    <x v="5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d v="2013-12-01T02:02:00"/>
    <n v="1385870520"/>
    <x v="2239"/>
    <n v="1382742014"/>
    <b v="0"/>
    <n v="426"/>
    <b v="1"/>
    <s v="games/tabletop games"/>
    <n v="1.2802667999999999"/>
    <n v="75.133028169014082"/>
    <x v="5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d v="2016-04-22T17:49:04"/>
    <n v="1461354544"/>
    <x v="2240"/>
    <n v="1458762544"/>
    <b v="0"/>
    <n v="96"/>
    <b v="1"/>
    <s v="games/tabletop games"/>
    <n v="2.7067999999999999"/>
    <n v="140.97916666666666"/>
    <x v="5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d v="2017-03-02T17:51:40"/>
    <n v="1488484300"/>
    <x v="2241"/>
    <n v="1485892300"/>
    <b v="0"/>
    <n v="163"/>
    <b v="1"/>
    <s v="games/tabletop games"/>
    <n v="8.0640000000000001"/>
    <n v="49.472392638036808"/>
    <x v="5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d v="2013-11-27T01:02:00"/>
    <n v="1385521320"/>
    <x v="2242"/>
    <n v="1382449733"/>
    <b v="0"/>
    <n v="2525"/>
    <b v="1"/>
    <s v="games/tabletop games"/>
    <n v="13.600976000000001"/>
    <n v="53.865251485148519"/>
    <x v="5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d v="2017-03-13T01:00:00"/>
    <n v="1489374000"/>
    <x v="2243"/>
    <n v="1488823290"/>
    <b v="0"/>
    <n v="2035"/>
    <b v="1"/>
    <s v="games/tabletop games"/>
    <n v="9302.5"/>
    <n v="4.5712530712530715"/>
    <x v="5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d v="2016-10-16T18:30:00"/>
    <n v="1476649800"/>
    <x v="2244"/>
    <n v="1475609946"/>
    <b v="0"/>
    <n v="290"/>
    <b v="1"/>
    <s v="games/tabletop games"/>
    <n v="3.7702"/>
    <n v="65.00344827586207"/>
    <x v="5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d v="2014-02-21T16:00:00"/>
    <n v="1393005600"/>
    <x v="2245"/>
    <n v="1390323617"/>
    <b v="0"/>
    <n v="1980"/>
    <b v="1"/>
    <s v="games/tabletop games"/>
    <n v="26.47025"/>
    <n v="53.475252525252522"/>
    <x v="5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d v="2015-09-04T17:00:10"/>
    <n v="1441393210"/>
    <x v="2246"/>
    <n v="1438801210"/>
    <b v="0"/>
    <n v="57"/>
    <b v="1"/>
    <s v="games/tabletop games"/>
    <n v="1.0012000000000001"/>
    <n v="43.912280701754383"/>
    <x v="5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d v="2015-07-29T13:59:25"/>
    <n v="1438185565"/>
    <x v="2247"/>
    <n v="1436975965"/>
    <b v="0"/>
    <n v="380"/>
    <b v="1"/>
    <s v="games/tabletop games"/>
    <n v="1.0445405405405406"/>
    <n v="50.852631578947367"/>
    <x v="5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d v="2016-12-14T19:01:18"/>
    <n v="1481749278"/>
    <x v="2248"/>
    <n v="1479157278"/>
    <b v="0"/>
    <n v="128"/>
    <b v="1"/>
    <s v="games/tabletop games"/>
    <n v="1.0721428571428571"/>
    <n v="58.6328125"/>
    <x v="5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d v="2013-04-02T13:52:45"/>
    <n v="1364917965"/>
    <x v="2249"/>
    <n v="1362329565"/>
    <b v="0"/>
    <n v="180"/>
    <b v="1"/>
    <s v="games/tabletop games"/>
    <n v="1.6877142857142857"/>
    <n v="32.81666666666667"/>
    <x v="5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d v="2016-12-02T23:07:53"/>
    <n v="1480727273"/>
    <x v="2250"/>
    <n v="1478131673"/>
    <b v="0"/>
    <n v="571"/>
    <b v="1"/>
    <s v="games/tabletop games"/>
    <n v="9.7511200000000002"/>
    <n v="426.93169877408059"/>
    <x v="5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d v="2014-08-16T06:17:57"/>
    <n v="1408177077"/>
    <x v="2251"/>
    <n v="1406362677"/>
    <b v="0"/>
    <n v="480"/>
    <b v="1"/>
    <s v="games/tabletop games"/>
    <n v="1.3444929411764706"/>
    <n v="23.808729166666669"/>
    <x v="5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d v="2016-08-06T05:52:18"/>
    <n v="1470469938"/>
    <x v="2252"/>
    <n v="1469173938"/>
    <b v="0"/>
    <n v="249"/>
    <b v="1"/>
    <s v="games/tabletop games"/>
    <n v="2.722777777777778"/>
    <n v="98.413654618473899"/>
    <x v="5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d v="2015-11-18T14:09:07"/>
    <n v="1447862947"/>
    <x v="2253"/>
    <n v="1445267347"/>
    <b v="0"/>
    <n v="84"/>
    <b v="1"/>
    <s v="games/tabletop games"/>
    <n v="1.1268750000000001"/>
    <n v="107.32142857142857"/>
    <x v="5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d v="2017-01-24T13:32:48"/>
    <n v="1485271968"/>
    <x v="2254"/>
    <n v="1484667168"/>
    <b v="0"/>
    <n v="197"/>
    <b v="1"/>
    <s v="games/tabletop games"/>
    <n v="4.5979999999999999"/>
    <n v="11.67005076142132"/>
    <x v="5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d v="2016-05-07T20:50:51"/>
    <n v="1462661451"/>
    <x v="2255"/>
    <n v="1460069451"/>
    <b v="0"/>
    <n v="271"/>
    <b v="1"/>
    <s v="games/tabletop games"/>
    <n v="2.8665822784810127"/>
    <n v="41.782287822878232"/>
    <x v="5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d v="2016-11-22T08:50:46"/>
    <n v="1479811846"/>
    <x v="2256"/>
    <n v="1478602246"/>
    <b v="0"/>
    <n v="50"/>
    <b v="1"/>
    <s v="games/tabletop games"/>
    <n v="2.2270833333333333"/>
    <n v="21.38"/>
    <x v="5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d v="2016-06-19T21:00:00"/>
    <n v="1466377200"/>
    <x v="2257"/>
    <n v="1463351329"/>
    <b v="0"/>
    <n v="169"/>
    <b v="1"/>
    <s v="games/tabletop games"/>
    <n v="6.3613999999999997"/>
    <n v="94.103550295857985"/>
    <x v="5"/>
    <s v="tabletop games"/>
  </r>
  <r>
    <n v="2258"/>
    <s v="A Sundered World"/>
    <s v="A Dungeon World campaign setting that takes place after the end of the worlds."/>
    <n v="2200"/>
    <n v="3223"/>
    <x v="0"/>
    <s v="US"/>
    <s v="USD"/>
    <d v="2015-06-11T16:01:27"/>
    <n v="1434045687"/>
    <x v="2258"/>
    <n v="1431453687"/>
    <b v="0"/>
    <n v="205"/>
    <b v="1"/>
    <s v="games/tabletop games"/>
    <n v="1.4650000000000001"/>
    <n v="15.721951219512196"/>
    <x v="5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d v="2016-12-08T17:18:56"/>
    <n v="1481224736"/>
    <x v="2259"/>
    <n v="1480360736"/>
    <b v="0"/>
    <n v="206"/>
    <b v="1"/>
    <s v="games/tabletop games"/>
    <n v="18.670999999999999"/>
    <n v="90.635922330097088"/>
    <x v="5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d v="2014-03-26T21:24:10"/>
    <n v="1395876250"/>
    <x v="2260"/>
    <n v="1393287850"/>
    <b v="0"/>
    <n v="84"/>
    <b v="1"/>
    <s v="games/tabletop games"/>
    <n v="3.2692000000000001"/>
    <n v="97.297619047619051"/>
    <x v="5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d v="2017-02-14T15:23:40"/>
    <n v="1487093020"/>
    <x v="2261"/>
    <n v="1485278620"/>
    <b v="0"/>
    <n v="210"/>
    <b v="1"/>
    <s v="games/tabletop games"/>
    <n v="7.7949999999999999"/>
    <n v="37.11904761904762"/>
    <x v="5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d v="2014-11-17T22:00:00"/>
    <n v="1416268800"/>
    <x v="2262"/>
    <n v="1413295358"/>
    <b v="0"/>
    <n v="181"/>
    <b v="1"/>
    <s v="games/tabletop games"/>
    <n v="1.5415151515151515"/>
    <n v="28.104972375690608"/>
    <x v="5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d v="2015-01-31T17:58:33"/>
    <n v="1422734313"/>
    <x v="2263"/>
    <n v="1420919913"/>
    <b v="0"/>
    <n v="60"/>
    <b v="1"/>
    <s v="games/tabletop games"/>
    <n v="1.1554666666666666"/>
    <n v="144.43333333333334"/>
    <x v="5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d v="2016-05-23T01:00:00"/>
    <n v="1463972400"/>
    <x v="2264"/>
    <n v="1462543114"/>
    <b v="0"/>
    <n v="445"/>
    <b v="1"/>
    <s v="games/tabletop games"/>
    <n v="1.8003333333333333"/>
    <n v="24.274157303370785"/>
    <x v="5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d v="2016-11-22T18:28:27"/>
    <n v="1479846507"/>
    <x v="2265"/>
    <n v="1479241707"/>
    <b v="0"/>
    <n v="17"/>
    <b v="1"/>
    <s v="games/tabletop games"/>
    <n v="2.9849999999999999"/>
    <n v="35.117647058823529"/>
    <x v="5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d v="2016-04-27T00:00:00"/>
    <n v="1461722400"/>
    <x v="2266"/>
    <n v="1460235592"/>
    <b v="0"/>
    <n v="194"/>
    <b v="1"/>
    <s v="games/tabletop games"/>
    <n v="3.2026666666666666"/>
    <n v="24.762886597938145"/>
    <x v="5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d v="2014-12-20T23:00:00"/>
    <n v="1419123600"/>
    <x v="2267"/>
    <n v="1416945297"/>
    <b v="0"/>
    <n v="404"/>
    <b v="1"/>
    <s v="games/tabletop games"/>
    <n v="3.80525"/>
    <n v="188.37871287128712"/>
    <x v="5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d v="2017-03-11T23:58:35"/>
    <n v="1489283915"/>
    <x v="2268"/>
    <n v="1486691915"/>
    <b v="0"/>
    <n v="194"/>
    <b v="1"/>
    <s v="games/tabletop games"/>
    <n v="1.026"/>
    <n v="148.08247422680412"/>
    <x v="5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d v="2017-03-07T03:00:00"/>
    <n v="1488862800"/>
    <x v="2269"/>
    <n v="1486745663"/>
    <b v="0"/>
    <n v="902"/>
    <b v="1"/>
    <s v="games/tabletop games"/>
    <n v="18.016400000000001"/>
    <n v="49.934589800443462"/>
    <x v="5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d v="2017-01-10T19:59:00"/>
    <n v="1484085540"/>
    <x v="2270"/>
    <n v="1482353513"/>
    <b v="0"/>
    <n v="1670"/>
    <b v="1"/>
    <s v="games/tabletop games"/>
    <n v="7.2024800000000004"/>
    <n v="107.82155688622754"/>
    <x v="5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d v="2016-12-09T22:00:04"/>
    <n v="1481328004"/>
    <x v="2271"/>
    <n v="1478736004"/>
    <b v="0"/>
    <n v="1328"/>
    <b v="1"/>
    <s v="games/tabletop games"/>
    <n v="2.8309000000000002"/>
    <n v="42.63403614457831"/>
    <x v="5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d v="2015-12-07T14:47:16"/>
    <n v="1449506836"/>
    <x v="2272"/>
    <n v="1446914836"/>
    <b v="0"/>
    <n v="944"/>
    <b v="1"/>
    <s v="games/tabletop games"/>
    <n v="13.566000000000001"/>
    <n v="14.370762711864407"/>
    <x v="5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d v="2017-03-12T10:10:42"/>
    <n v="1489320642"/>
    <x v="2273"/>
    <n v="1487164242"/>
    <b v="0"/>
    <n v="147"/>
    <b v="1"/>
    <s v="games/tabletop games"/>
    <n v="2.2035999999999998"/>
    <n v="37.476190476190474"/>
    <x v="5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d v="2014-02-23T10:00:57"/>
    <n v="1393156857"/>
    <x v="2274"/>
    <n v="1390564857"/>
    <b v="0"/>
    <n v="99"/>
    <b v="1"/>
    <s v="games/tabletop games"/>
    <n v="1.196"/>
    <n v="30.202020202020201"/>
    <x v="5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d v="2014-12-22T12:47:59"/>
    <n v="1419259679"/>
    <x v="2275"/>
    <n v="1416667679"/>
    <b v="0"/>
    <n v="79"/>
    <b v="1"/>
    <s v="games/tabletop games"/>
    <n v="4.0776923076923079"/>
    <n v="33.550632911392405"/>
    <x v="5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d v="2014-01-05T13:38:09"/>
    <n v="1388936289"/>
    <x v="2276"/>
    <n v="1386344289"/>
    <b v="0"/>
    <n v="75"/>
    <b v="1"/>
    <s v="games/tabletop games"/>
    <n v="1.0581826105905425"/>
    <n v="64.74666666666667"/>
    <x v="5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d v="2012-02-27T14:17:03"/>
    <n v="1330359423"/>
    <x v="2277"/>
    <n v="1327767423"/>
    <b v="0"/>
    <n v="207"/>
    <b v="1"/>
    <s v="games/tabletop games"/>
    <n v="1.4108235294117648"/>
    <n v="57.932367149758456"/>
    <x v="5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d v="2016-01-03T20:59:00"/>
    <n v="1451861940"/>
    <x v="2278"/>
    <n v="1448902867"/>
    <b v="0"/>
    <n v="102"/>
    <b v="1"/>
    <s v="games/tabletop games"/>
    <n v="2.7069999999999999"/>
    <n v="53.078431372549019"/>
    <x v="5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d v="2015-02-04T02:00:00"/>
    <n v="1423022400"/>
    <x v="2279"/>
    <n v="1421436099"/>
    <b v="0"/>
    <n v="32"/>
    <b v="1"/>
    <s v="games/tabletop games"/>
    <n v="1.538"/>
    <n v="48.0625"/>
    <x v="5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d v="2015-09-17T12:59:51"/>
    <n v="1442501991"/>
    <x v="2280"/>
    <n v="1439909991"/>
    <b v="0"/>
    <n v="480"/>
    <b v="1"/>
    <s v="games/tabletop games"/>
    <n v="4.0357653061224488"/>
    <n v="82.396874999999994"/>
    <x v="5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d v="2011-07-25T04:50:00"/>
    <n v="1311576600"/>
    <x v="2281"/>
    <n v="1306219897"/>
    <b v="0"/>
    <n v="11"/>
    <b v="1"/>
    <s v="music/rock"/>
    <n v="1.85"/>
    <n v="50.454545454545453"/>
    <x v="3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d v="2016-01-14T02:11:26"/>
    <n v="1452744686"/>
    <x v="2282"/>
    <n v="1447560686"/>
    <b v="0"/>
    <n v="12"/>
    <b v="1"/>
    <s v="music/rock"/>
    <n v="1.8533333333333333"/>
    <n v="115.83333333333333"/>
    <x v="3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d v="2012-05-09T00:00:04"/>
    <n v="1336528804"/>
    <x v="2283"/>
    <n v="1331348404"/>
    <b v="0"/>
    <n v="48"/>
    <b v="1"/>
    <s v="music/rock"/>
    <n v="1.0085533333333332"/>
    <n v="63.03458333333333"/>
    <x v="3"/>
    <s v="rock"/>
  </r>
  <r>
    <n v="2284"/>
    <s v="Make a record, write a song, take the Vinyl Skyway. "/>
    <s v="The Vinyl Skyway reunite to make a third album. "/>
    <n v="6000"/>
    <n v="6373.27"/>
    <x v="0"/>
    <s v="US"/>
    <s v="USD"/>
    <d v="2011-03-12T02:00:00"/>
    <n v="1299902400"/>
    <x v="2284"/>
    <n v="1297451245"/>
    <b v="0"/>
    <n v="59"/>
    <b v="1"/>
    <s v="music/rock"/>
    <n v="1.0622116666666668"/>
    <n v="108.02152542372882"/>
    <x v="3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d v="2012-06-29T02:27:23"/>
    <n v="1340944043"/>
    <x v="2285"/>
    <n v="1338352043"/>
    <b v="0"/>
    <n v="79"/>
    <b v="1"/>
    <s v="music/rock"/>
    <n v="1.2136666666666667"/>
    <n v="46.088607594936711"/>
    <x v="3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d v="2013-09-06T01:59:00"/>
    <n v="1378439940"/>
    <x v="2286"/>
    <n v="1376003254"/>
    <b v="0"/>
    <n v="14"/>
    <b v="1"/>
    <s v="music/rock"/>
    <n v="1.0006666666666666"/>
    <n v="107.21428571428571"/>
    <x v="3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d v="2014-06-23T14:01:00"/>
    <n v="1403539260"/>
    <x v="2287"/>
    <n v="1401724860"/>
    <b v="0"/>
    <n v="106"/>
    <b v="1"/>
    <s v="music/rock"/>
    <n v="1.1997755555555556"/>
    <n v="50.9338679245283"/>
    <x v="3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d v="2012-06-26T16:00:00"/>
    <n v="1340733600"/>
    <x v="2288"/>
    <n v="1339098689"/>
    <b v="0"/>
    <n v="25"/>
    <b v="1"/>
    <s v="music/rock"/>
    <n v="1.0009999999999999"/>
    <n v="40.04"/>
    <x v="3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d v="2013-12-06T21:22:00"/>
    <n v="1386372120"/>
    <x v="2289"/>
    <n v="1382659060"/>
    <b v="0"/>
    <n v="25"/>
    <b v="1"/>
    <s v="music/rock"/>
    <n v="1.0740000000000001"/>
    <n v="64.44"/>
    <x v="3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d v="2009-12-01T15:00:00"/>
    <n v="1259686800"/>
    <x v="2290"/>
    <n v="1252908330"/>
    <b v="0"/>
    <n v="29"/>
    <b v="1"/>
    <s v="music/rock"/>
    <n v="1.0406666666666666"/>
    <n v="53.827586206896555"/>
    <x v="3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d v="2012-04-23T02:00:00"/>
    <n v="1335153600"/>
    <x v="2291"/>
    <n v="1332199618"/>
    <b v="0"/>
    <n v="43"/>
    <b v="1"/>
    <s v="music/rock"/>
    <n v="1.728"/>
    <n v="100.46511627906976"/>
    <x v="3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d v="2012-04-18T14:44:36"/>
    <n v="1334767476"/>
    <x v="2292"/>
    <n v="1332175476"/>
    <b v="0"/>
    <n v="46"/>
    <b v="1"/>
    <s v="music/rock"/>
    <n v="1.072505"/>
    <n v="46.630652173913049"/>
    <x v="3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d v="2012-09-25T01:59:00"/>
    <n v="1348545540"/>
    <x v="2293"/>
    <n v="1346345999"/>
    <b v="0"/>
    <n v="27"/>
    <b v="1"/>
    <s v="music/rock"/>
    <n v="1.0823529411764705"/>
    <n v="34.074074074074076"/>
    <x v="3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d v="2013-01-20T15:21:20"/>
    <n v="1358702480"/>
    <x v="2294"/>
    <n v="1356110480"/>
    <b v="0"/>
    <n v="112"/>
    <b v="1"/>
    <s v="music/rock"/>
    <n v="1.4608079999999999"/>
    <n v="65.214642857142863"/>
    <x v="3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d v="2013-01-26T20:54:16"/>
    <n v="1359240856"/>
    <x v="2295"/>
    <n v="1356648856"/>
    <b v="0"/>
    <n v="34"/>
    <b v="1"/>
    <s v="music/rock"/>
    <n v="1.2524999999999999"/>
    <n v="44.205882352941174"/>
    <x v="3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d v="2012-02-23T15:33:46"/>
    <n v="1330018426"/>
    <x v="2296"/>
    <n v="1326994426"/>
    <b v="0"/>
    <n v="145"/>
    <b v="1"/>
    <s v="music/rock"/>
    <n v="1.4907142857142857"/>
    <n v="71.965517241379317"/>
    <x v="3"/>
    <s v="rock"/>
  </r>
  <r>
    <n v="2297"/>
    <s v="Company Company: Debut EP"/>
    <s v="New Jersey Alternative Rock band COCO needs YOUR help self-releasing debut EP!"/>
    <n v="1000"/>
    <n v="1006"/>
    <x v="0"/>
    <s v="US"/>
    <s v="USD"/>
    <d v="2012-03-14T01:59:00"/>
    <n v="1331697540"/>
    <x v="2297"/>
    <n v="1328749249"/>
    <b v="0"/>
    <n v="19"/>
    <b v="1"/>
    <s v="music/rock"/>
    <n v="1.006"/>
    <n v="52.94736842105263"/>
    <x v="3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d v="2014-03-26T17:10:33"/>
    <n v="1395861033"/>
    <x v="2298"/>
    <n v="1393272633"/>
    <b v="0"/>
    <n v="288"/>
    <b v="1"/>
    <s v="music/rock"/>
    <n v="1.0507333333333333"/>
    <n v="109.45138888888889"/>
    <x v="3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d v="2011-02-05T22:46:49"/>
    <n v="1296953209"/>
    <x v="2299"/>
    <n v="1295657209"/>
    <b v="0"/>
    <n v="14"/>
    <b v="1"/>
    <s v="music/rock"/>
    <n v="3.5016666666666665"/>
    <n v="75.035714285714292"/>
    <x v="3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d v="2012-06-28T15:26:56"/>
    <n v="1340904416"/>
    <x v="2300"/>
    <n v="1339694816"/>
    <b v="0"/>
    <n v="7"/>
    <b v="1"/>
    <s v="music/rock"/>
    <n v="1.0125"/>
    <n v="115.71428571428571"/>
    <x v="3"/>
    <s v="rock"/>
  </r>
  <r>
    <n v="2301"/>
    <s v="Time Crash"/>
    <s v="We are America's first trock band, and we're ready to bring you our first album!"/>
    <n v="5000"/>
    <n v="6680.22"/>
    <x v="0"/>
    <s v="US"/>
    <s v="USD"/>
    <d v="2013-06-21T01:31:36"/>
    <n v="1371785496"/>
    <x v="2301"/>
    <n v="1369193496"/>
    <b v="1"/>
    <n v="211"/>
    <b v="1"/>
    <s v="music/indie rock"/>
    <n v="1.336044"/>
    <n v="31.659810426540286"/>
    <x v="3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d v="2013-12-31T05:00:00"/>
    <n v="1388473200"/>
    <x v="2302"/>
    <n v="1385585434"/>
    <b v="1"/>
    <n v="85"/>
    <b v="1"/>
    <s v="music/indie rock"/>
    <n v="1.7065217391304348"/>
    <n v="46.176470588235297"/>
    <x v="3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d v="2011-12-13T01:39:56"/>
    <n v="1323747596"/>
    <x v="2303"/>
    <n v="1320287996"/>
    <b v="1"/>
    <n v="103"/>
    <b v="1"/>
    <s v="music/indie rock"/>
    <n v="1.0935829457364341"/>
    <n v="68.481650485436887"/>
    <x v="3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d v="2011-01-01T02:59:00"/>
    <n v="1293857940"/>
    <x v="2304"/>
    <n v="1290281691"/>
    <b v="1"/>
    <n v="113"/>
    <b v="1"/>
    <s v="music/indie rock"/>
    <n v="1.0070033333333335"/>
    <n v="53.469203539823013"/>
    <x v="3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d v="2014-08-08T16:00:00"/>
    <n v="1407520800"/>
    <x v="2305"/>
    <n v="1405356072"/>
    <b v="1"/>
    <n v="167"/>
    <b v="1"/>
    <s v="music/indie rock"/>
    <n v="1.0122777777777778"/>
    <n v="109.10778443113773"/>
    <x v="3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d v="2012-03-10T02:02:09"/>
    <n v="1331352129"/>
    <x v="2306"/>
    <n v="1328760129"/>
    <b v="1"/>
    <n v="73"/>
    <b v="1"/>
    <s v="music/indie rock"/>
    <n v="1.0675857142857144"/>
    <n v="51.185616438356163"/>
    <x v="3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d v="2012-05-05T17:15:28"/>
    <n v="1336245328"/>
    <x v="2307"/>
    <n v="1333653333"/>
    <b v="1"/>
    <n v="75"/>
    <b v="1"/>
    <s v="music/indie rock"/>
    <n v="1.0665777537961894"/>
    <n v="27.936800000000002"/>
    <x v="3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d v="2014-08-28T23:00:00"/>
    <n v="1409274000"/>
    <x v="2308"/>
    <n v="1406847996"/>
    <b v="1"/>
    <n v="614"/>
    <b v="1"/>
    <s v="music/indie rock"/>
    <n v="1.0130622"/>
    <n v="82.496921824104234"/>
    <x v="3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d v="2013-03-09T21:42:17"/>
    <n v="1362872537"/>
    <x v="2309"/>
    <n v="1359848537"/>
    <b v="1"/>
    <n v="107"/>
    <b v="1"/>
    <s v="music/indie rock"/>
    <n v="1.0667450000000001"/>
    <n v="59.817476635514019"/>
    <x v="3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d v="2013-03-21T16:03:35"/>
    <n v="1363889015"/>
    <x v="2310"/>
    <n v="1361300615"/>
    <b v="1"/>
    <n v="1224"/>
    <b v="1"/>
    <s v="music/indie rock"/>
    <n v="4.288397837837838"/>
    <n v="64.816470588235291"/>
    <x v="3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d v="2014-05-06T22:06:29"/>
    <n v="1399421189"/>
    <x v="2311"/>
    <n v="1396829189"/>
    <b v="1"/>
    <n v="104"/>
    <b v="1"/>
    <s v="music/indie rock"/>
    <n v="1.0411111111111111"/>
    <n v="90.09615384615384"/>
    <x v="3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d v="2014-04-18T21:00:00"/>
    <n v="1397862000"/>
    <x v="2312"/>
    <n v="1395155478"/>
    <b v="1"/>
    <n v="79"/>
    <b v="1"/>
    <s v="music/indie rock"/>
    <n v="1.0786666666666667"/>
    <n v="40.962025316455694"/>
    <x v="3"/>
    <s v="indie rock"/>
  </r>
  <r>
    <n v="2313"/>
    <s v="A SUNNY DAY IN GLASGOW"/>
    <s v="A Sunny Day in Glasgow are recording a new album and we need your help!"/>
    <n v="5000"/>
    <n v="8792.02"/>
    <x v="0"/>
    <s v="US"/>
    <s v="USD"/>
    <d v="2012-05-03T21:00:26"/>
    <n v="1336086026"/>
    <x v="2313"/>
    <n v="1333494026"/>
    <b v="1"/>
    <n v="157"/>
    <b v="1"/>
    <s v="music/indie rock"/>
    <n v="1.7584040000000001"/>
    <n v="56.000127388535034"/>
    <x v="3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d v="2012-06-07T11:14:17"/>
    <n v="1339074857"/>
    <x v="2314"/>
    <n v="1336482857"/>
    <b v="1"/>
    <n v="50"/>
    <b v="1"/>
    <s v="music/indie rock"/>
    <n v="1.5697000000000001"/>
    <n v="37.672800000000002"/>
    <x v="3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d v="2012-05-05T15:25:43"/>
    <n v="1336238743"/>
    <x v="2315"/>
    <n v="1333646743"/>
    <b v="1"/>
    <n v="64"/>
    <b v="1"/>
    <s v="music/indie rock"/>
    <n v="1.026"/>
    <n v="40.078125"/>
    <x v="3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d v="2009-12-09T16:24:00"/>
    <n v="1260383040"/>
    <x v="2316"/>
    <n v="1253726650"/>
    <b v="1"/>
    <n v="200"/>
    <b v="1"/>
    <s v="music/indie rock"/>
    <n v="1.0404266666666666"/>
    <n v="78.031999999999996"/>
    <x v="3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d v="2010-02-15T03:00:00"/>
    <n v="1266210000"/>
    <x v="2317"/>
    <n v="1263474049"/>
    <b v="1"/>
    <n v="22"/>
    <b v="1"/>
    <s v="music/indie rock"/>
    <n v="1.04"/>
    <n v="18.90909090909091"/>
    <x v="3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d v="2009-09-26T01:59:00"/>
    <n v="1253937540"/>
    <x v="2318"/>
    <n v="1251214014"/>
    <b v="1"/>
    <n v="163"/>
    <b v="1"/>
    <s v="music/indie rock"/>
    <n v="1.2105999999999999"/>
    <n v="37.134969325153371"/>
    <x v="3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d v="2013-12-14T23:58:05"/>
    <n v="1387072685"/>
    <x v="2319"/>
    <n v="1384480685"/>
    <b v="1"/>
    <n v="77"/>
    <b v="1"/>
    <s v="music/indie rock"/>
    <n v="1.077"/>
    <n v="41.961038961038959"/>
    <x v="3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d v="2014-04-02T16:36:40"/>
    <n v="1396463800"/>
    <x v="2320"/>
    <n v="1393443400"/>
    <b v="1"/>
    <n v="89"/>
    <b v="1"/>
    <s v="music/indie rock"/>
    <n v="1.0866"/>
    <n v="61.044943820224717"/>
    <x v="3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d v="2017-04-04T03:15:01"/>
    <n v="1491282901"/>
    <x v="2321"/>
    <n v="1488694501"/>
    <b v="0"/>
    <n v="64"/>
    <b v="0"/>
    <s v="food/small batch"/>
    <n v="0.39120962394619685"/>
    <n v="64.53125"/>
    <x v="6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d v="2017-04-09T18:29:29"/>
    <n v="1491769769"/>
    <x v="2322"/>
    <n v="1489181369"/>
    <b v="0"/>
    <n v="4"/>
    <b v="0"/>
    <s v="food/small batch"/>
    <n v="3.1481481481481478E-2"/>
    <n v="21.25"/>
    <x v="6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d v="2017-03-20T16:07:27"/>
    <n v="1490033247"/>
    <x v="2323"/>
    <n v="1489428447"/>
    <b v="0"/>
    <n v="4"/>
    <b v="0"/>
    <s v="food/small batch"/>
    <n v="0.48"/>
    <n v="30"/>
    <x v="6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d v="2017-03-26T18:14:45"/>
    <n v="1490559285"/>
    <x v="2324"/>
    <n v="1487970885"/>
    <b v="0"/>
    <n v="61"/>
    <b v="0"/>
    <s v="food/small batch"/>
    <n v="0.20733333333333334"/>
    <n v="25.491803278688526"/>
    <x v="6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d v="2017-03-29T21:32:11"/>
    <n v="1490830331"/>
    <x v="2325"/>
    <n v="1488241931"/>
    <b v="0"/>
    <n v="7"/>
    <b v="0"/>
    <s v="food/small batch"/>
    <n v="0.08"/>
    <n v="11.428571428571429"/>
    <x v="6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d v="2017-04-30T15:00:00"/>
    <n v="1493571600"/>
    <x v="2326"/>
    <n v="1489106948"/>
    <b v="0"/>
    <n v="1"/>
    <b v="0"/>
    <s v="food/small batch"/>
    <n v="7.1999999999999998E-3"/>
    <n v="108"/>
    <x v="6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d v="2014-08-26T20:00:40"/>
    <n v="1409090440"/>
    <x v="2327"/>
    <n v="1406066440"/>
    <b v="1"/>
    <n v="3355"/>
    <b v="1"/>
    <s v="food/small batch"/>
    <n v="5.2609431428571432"/>
    <n v="54.883162444113267"/>
    <x v="6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d v="2015-06-14T16:45:37"/>
    <n v="1434307537"/>
    <x v="2328"/>
    <n v="1431715537"/>
    <b v="1"/>
    <n v="537"/>
    <b v="1"/>
    <s v="food/small batch"/>
    <n v="2.5445000000000002"/>
    <n v="47.383612662942269"/>
    <x v="6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d v="2014-07-17T12:59:06"/>
    <n v="1405609146"/>
    <x v="2329"/>
    <n v="1403017146"/>
    <b v="1"/>
    <n v="125"/>
    <b v="1"/>
    <s v="food/small batch"/>
    <n v="1.0591999999999999"/>
    <n v="211.84"/>
    <x v="6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d v="2015-12-24T22:00:00"/>
    <n v="1451001600"/>
    <x v="2330"/>
    <n v="1448400943"/>
    <b v="1"/>
    <n v="163"/>
    <b v="1"/>
    <s v="food/small batch"/>
    <n v="1.0242285714285715"/>
    <n v="219.92638036809817"/>
    <x v="6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d v="2014-08-17T22:08:10"/>
    <n v="1408320490"/>
    <x v="2331"/>
    <n v="1405728490"/>
    <b v="1"/>
    <n v="283"/>
    <b v="1"/>
    <s v="food/small batch"/>
    <n v="1.4431375"/>
    <n v="40.795406360424032"/>
    <x v="6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d v="2015-02-06T13:04:31"/>
    <n v="1423235071"/>
    <x v="2332"/>
    <n v="1420643071"/>
    <b v="1"/>
    <n v="352"/>
    <b v="1"/>
    <s v="food/small batch"/>
    <n v="1.06308"/>
    <n v="75.502840909090907"/>
    <x v="6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d v="2014-05-29T15:50:00"/>
    <n v="1401385800"/>
    <x v="2333"/>
    <n v="1399563390"/>
    <b v="1"/>
    <n v="94"/>
    <b v="1"/>
    <s v="food/small batch"/>
    <n v="2.1216666666666666"/>
    <n v="13.542553191489361"/>
    <x v="6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d v="2014-11-05T15:34:00"/>
    <n v="1415208840"/>
    <x v="2334"/>
    <n v="1412611498"/>
    <b v="1"/>
    <n v="67"/>
    <b v="1"/>
    <s v="food/small batch"/>
    <n v="1.0195000000000001"/>
    <n v="60.865671641791046"/>
    <x v="6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d v="2014-06-11T11:44:03"/>
    <n v="1402494243"/>
    <x v="2335"/>
    <n v="1399902243"/>
    <b v="1"/>
    <n v="221"/>
    <b v="1"/>
    <s v="food/small batch"/>
    <n v="1.0227200000000001"/>
    <n v="115.69230769230769"/>
    <x v="6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d v="2014-03-08T20:11:35"/>
    <n v="1394316695"/>
    <x v="2336"/>
    <n v="1390860695"/>
    <b v="1"/>
    <n v="2165"/>
    <b v="1"/>
    <s v="food/small batch"/>
    <n v="5.2073254999999996"/>
    <n v="48.104623556581984"/>
    <x v="6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d v="2014-06-26T13:22:23"/>
    <n v="1403796143"/>
    <x v="2337"/>
    <n v="1401204143"/>
    <b v="1"/>
    <n v="179"/>
    <b v="1"/>
    <s v="food/small batch"/>
    <n v="1.1065833333333333"/>
    <n v="74.184357541899445"/>
    <x v="6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d v="2014-06-29T19:31:24"/>
    <n v="1404077484"/>
    <x v="2338"/>
    <n v="1401485484"/>
    <b v="1"/>
    <n v="123"/>
    <b v="1"/>
    <s v="food/small batch"/>
    <n v="1.0114333333333334"/>
    <n v="123.34552845528455"/>
    <x v="6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d v="2016-12-19T05:59:00"/>
    <n v="1482134340"/>
    <x v="2339"/>
    <n v="1479496309"/>
    <b v="1"/>
    <n v="1104"/>
    <b v="1"/>
    <s v="food/small batch"/>
    <n v="2.9420799999999998"/>
    <n v="66.623188405797094"/>
    <x v="6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d v="2016-10-30T13:25:38"/>
    <n v="1477841138"/>
    <x v="2340"/>
    <n v="1475249138"/>
    <b v="1"/>
    <n v="403"/>
    <b v="1"/>
    <s v="food/small batch"/>
    <n v="1.0577749999999999"/>
    <n v="104.99007444168734"/>
    <x v="6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d v="2015-07-12T17:31:44"/>
    <n v="1436729504"/>
    <x v="2341"/>
    <n v="1434137504"/>
    <b v="0"/>
    <n v="0"/>
    <b v="0"/>
    <s v="technology/web"/>
    <n v="0"/>
    <e v="#DIV/0!"/>
    <x v="1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d v="2014-10-06T03:00:00"/>
    <n v="1412571600"/>
    <x v="2342"/>
    <n v="1410799870"/>
    <b v="0"/>
    <n v="0"/>
    <b v="0"/>
    <s v="technology/web"/>
    <n v="0"/>
    <e v="#DIV/0!"/>
    <x v="1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d v="2016-01-08T17:47:00"/>
    <n v="1452282420"/>
    <x v="2343"/>
    <n v="1447962505"/>
    <b v="0"/>
    <n v="1"/>
    <b v="0"/>
    <s v="technology/web"/>
    <n v="0.03"/>
    <n v="300"/>
    <x v="1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d v="2016-06-24T15:27:49"/>
    <n v="1466789269"/>
    <x v="2344"/>
    <n v="1464197269"/>
    <b v="0"/>
    <n v="1"/>
    <b v="0"/>
    <s v="technology/web"/>
    <n v="1E-3"/>
    <n v="1"/>
    <x v="1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d v="2015-03-31T21:39:00"/>
    <n v="1427845140"/>
    <x v="2345"/>
    <n v="1424822556"/>
    <b v="0"/>
    <n v="0"/>
    <b v="0"/>
    <s v="technology/web"/>
    <n v="0"/>
    <e v="#DIV/0!"/>
    <x v="1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d v="2016-10-17T17:10:31"/>
    <n v="1476731431"/>
    <x v="2346"/>
    <n v="1472843431"/>
    <b v="0"/>
    <n v="3"/>
    <b v="0"/>
    <s v="technology/web"/>
    <n v="6.4999999999999997E-4"/>
    <n v="13"/>
    <x v="1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d v="2016-08-25T12:34:36"/>
    <n v="1472135676"/>
    <x v="2347"/>
    <n v="1469543676"/>
    <b v="0"/>
    <n v="1"/>
    <b v="0"/>
    <s v="technology/web"/>
    <n v="1.4999999999999999E-2"/>
    <n v="15"/>
    <x v="1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d v="2016-02-20T20:22:18"/>
    <n v="1456006938"/>
    <x v="2348"/>
    <n v="1450822938"/>
    <b v="0"/>
    <n v="5"/>
    <b v="0"/>
    <s v="technology/web"/>
    <n v="3.8571428571428572E-3"/>
    <n v="54"/>
    <x v="1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d v="2015-08-11T16:37:08"/>
    <n v="1439318228"/>
    <x v="2349"/>
    <n v="1436812628"/>
    <b v="0"/>
    <n v="0"/>
    <b v="0"/>
    <s v="technology/web"/>
    <n v="0"/>
    <e v="#DIV/0!"/>
    <x v="1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d v="2017-01-03T18:12:50"/>
    <n v="1483474370"/>
    <x v="2350"/>
    <n v="1480882370"/>
    <b v="0"/>
    <n v="0"/>
    <b v="0"/>
    <s v="technology/web"/>
    <n v="0"/>
    <e v="#DIV/0!"/>
    <x v="1"/>
    <s v="web"/>
  </r>
  <r>
    <n v="2351"/>
    <s v="NZ Auction site.  No listing or success fees. Only $2 p/m"/>
    <s v="Donate $30 or more and receive a free selfie stick."/>
    <n v="18900"/>
    <n v="108"/>
    <x v="1"/>
    <s v="NZ"/>
    <s v="NZD"/>
    <d v="2015-04-30T00:25:39"/>
    <n v="1430360739"/>
    <x v="2351"/>
    <n v="1427768739"/>
    <b v="0"/>
    <n v="7"/>
    <b v="0"/>
    <s v="technology/web"/>
    <n v="5.7142857142857143E-3"/>
    <n v="15.428571428571429"/>
    <x v="1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d v="2015-06-06T13:12:32"/>
    <n v="1433603552"/>
    <x v="2352"/>
    <n v="1428419552"/>
    <b v="0"/>
    <n v="0"/>
    <b v="0"/>
    <s v="technology/web"/>
    <n v="0"/>
    <e v="#DIV/0!"/>
    <x v="1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d v="2015-04-21T14:13:42"/>
    <n v="1429632822"/>
    <x v="2353"/>
    <n v="1428596022"/>
    <b v="0"/>
    <n v="0"/>
    <b v="0"/>
    <s v="technology/web"/>
    <n v="0"/>
    <e v="#DIV/0!"/>
    <x v="1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d v="2015-01-10T15:21:00"/>
    <n v="1420910460"/>
    <x v="2354"/>
    <n v="1415726460"/>
    <b v="0"/>
    <n v="1"/>
    <b v="0"/>
    <s v="technology/web"/>
    <n v="7.1428571428571429E-4"/>
    <n v="25"/>
    <x v="1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d v="2015-05-02T20:02:16"/>
    <n v="1430604136"/>
    <x v="2355"/>
    <n v="1428012136"/>
    <b v="0"/>
    <n v="2"/>
    <b v="0"/>
    <s v="technology/web"/>
    <n v="6.875E-3"/>
    <n v="27.5"/>
    <x v="1"/>
    <s v="web"/>
  </r>
  <r>
    <n v="2356"/>
    <s v="HardstyleUnited.com (Canceled)"/>
    <s v="HardstyleUnited.com The Global Hardstyle community. Your Hardstyle community."/>
    <n v="10000"/>
    <n v="0"/>
    <x v="1"/>
    <s v="NL"/>
    <s v="EUR"/>
    <d v="2015-06-05T16:48:24"/>
    <n v="1433530104"/>
    <x v="2356"/>
    <n v="1430938104"/>
    <b v="0"/>
    <n v="0"/>
    <b v="0"/>
    <s v="technology/web"/>
    <n v="0"/>
    <e v="#DIV/0!"/>
    <x v="1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d v="2015-10-17T12:52:58"/>
    <n v="1445093578"/>
    <x v="2357"/>
    <n v="1442501578"/>
    <b v="0"/>
    <n v="0"/>
    <b v="0"/>
    <s v="technology/web"/>
    <n v="0"/>
    <e v="#DIV/0!"/>
    <x v="1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d v="2015-01-30T22:39:00"/>
    <n v="1422664740"/>
    <x v="2358"/>
    <n v="1417818036"/>
    <b v="0"/>
    <n v="0"/>
    <b v="0"/>
    <s v="technology/web"/>
    <n v="0"/>
    <e v="#DIV/0!"/>
    <x v="1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d v="2015-08-03T13:35:24"/>
    <n v="1438616124"/>
    <x v="2359"/>
    <n v="1433432124"/>
    <b v="0"/>
    <n v="3"/>
    <b v="0"/>
    <s v="technology/web"/>
    <n v="0.14680000000000001"/>
    <n v="367"/>
    <x v="1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d v="2016-02-07T14:58:00"/>
    <n v="1454864280"/>
    <x v="2360"/>
    <n v="1452272280"/>
    <b v="0"/>
    <n v="1"/>
    <b v="0"/>
    <s v="technology/web"/>
    <n v="4.0000000000000002E-4"/>
    <n v="2"/>
    <x v="1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d v="2016-04-30T20:00:00"/>
    <n v="1462053600"/>
    <x v="2361"/>
    <n v="1459975008"/>
    <b v="0"/>
    <n v="0"/>
    <b v="0"/>
    <s v="technology/web"/>
    <n v="0"/>
    <e v="#DIV/0!"/>
    <x v="1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d v="2014-12-11T14:31:10"/>
    <n v="1418315470"/>
    <x v="2362"/>
    <n v="1415723470"/>
    <b v="0"/>
    <n v="2"/>
    <b v="0"/>
    <s v="technology/web"/>
    <n v="0.2857142857142857"/>
    <n v="60"/>
    <x v="1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d v="2015-12-28T22:16:40"/>
    <n v="1451348200"/>
    <x v="2363"/>
    <n v="1447460200"/>
    <b v="0"/>
    <n v="0"/>
    <b v="0"/>
    <s v="technology/web"/>
    <n v="0"/>
    <e v="#DIV/0!"/>
    <x v="1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d v="2015-10-26T20:25:56"/>
    <n v="1445898356"/>
    <x v="2364"/>
    <n v="1441146356"/>
    <b v="0"/>
    <n v="0"/>
    <b v="0"/>
    <s v="technology/web"/>
    <n v="0"/>
    <e v="#DIV/0!"/>
    <x v="1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d v="2016-01-17T21:00:00"/>
    <n v="1453071600"/>
    <x v="2365"/>
    <n v="1449596425"/>
    <b v="0"/>
    <n v="0"/>
    <b v="0"/>
    <s v="technology/web"/>
    <n v="0"/>
    <e v="#DIV/0!"/>
    <x v="1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d v="2015-10-21T10:45:33"/>
    <n v="1445431533"/>
    <x v="2366"/>
    <n v="1442839533"/>
    <b v="0"/>
    <n v="27"/>
    <b v="0"/>
    <s v="technology/web"/>
    <n v="0.1052"/>
    <n v="97.407407407407405"/>
    <x v="1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d v="2016-04-25T20:16:56"/>
    <n v="1461622616"/>
    <x v="2367"/>
    <n v="1456442216"/>
    <b v="0"/>
    <n v="14"/>
    <b v="0"/>
    <s v="technology/web"/>
    <n v="1.34E-2"/>
    <n v="47.857142857142854"/>
    <x v="1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d v="2015-04-14T14:19:25"/>
    <n v="1429028365"/>
    <x v="2368"/>
    <n v="1425143965"/>
    <b v="0"/>
    <n v="2"/>
    <b v="0"/>
    <s v="technology/web"/>
    <n v="2.5000000000000001E-3"/>
    <n v="50"/>
    <x v="1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d v="2016-02-10T17:30:11"/>
    <n v="1455132611"/>
    <x v="2369"/>
    <n v="1452540611"/>
    <b v="0"/>
    <n v="0"/>
    <b v="0"/>
    <s v="technology/web"/>
    <n v="0"/>
    <e v="#DIV/0!"/>
    <x v="1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d v="2014-12-18T02:32:21"/>
    <n v="1418877141"/>
    <x v="2370"/>
    <n v="1416285141"/>
    <b v="0"/>
    <n v="4"/>
    <b v="0"/>
    <s v="technology/web"/>
    <n v="3.2799999999999999E-3"/>
    <n v="20.5"/>
    <x v="1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d v="2015-06-25T16:39:56"/>
    <n v="1435257596"/>
    <x v="2371"/>
    <n v="1432665596"/>
    <b v="0"/>
    <n v="0"/>
    <b v="0"/>
    <s v="technology/web"/>
    <n v="0"/>
    <e v="#DIV/0!"/>
    <x v="1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d v="2015-04-23T23:39:31"/>
    <n v="1429839571"/>
    <x v="2372"/>
    <n v="1427247571"/>
    <b v="0"/>
    <n v="6"/>
    <b v="0"/>
    <s v="technology/web"/>
    <n v="3.272727272727273E-2"/>
    <n v="30"/>
    <x v="1"/>
    <s v="web"/>
  </r>
  <r>
    <n v="2373"/>
    <s v="Cykelauktion.com (Canceled)"/>
    <s v="We want to create a safe marketplace for buying and selling bicycles."/>
    <n v="850000"/>
    <n v="50"/>
    <x v="1"/>
    <s v="SE"/>
    <s v="SEK"/>
    <d v="2015-08-29T13:53:44"/>
    <n v="1440863624"/>
    <x v="2373"/>
    <n v="1438271624"/>
    <b v="0"/>
    <n v="1"/>
    <b v="0"/>
    <s v="technology/web"/>
    <n v="5.8823529411764708E-5"/>
    <n v="50"/>
    <x v="1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d v="2015-02-12T18:14:20"/>
    <n v="1423772060"/>
    <x v="2374"/>
    <n v="1421180060"/>
    <b v="0"/>
    <n v="1"/>
    <b v="0"/>
    <s v="technology/web"/>
    <n v="4.5454545454545455E-4"/>
    <n v="10"/>
    <x v="1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d v="2016-09-09T18:03:57"/>
    <n v="1473451437"/>
    <x v="2375"/>
    <n v="1470859437"/>
    <b v="0"/>
    <n v="0"/>
    <b v="0"/>
    <s v="technology/web"/>
    <n v="0"/>
    <e v="#DIV/0!"/>
    <x v="1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d v="2015-12-10T20:12:46"/>
    <n v="1449785566"/>
    <x v="2376"/>
    <n v="1447193566"/>
    <b v="0"/>
    <n v="4"/>
    <b v="0"/>
    <s v="technology/web"/>
    <n v="0.10877666666666666"/>
    <n v="81.582499999999996"/>
    <x v="1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d v="2016-11-25T19:53:03"/>
    <n v="1480110783"/>
    <x v="2377"/>
    <n v="1477515183"/>
    <b v="0"/>
    <n v="0"/>
    <b v="0"/>
    <s v="technology/web"/>
    <n v="0"/>
    <e v="#DIV/0!"/>
    <x v="1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d v="2015-08-25T22:18:50"/>
    <n v="1440548330"/>
    <x v="2378"/>
    <n v="1438042730"/>
    <b v="0"/>
    <n v="0"/>
    <b v="0"/>
    <s v="technology/web"/>
    <n v="0"/>
    <e v="#DIV/0!"/>
    <x v="1"/>
    <s v="web"/>
  </r>
  <r>
    <n v="2379"/>
    <s v="SelectCooks.com (Canceled)"/>
    <s v="Selectcooks.com is a community marketplace for people to list, find and hire chefs."/>
    <n v="30000"/>
    <n v="0"/>
    <x v="1"/>
    <s v="US"/>
    <s v="USD"/>
    <d v="2015-10-04T22:23:36"/>
    <n v="1444004616"/>
    <x v="2379"/>
    <n v="1440116616"/>
    <b v="0"/>
    <n v="0"/>
    <b v="0"/>
    <s v="technology/web"/>
    <n v="0"/>
    <e v="#DIV/0!"/>
    <x v="1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d v="2015-10-01T17:02:22"/>
    <n v="1443726142"/>
    <x v="2380"/>
    <n v="1441134142"/>
    <b v="0"/>
    <n v="3"/>
    <b v="0"/>
    <s v="technology/web"/>
    <n v="3.6666666666666666E-3"/>
    <n v="18.333333333333332"/>
    <x v="1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d v="2015-04-10T20:27:28"/>
    <n v="1428704848"/>
    <x v="2381"/>
    <n v="1426112848"/>
    <b v="0"/>
    <n v="7"/>
    <b v="0"/>
    <s v="technology/web"/>
    <n v="1.8193398957730169E-2"/>
    <n v="224.42857142857142"/>
    <x v="1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d v="2015-08-04T02:30:03"/>
    <n v="1438662603"/>
    <x v="2382"/>
    <n v="1436502603"/>
    <b v="0"/>
    <n v="2"/>
    <b v="0"/>
    <s v="technology/web"/>
    <n v="2.5000000000000001E-2"/>
    <n v="37.5"/>
    <x v="1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d v="2015-02-21T23:21:47"/>
    <n v="1424568107"/>
    <x v="2383"/>
    <n v="1421976107"/>
    <b v="0"/>
    <n v="3"/>
    <b v="0"/>
    <s v="technology/web"/>
    <n v="4.3499999999999997E-2"/>
    <n v="145"/>
    <x v="1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d v="2014-11-14T00:37:23"/>
    <n v="1415932643"/>
    <x v="2384"/>
    <n v="1413337043"/>
    <b v="0"/>
    <n v="8"/>
    <b v="0"/>
    <s v="technology/web"/>
    <n v="8.0000000000000002E-3"/>
    <n v="1"/>
    <x v="1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d v="2015-08-05T14:50:32"/>
    <n v="1438793432"/>
    <x v="2385"/>
    <n v="1436201432"/>
    <b v="0"/>
    <n v="7"/>
    <b v="0"/>
    <s v="technology/web"/>
    <n v="1.2123076923076924E-2"/>
    <n v="112.57142857142857"/>
    <x v="1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d v="2015-01-10T18:07:04"/>
    <n v="1420920424"/>
    <x v="2386"/>
    <n v="1415736424"/>
    <b v="0"/>
    <n v="0"/>
    <b v="0"/>
    <s v="technology/web"/>
    <n v="0"/>
    <e v="#DIV/0!"/>
    <x v="1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d v="2016-07-22T13:02:20"/>
    <n v="1469199740"/>
    <x v="2387"/>
    <n v="1465311740"/>
    <b v="0"/>
    <n v="3"/>
    <b v="0"/>
    <s v="technology/web"/>
    <n v="6.8399999999999997E-3"/>
    <n v="342"/>
    <x v="1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d v="2015-01-15T17:29:00"/>
    <n v="1421350140"/>
    <x v="2388"/>
    <n v="1418761759"/>
    <b v="0"/>
    <n v="8"/>
    <b v="0"/>
    <s v="technology/web"/>
    <n v="1.2513513513513513E-2"/>
    <n v="57.875"/>
    <x v="1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d v="2015-07-25T19:59:00"/>
    <n v="1437861540"/>
    <x v="2389"/>
    <n v="1435160452"/>
    <b v="0"/>
    <n v="1"/>
    <b v="0"/>
    <s v="technology/web"/>
    <n v="1.8749999999999999E-3"/>
    <n v="30"/>
    <x v="1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d v="2015-01-04T04:17:44"/>
    <n v="1420352264"/>
    <x v="2390"/>
    <n v="1416896264"/>
    <b v="0"/>
    <n v="0"/>
    <b v="0"/>
    <s v="technology/web"/>
    <n v="0"/>
    <e v="#DIV/0!"/>
    <x v="1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d v="2015-03-31T16:04:04"/>
    <n v="1427825044"/>
    <x v="2391"/>
    <n v="1425236644"/>
    <b v="0"/>
    <n v="1"/>
    <b v="0"/>
    <s v="technology/web"/>
    <n v="1.25E-3"/>
    <n v="25"/>
    <x v="1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d v="2015-10-29T00:53:43"/>
    <n v="1446087223"/>
    <x v="2392"/>
    <n v="1443495223"/>
    <b v="0"/>
    <n v="0"/>
    <b v="0"/>
    <s v="technology/web"/>
    <n v="0"/>
    <e v="#DIV/0!"/>
    <x v="1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d v="2015-08-08T13:33:37"/>
    <n v="1439048017"/>
    <x v="2393"/>
    <n v="1436456017"/>
    <b v="0"/>
    <n v="1"/>
    <b v="0"/>
    <s v="technology/web"/>
    <n v="5.0000000000000001E-4"/>
    <n v="50"/>
    <x v="1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d v="2015-02-26T06:41:33"/>
    <n v="1424940093"/>
    <x v="2394"/>
    <n v="1422348093"/>
    <b v="0"/>
    <n v="2"/>
    <b v="0"/>
    <s v="technology/web"/>
    <n v="5.9999999999999995E-4"/>
    <n v="1.5"/>
    <x v="1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d v="2017-01-10T06:57:00"/>
    <n v="1484038620"/>
    <x v="2395"/>
    <n v="1481597687"/>
    <b v="0"/>
    <n v="0"/>
    <b v="0"/>
    <s v="technology/web"/>
    <n v="0"/>
    <e v="#DIV/0!"/>
    <x v="1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d v="2015-10-15T18:22:38"/>
    <n v="1444940558"/>
    <x v="2396"/>
    <n v="1442348558"/>
    <b v="0"/>
    <n v="1"/>
    <b v="0"/>
    <s v="technology/web"/>
    <n v="2E-3"/>
    <n v="10"/>
    <x v="1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d v="2015-01-02T19:14:16"/>
    <n v="1420233256"/>
    <x v="2397"/>
    <n v="1417641256"/>
    <b v="0"/>
    <n v="0"/>
    <b v="0"/>
    <s v="technology/web"/>
    <n v="0"/>
    <e v="#DIV/0!"/>
    <x v="1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d v="2015-07-02T19:59:44"/>
    <n v="1435874384"/>
    <x v="2398"/>
    <n v="1433282384"/>
    <b v="0"/>
    <n v="0"/>
    <b v="0"/>
    <s v="technology/web"/>
    <n v="0"/>
    <e v="#DIV/0!"/>
    <x v="1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d v="2014-12-18T18:28:26"/>
    <n v="1418934506"/>
    <x v="2399"/>
    <n v="1415910506"/>
    <b v="0"/>
    <n v="0"/>
    <b v="0"/>
    <s v="technology/web"/>
    <n v="0"/>
    <e v="#DIV/0!"/>
    <x v="1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d v="2016-04-14T04:26:04"/>
    <n v="1460615164"/>
    <x v="2400"/>
    <n v="1458023164"/>
    <b v="0"/>
    <n v="0"/>
    <b v="0"/>
    <s v="technology/web"/>
    <n v="0"/>
    <e v="#DIV/0!"/>
    <x v="1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d v="2016-03-05T17:44:56"/>
    <n v="1457207096"/>
    <x v="2401"/>
    <n v="1452023096"/>
    <b v="0"/>
    <n v="9"/>
    <b v="0"/>
    <s v="food/food trucks"/>
    <n v="7.1785714285714283E-3"/>
    <n v="22.333333333333332"/>
    <x v="6"/>
    <s v="food trucks"/>
  </r>
  <r>
    <n v="2402"/>
    <s v="Cupcake Truck Unite"/>
    <s v="Small town, delicious treats, and a mobile truck"/>
    <n v="12000"/>
    <n v="52"/>
    <x v="2"/>
    <s v="US"/>
    <s v="USD"/>
    <d v="2015-05-13T14:18:51"/>
    <n v="1431533931"/>
    <x v="2402"/>
    <n v="1428941931"/>
    <b v="0"/>
    <n v="1"/>
    <b v="0"/>
    <s v="food/food trucks"/>
    <n v="4.3333333333333331E-3"/>
    <n v="52"/>
    <x v="6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d v="2016-03-30T18:10:58"/>
    <n v="1459368658"/>
    <x v="2403"/>
    <n v="1454188258"/>
    <b v="0"/>
    <n v="12"/>
    <b v="0"/>
    <s v="food/food trucks"/>
    <n v="0.16833333333333333"/>
    <n v="16.833333333333332"/>
    <x v="6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d v="2016-01-02T22:56:47"/>
    <n v="1451782607"/>
    <x v="2404"/>
    <n v="1449190607"/>
    <b v="0"/>
    <n v="0"/>
    <b v="0"/>
    <s v="food/food trucks"/>
    <n v="0"/>
    <e v="#DIV/0!"/>
    <x v="6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d v="2016-09-03T12:02:55"/>
    <n v="1472911375"/>
    <x v="2405"/>
    <n v="1471096975"/>
    <b v="0"/>
    <n v="20"/>
    <b v="0"/>
    <s v="food/food trucks"/>
    <n v="0.22520000000000001"/>
    <n v="56.3"/>
    <x v="6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d v="2015-01-19T00:39:50"/>
    <n v="1421635190"/>
    <x v="2406"/>
    <n v="1418179190"/>
    <b v="0"/>
    <n v="16"/>
    <b v="0"/>
    <s v="food/food trucks"/>
    <n v="0.41384615384615386"/>
    <n v="84.0625"/>
    <x v="6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d v="2015-04-11T04:00:00"/>
    <n v="1428732000"/>
    <x v="2407"/>
    <n v="1426772928"/>
    <b v="0"/>
    <n v="33"/>
    <b v="0"/>
    <s v="food/food trucks"/>
    <n v="0.25259090909090909"/>
    <n v="168.39393939393941"/>
    <x v="6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d v="2014-11-06T02:22:37"/>
    <n v="1415247757"/>
    <x v="2408"/>
    <n v="1412652157"/>
    <b v="0"/>
    <n v="2"/>
    <b v="0"/>
    <s v="food/food trucks"/>
    <n v="2E-3"/>
    <n v="15"/>
    <x v="6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d v="2015-08-18T19:01:15"/>
    <n v="1439931675"/>
    <x v="2409"/>
    <n v="1437339675"/>
    <b v="0"/>
    <n v="6"/>
    <b v="0"/>
    <s v="food/food trucks"/>
    <n v="1.84E-2"/>
    <n v="76.666666666666671"/>
    <x v="6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d v="2015-09-07T07:47:55"/>
    <n v="1441619275"/>
    <x v="2410"/>
    <n v="1439027275"/>
    <b v="0"/>
    <n v="0"/>
    <b v="0"/>
    <s v="food/food trucks"/>
    <n v="0"/>
    <e v="#DIV/0!"/>
    <x v="6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d v="2015-08-25T15:34:42"/>
    <n v="1440524082"/>
    <x v="2411"/>
    <n v="1437932082"/>
    <b v="0"/>
    <n v="3"/>
    <b v="0"/>
    <s v="food/food trucks"/>
    <n v="6.0400000000000002E-3"/>
    <n v="50.333333333333336"/>
    <x v="6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d v="2016-11-26T16:41:13"/>
    <n v="1480185673"/>
    <x v="2412"/>
    <n v="1476294073"/>
    <b v="0"/>
    <n v="0"/>
    <b v="0"/>
    <s v="food/food trucks"/>
    <n v="0"/>
    <e v="#DIV/0!"/>
    <x v="6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d v="2014-05-31T21:30:00"/>
    <n v="1401579000"/>
    <x v="2413"/>
    <n v="1398911882"/>
    <b v="0"/>
    <n v="3"/>
    <b v="0"/>
    <s v="food/food trucks"/>
    <n v="8.3333333333333332E-3"/>
    <n v="8.3333333333333339"/>
    <x v="6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d v="2015-08-22T01:59:00"/>
    <n v="1440215940"/>
    <x v="2414"/>
    <n v="1436805660"/>
    <b v="0"/>
    <n v="13"/>
    <b v="0"/>
    <s v="food/food trucks"/>
    <n v="3.0666666666666665E-2"/>
    <n v="35.384615384615387"/>
    <x v="6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d v="2016-07-15T18:42:26"/>
    <n v="1468615346"/>
    <x v="2415"/>
    <n v="1466023346"/>
    <b v="0"/>
    <n v="6"/>
    <b v="0"/>
    <s v="food/food trucks"/>
    <n v="5.5833333333333334E-3"/>
    <n v="55.833333333333336"/>
    <x v="6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d v="2015-03-14T13:00:00"/>
    <n v="1426345200"/>
    <x v="2416"/>
    <n v="1421343743"/>
    <b v="0"/>
    <n v="1"/>
    <b v="0"/>
    <s v="food/food trucks"/>
    <n v="2.5000000000000001E-4"/>
    <n v="5"/>
    <x v="6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d v="2014-08-10T19:13:07"/>
    <n v="1407705187"/>
    <x v="2417"/>
    <n v="1405113187"/>
    <b v="0"/>
    <n v="0"/>
    <b v="0"/>
    <s v="food/food trucks"/>
    <n v="0"/>
    <e v="#DIV/0!"/>
    <x v="6"/>
    <s v="food trucks"/>
  </r>
  <r>
    <n v="2418"/>
    <s v="Mexican food truck"/>
    <s v="I want to start my food truck business."/>
    <n v="25000"/>
    <n v="5"/>
    <x v="2"/>
    <s v="US"/>
    <s v="USD"/>
    <d v="2015-03-24T17:34:04"/>
    <n v="1427225644"/>
    <x v="2418"/>
    <n v="1422045244"/>
    <b v="0"/>
    <n v="5"/>
    <b v="0"/>
    <s v="food/food trucks"/>
    <n v="2.0000000000000001E-4"/>
    <n v="1"/>
    <x v="6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d v="2015-02-18T15:43:09"/>
    <n v="1424281389"/>
    <x v="2419"/>
    <n v="1419097389"/>
    <b v="0"/>
    <n v="0"/>
    <b v="0"/>
    <s v="food/food trucks"/>
    <n v="0"/>
    <e v="#DIV/0!"/>
    <x v="6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d v="2014-11-09T23:41:35"/>
    <n v="1415583695"/>
    <x v="2420"/>
    <n v="1410396095"/>
    <b v="0"/>
    <n v="36"/>
    <b v="0"/>
    <s v="food/food trucks"/>
    <n v="0.14825133372851215"/>
    <n v="69.472222222222229"/>
    <x v="6"/>
    <s v="food trucks"/>
  </r>
  <r>
    <n v="2421"/>
    <s v="hot dog cart"/>
    <s v="help me start Merrill's first hot dog cart in this empty lot"/>
    <n v="6000"/>
    <n v="1"/>
    <x v="2"/>
    <s v="US"/>
    <s v="USD"/>
    <d v="2015-02-21T14:29:56"/>
    <n v="1424536196"/>
    <x v="2421"/>
    <n v="1421944196"/>
    <b v="0"/>
    <n v="1"/>
    <b v="0"/>
    <s v="food/food trucks"/>
    <n v="1.6666666666666666E-4"/>
    <n v="1"/>
    <x v="6"/>
    <s v="food trucks"/>
  </r>
  <r>
    <n v="2422"/>
    <s v="Help starting a family owned food truck"/>
    <s v="Family owned business serving BBQ and seafood to the public"/>
    <n v="500"/>
    <n v="1"/>
    <x v="2"/>
    <s v="US"/>
    <s v="USD"/>
    <d v="2015-03-11T14:23:56"/>
    <n v="1426091036"/>
    <x v="2422"/>
    <n v="1423502636"/>
    <b v="0"/>
    <n v="1"/>
    <b v="0"/>
    <s v="food/food trucks"/>
    <n v="2E-3"/>
    <n v="1"/>
    <x v="6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d v="2014-12-31T14:54:50"/>
    <n v="1420044890"/>
    <x v="2423"/>
    <n v="1417452890"/>
    <b v="0"/>
    <n v="1"/>
    <b v="0"/>
    <s v="food/food trucks"/>
    <n v="1.3333333333333334E-4"/>
    <n v="8"/>
    <x v="6"/>
    <s v="food trucks"/>
  </r>
  <r>
    <n v="2424"/>
    <s v="Lily and Memphs"/>
    <s v="Great and creative food from the heart in the form of a sweet food truck!"/>
    <n v="25000"/>
    <n v="310"/>
    <x v="2"/>
    <s v="US"/>
    <s v="USD"/>
    <d v="2014-10-27T19:25:08"/>
    <n v="1414445108"/>
    <x v="2424"/>
    <n v="1411853108"/>
    <b v="0"/>
    <n v="9"/>
    <b v="0"/>
    <s v="food/food trucks"/>
    <n v="1.24E-2"/>
    <n v="34.444444444444443"/>
    <x v="6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d v="2016-05-27T20:04:00"/>
    <n v="1464386640"/>
    <x v="2425"/>
    <n v="1463090149"/>
    <b v="0"/>
    <n v="1"/>
    <b v="0"/>
    <s v="food/food trucks"/>
    <n v="2.8571428571428574E-4"/>
    <n v="1"/>
    <x v="6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d v="2015-08-08T02:04:52"/>
    <n v="1439006692"/>
    <x v="2426"/>
    <n v="1433822692"/>
    <b v="0"/>
    <n v="0"/>
    <b v="0"/>
    <s v="food/food trucks"/>
    <n v="0"/>
    <e v="#DIV/0!"/>
    <x v="6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d v="2016-03-23T04:38:53"/>
    <n v="1458715133"/>
    <x v="2427"/>
    <n v="1455262733"/>
    <b v="0"/>
    <n v="1"/>
    <b v="0"/>
    <s v="food/food trucks"/>
    <n v="2.0000000000000002E-5"/>
    <n v="1"/>
    <x v="6"/>
    <s v="food trucks"/>
  </r>
  <r>
    <n v="2428"/>
    <s v="Premium Burgers"/>
    <s v="From Moo 2 You! We want to offer premium burgers to a taco flooded environment."/>
    <n v="35000"/>
    <n v="1"/>
    <x v="2"/>
    <s v="US"/>
    <s v="USD"/>
    <d v="2015-03-12T15:49:11"/>
    <n v="1426182551"/>
    <x v="2428"/>
    <n v="1423594151"/>
    <b v="0"/>
    <n v="1"/>
    <b v="0"/>
    <s v="food/food trucks"/>
    <n v="2.8571428571428571E-5"/>
    <n v="1"/>
    <x v="6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d v="2017-02-05T14:44:00"/>
    <n v="1486313040"/>
    <x v="2429"/>
    <n v="1483131966"/>
    <b v="0"/>
    <n v="4"/>
    <b v="0"/>
    <s v="food/food trucks"/>
    <n v="1.4321428571428572E-2"/>
    <n v="501.25"/>
    <x v="6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d v="2016-02-12T01:08:24"/>
    <n v="1455246504"/>
    <x v="2430"/>
    <n v="1452654504"/>
    <b v="0"/>
    <n v="2"/>
    <b v="0"/>
    <s v="food/food trucks"/>
    <n v="7.0000000000000001E-3"/>
    <n v="10.5"/>
    <x v="6"/>
    <s v="food trucks"/>
  </r>
  <r>
    <n v="2431"/>
    <s v="Murphy's good eatin'"/>
    <s v="Go to Colorado and run a food truck with homemade food of all kinds."/>
    <n v="100000"/>
    <n v="2"/>
    <x v="2"/>
    <s v="US"/>
    <s v="USD"/>
    <d v="2016-06-28T00:23:33"/>
    <n v="1467080613"/>
    <x v="2431"/>
    <n v="1461896613"/>
    <b v="0"/>
    <n v="2"/>
    <b v="0"/>
    <s v="food/food trucks"/>
    <n v="2.0000000000000002E-5"/>
    <n v="1"/>
    <x v="6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d v="2015-03-08T03:14:57"/>
    <n v="1425791697"/>
    <x v="2432"/>
    <n v="1423199697"/>
    <b v="0"/>
    <n v="2"/>
    <b v="0"/>
    <s v="food/food trucks"/>
    <n v="1.4285714285714287E-4"/>
    <n v="1"/>
    <x v="6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d v="2016-02-27T19:35:43"/>
    <n v="1456608943"/>
    <x v="2433"/>
    <n v="1454016943"/>
    <b v="0"/>
    <n v="0"/>
    <b v="0"/>
    <s v="food/food trucks"/>
    <n v="0"/>
    <e v="#DIV/0!"/>
    <x v="6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d v="2015-08-04T02:27:54"/>
    <n v="1438662474"/>
    <x v="2434"/>
    <n v="1435206474"/>
    <b v="0"/>
    <n v="2"/>
    <b v="0"/>
    <s v="food/food trucks"/>
    <n v="1.2999999999999999E-3"/>
    <n v="13"/>
    <x v="6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d v="2015-10-05T04:39:46"/>
    <n v="1444027186"/>
    <x v="2435"/>
    <n v="1441435186"/>
    <b v="0"/>
    <n v="4"/>
    <b v="0"/>
    <s v="food/food trucks"/>
    <n v="4.8960000000000002E-3"/>
    <n v="306"/>
    <x v="6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d v="2016-01-29T12:46:10"/>
    <n v="1454078770"/>
    <x v="2436"/>
    <n v="1448894770"/>
    <b v="0"/>
    <n v="2"/>
    <b v="0"/>
    <s v="food/food trucks"/>
    <n v="3.8461538461538462E-4"/>
    <n v="22.5"/>
    <x v="6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d v="2015-03-17T16:00:00"/>
    <n v="1426615200"/>
    <x v="2437"/>
    <n v="1422400188"/>
    <b v="0"/>
    <n v="0"/>
    <b v="0"/>
    <s v="food/food trucks"/>
    <n v="0"/>
    <e v="#DIV/0!"/>
    <x v="6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d v="2015-12-07T20:57:42"/>
    <n v="1449529062"/>
    <x v="2438"/>
    <n v="1444341462"/>
    <b v="0"/>
    <n v="1"/>
    <b v="0"/>
    <s v="food/food trucks"/>
    <n v="3.3333333333333335E-3"/>
    <n v="50"/>
    <x v="6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d v="2015-10-18T17:38:49"/>
    <n v="1445197129"/>
    <x v="2439"/>
    <n v="1442605129"/>
    <b v="0"/>
    <n v="0"/>
    <b v="0"/>
    <s v="food/food trucks"/>
    <n v="0"/>
    <e v="#DIV/0!"/>
    <x v="6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d v="2016-02-13T19:35:13"/>
    <n v="1455399313"/>
    <x v="2440"/>
    <n v="1452807313"/>
    <b v="0"/>
    <n v="2"/>
    <b v="0"/>
    <s v="food/food trucks"/>
    <n v="2E-3"/>
    <n v="5"/>
    <x v="6"/>
    <s v="food trucks"/>
  </r>
  <r>
    <n v="2441"/>
    <s v="Bring Alchemy Pops to the People!"/>
    <s v="YOU can help Alchemy Pops POP up on a street near you!"/>
    <n v="7500"/>
    <n v="8091"/>
    <x v="0"/>
    <s v="US"/>
    <s v="USD"/>
    <d v="2015-07-23T02:59:00"/>
    <n v="1437627540"/>
    <x v="2441"/>
    <n v="1435806054"/>
    <b v="0"/>
    <n v="109"/>
    <b v="1"/>
    <s v="food/small batch"/>
    <n v="1.0788"/>
    <n v="74.22935779816514"/>
    <x v="6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d v="2015-03-19T13:00:28"/>
    <n v="1426777228"/>
    <x v="2442"/>
    <n v="1424188828"/>
    <b v="0"/>
    <n v="372"/>
    <b v="1"/>
    <s v="food/small batch"/>
    <n v="1.2594166666666666"/>
    <n v="81.252688172043008"/>
    <x v="6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d v="2014-08-15T13:00:22"/>
    <n v="1408114822"/>
    <x v="2443"/>
    <n v="1405522822"/>
    <b v="0"/>
    <n v="311"/>
    <b v="1"/>
    <s v="food/small batch"/>
    <n v="2.0251494999999999"/>
    <n v="130.23469453376205"/>
    <x v="6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d v="2016-05-25T16:06:31"/>
    <n v="1464199591"/>
    <x v="2444"/>
    <n v="1461607591"/>
    <b v="0"/>
    <n v="61"/>
    <b v="1"/>
    <s v="food/small batch"/>
    <n v="1.0860000000000001"/>
    <n v="53.409836065573771"/>
    <x v="6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d v="2015-09-26T02:33:41"/>
    <n v="1443242021"/>
    <x v="2445"/>
    <n v="1440650021"/>
    <b v="0"/>
    <n v="115"/>
    <b v="1"/>
    <s v="food/small batch"/>
    <n v="1.728"/>
    <n v="75.130434782608702"/>
    <x v="6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d v="2016-11-26T13:27:51"/>
    <n v="1480174071"/>
    <x v="2446"/>
    <n v="1477578471"/>
    <b v="0"/>
    <n v="111"/>
    <b v="1"/>
    <s v="food/small batch"/>
    <n v="1.6798"/>
    <n v="75.666666666666671"/>
    <x v="6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d v="2016-11-12T02:00:00"/>
    <n v="1478923200"/>
    <x v="2447"/>
    <n v="1476184593"/>
    <b v="0"/>
    <n v="337"/>
    <b v="1"/>
    <s v="food/small batch"/>
    <n v="4.2720000000000002"/>
    <n v="31.691394658753708"/>
    <x v="6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d v="2016-08-31T03:36:00"/>
    <n v="1472621760"/>
    <x v="2448"/>
    <n v="1472110513"/>
    <b v="0"/>
    <n v="9"/>
    <b v="1"/>
    <s v="food/small batch"/>
    <n v="1.075"/>
    <n v="47.777777777777779"/>
    <x v="6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d v="2014-11-30T02:25:15"/>
    <n v="1417321515"/>
    <x v="2449"/>
    <n v="1414725915"/>
    <b v="0"/>
    <n v="120"/>
    <b v="1"/>
    <s v="food/small batch"/>
    <n v="1.08"/>
    <n v="90"/>
    <x v="6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d v="2014-10-28T01:11:00"/>
    <n v="1414465860"/>
    <x v="2450"/>
    <n v="1411177456"/>
    <b v="0"/>
    <n v="102"/>
    <b v="1"/>
    <s v="food/small batch"/>
    <n v="1.0153353333333335"/>
    <n v="149.31401960784314"/>
    <x v="6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d v="2017-03-05T19:48:10"/>
    <n v="1488750490"/>
    <x v="2451"/>
    <n v="1487022490"/>
    <b v="0"/>
    <n v="186"/>
    <b v="1"/>
    <s v="food/small batch"/>
    <n v="1.1545000000000001"/>
    <n v="62.06989247311828"/>
    <x v="6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d v="2015-12-29T21:00:00"/>
    <n v="1451430000"/>
    <x v="2452"/>
    <n v="1448914500"/>
    <b v="0"/>
    <n v="15"/>
    <b v="1"/>
    <s v="food/small batch"/>
    <n v="1.335"/>
    <n v="53.4"/>
    <x v="6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d v="2017-02-02T14:36:49"/>
    <n v="1486053409"/>
    <x v="2453"/>
    <n v="1483461409"/>
    <b v="0"/>
    <n v="67"/>
    <b v="1"/>
    <s v="food/small batch"/>
    <n v="1.5469999999999999"/>
    <n v="69.268656716417908"/>
    <x v="6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d v="2017-03-11T02:50:08"/>
    <n v="1489207808"/>
    <x v="2454"/>
    <n v="1486183808"/>
    <b v="0"/>
    <n v="130"/>
    <b v="1"/>
    <s v="food/small batch"/>
    <n v="1.0084571428571429"/>
    <n v="271.50769230769231"/>
    <x v="6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d v="2016-04-20T16:45:50"/>
    <n v="1461177950"/>
    <x v="2455"/>
    <n v="1458758750"/>
    <b v="0"/>
    <n v="16"/>
    <b v="1"/>
    <s v="food/small batch"/>
    <n v="1.82"/>
    <n v="34.125"/>
    <x v="6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d v="2017-02-25T21:03:59"/>
    <n v="1488063839"/>
    <x v="2456"/>
    <n v="1485471839"/>
    <b v="0"/>
    <n v="67"/>
    <b v="1"/>
    <s v="food/small batch"/>
    <n v="1.8086666666666666"/>
    <n v="40.492537313432834"/>
    <x v="6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d v="2016-03-24T11:27:36"/>
    <n v="1458826056"/>
    <x v="2457"/>
    <n v="1456237656"/>
    <b v="0"/>
    <n v="124"/>
    <b v="1"/>
    <s v="food/small batch"/>
    <n v="1.0230434782608695"/>
    <n v="189.75806451612902"/>
    <x v="6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d v="2016-06-09T17:00:00"/>
    <n v="1465498800"/>
    <x v="2458"/>
    <n v="1462481718"/>
    <b v="0"/>
    <n v="80"/>
    <b v="1"/>
    <s v="food/small batch"/>
    <n v="1.1017999999999999"/>
    <n v="68.862499999999997"/>
    <x v="6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d v="2016-03-23T12:18:05"/>
    <n v="1458742685"/>
    <x v="2459"/>
    <n v="1454858285"/>
    <b v="0"/>
    <n v="282"/>
    <b v="1"/>
    <s v="food/small batch"/>
    <n v="1.0225"/>
    <n v="108.77659574468085"/>
    <x v="6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d v="2017-01-03T02:17:00"/>
    <n v="1483417020"/>
    <x v="2460"/>
    <n v="1480480167"/>
    <b v="0"/>
    <n v="68"/>
    <b v="1"/>
    <s v="food/small batch"/>
    <n v="1.0078823529411765"/>
    <n v="125.98529411764706"/>
    <x v="6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d v="2011-10-01T01:00:00"/>
    <n v="1317438000"/>
    <x v="2461"/>
    <n v="1314577097"/>
    <b v="0"/>
    <n v="86"/>
    <b v="1"/>
    <s v="music/indie rock"/>
    <n v="1.038"/>
    <n v="90.523255813953483"/>
    <x v="3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d v="2012-07-19T02:28:16"/>
    <n v="1342672096"/>
    <x v="2462"/>
    <n v="1340944096"/>
    <b v="0"/>
    <n v="115"/>
    <b v="1"/>
    <s v="music/indie rock"/>
    <n v="1.1070833333333334"/>
    <n v="28.880434782608695"/>
    <x v="3"/>
    <s v="indie rock"/>
  </r>
  <r>
    <n v="2463"/>
    <s v="Emma Ate the Lion &quot;Songs Two Count Too&quot;"/>
    <s v="Emma Ate The Lion's debut full length album"/>
    <n v="2000"/>
    <n v="2325"/>
    <x v="0"/>
    <s v="US"/>
    <s v="USD"/>
    <d v="2013-04-16T17:00:00"/>
    <n v="1366138800"/>
    <x v="2463"/>
    <n v="1362710425"/>
    <b v="0"/>
    <n v="75"/>
    <b v="1"/>
    <s v="music/indie rock"/>
    <n v="1.1625000000000001"/>
    <n v="31"/>
    <x v="3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d v="2015-09-30T17:29:00"/>
    <n v="1443641340"/>
    <x v="2464"/>
    <n v="1441143397"/>
    <b v="0"/>
    <n v="43"/>
    <b v="1"/>
    <s v="music/indie rock"/>
    <n v="1.111"/>
    <n v="51.674418604651166"/>
    <x v="3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d v="2012-09-23T15:15:48"/>
    <n v="1348420548"/>
    <x v="2465"/>
    <n v="1345828548"/>
    <b v="0"/>
    <n v="48"/>
    <b v="1"/>
    <s v="music/indie rock"/>
    <n v="1.8014285714285714"/>
    <n v="26.270833333333332"/>
    <x v="3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d v="2013-05-09T00:27:33"/>
    <n v="1368066453"/>
    <x v="2466"/>
    <n v="1365474453"/>
    <b v="0"/>
    <n v="52"/>
    <b v="1"/>
    <s v="music/indie rock"/>
    <n v="1"/>
    <n v="48.07692307692308"/>
    <x v="3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d v="2012-05-10T15:00:00"/>
    <n v="1336669200"/>
    <x v="2467"/>
    <n v="1335473931"/>
    <b v="0"/>
    <n v="43"/>
    <b v="1"/>
    <s v="music/indie rock"/>
    <n v="1.1850000000000001"/>
    <n v="27.558139534883722"/>
    <x v="3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d v="2012-10-28T03:00:00"/>
    <n v="1351400400"/>
    <x v="2468"/>
    <n v="1348285321"/>
    <b v="0"/>
    <n v="58"/>
    <b v="1"/>
    <s v="music/indie rock"/>
    <n v="1.0721700000000001"/>
    <n v="36.97137931034483"/>
    <x v="3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d v="2011-02-08T08:18:49"/>
    <n v="1297160329"/>
    <x v="2469"/>
    <n v="1295000329"/>
    <b v="0"/>
    <n v="47"/>
    <b v="1"/>
    <s v="music/indie rock"/>
    <n v="1.1366666666666667"/>
    <n v="29.021276595744681"/>
    <x v="3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d v="2012-05-23T23:47:35"/>
    <n v="1337824055"/>
    <x v="2470"/>
    <n v="1335232055"/>
    <b v="0"/>
    <n v="36"/>
    <b v="1"/>
    <s v="music/indie rock"/>
    <n v="1.0316400000000001"/>
    <n v="28.65666666666667"/>
    <x v="3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d v="2012-01-25T21:49:52"/>
    <n v="1327535392"/>
    <x v="2471"/>
    <n v="1324079392"/>
    <b v="0"/>
    <n v="17"/>
    <b v="1"/>
    <s v="music/indie rock"/>
    <n v="1.28"/>
    <n v="37.647058823529413"/>
    <x v="3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d v="2010-09-03T23:03:00"/>
    <n v="1283562180"/>
    <x v="2472"/>
    <n v="1277433980"/>
    <b v="0"/>
    <n v="104"/>
    <b v="1"/>
    <s v="music/indie rock"/>
    <n v="1.3576026666666667"/>
    <n v="97.904038461538462"/>
    <x v="3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d v="2012-11-10T16:57:49"/>
    <n v="1352573869"/>
    <x v="2473"/>
    <n v="1349978269"/>
    <b v="0"/>
    <n v="47"/>
    <b v="1"/>
    <s v="music/indie rock"/>
    <n v="1"/>
    <n v="42.553191489361701"/>
    <x v="3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d v="2010-10-10T22:16:16"/>
    <n v="1286756176"/>
    <x v="2474"/>
    <n v="1282868176"/>
    <b v="0"/>
    <n v="38"/>
    <b v="1"/>
    <s v="music/indie rock"/>
    <n v="1.0000360000000001"/>
    <n v="131.58368421052631"/>
    <x v="3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d v="2010-07-10T20:00:00"/>
    <n v="1278799200"/>
    <x v="2475"/>
    <n v="1273647255"/>
    <b v="0"/>
    <n v="81"/>
    <b v="1"/>
    <s v="music/indie rock"/>
    <n v="1.0471999999999999"/>
    <n v="32.320987654320987"/>
    <x v="3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d v="2014-11-03T06:52:50"/>
    <n v="1415004770"/>
    <x v="2476"/>
    <n v="1412149970"/>
    <b v="0"/>
    <n v="55"/>
    <b v="1"/>
    <s v="music/indie rock"/>
    <n v="1.050225"/>
    <n v="61.103999999999999"/>
    <x v="3"/>
    <s v="indie rock"/>
  </r>
  <r>
    <n v="2477"/>
    <s v="Debut Album"/>
    <s v="Releasing my first album in August, and I need your help in order to get it done!"/>
    <n v="750"/>
    <n v="1285"/>
    <x v="0"/>
    <s v="US"/>
    <s v="USD"/>
    <d v="2012-08-12T14:35:45"/>
    <n v="1344789345"/>
    <x v="2477"/>
    <n v="1340901345"/>
    <b v="0"/>
    <n v="41"/>
    <b v="1"/>
    <s v="music/indie rock"/>
    <n v="1.7133333333333334"/>
    <n v="31.341463414634145"/>
    <x v="3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d v="2013-01-13T20:48:33"/>
    <n v="1358117313"/>
    <x v="2478"/>
    <n v="1355525313"/>
    <b v="0"/>
    <n v="79"/>
    <b v="1"/>
    <s v="music/indie rock"/>
    <n v="1.2749999999999999"/>
    <n v="129.1139240506329"/>
    <x v="3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d v="2012-07-28T00:00:00"/>
    <n v="1343440800"/>
    <x v="2479"/>
    <n v="1342545994"/>
    <b v="0"/>
    <n v="16"/>
    <b v="1"/>
    <s v="music/indie rock"/>
    <n v="1.3344333333333334"/>
    <n v="25.020624999999999"/>
    <x v="3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d v="2015-10-10T20:28:04"/>
    <n v="1444516084"/>
    <x v="2480"/>
    <n v="1439332084"/>
    <b v="0"/>
    <n v="8"/>
    <b v="1"/>
    <s v="music/indie rock"/>
    <n v="1"/>
    <n v="250"/>
    <x v="3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d v="2012-04-30T13:30:08"/>
    <n v="1335799808"/>
    <x v="2481"/>
    <n v="1333207808"/>
    <b v="0"/>
    <n v="95"/>
    <b v="1"/>
    <s v="music/indie rock"/>
    <n v="1.1291099999999998"/>
    <n v="47.541473684210523"/>
    <x v="3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d v="2011-08-01T16:46:23"/>
    <n v="1312224383"/>
    <x v="2482"/>
    <n v="1308336383"/>
    <b v="0"/>
    <n v="25"/>
    <b v="1"/>
    <s v="music/indie rock"/>
    <n v="1.0009999999999999"/>
    <n v="40.04"/>
    <x v="3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d v="2012-05-01T15:00:03"/>
    <n v="1335891603"/>
    <x v="2483"/>
    <n v="1330711203"/>
    <b v="0"/>
    <n v="19"/>
    <b v="1"/>
    <s v="music/indie rock"/>
    <n v="1.1372727272727272"/>
    <n v="65.84210526315789"/>
    <x v="3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d v="2011-09-15T20:00:03"/>
    <n v="1316124003"/>
    <x v="2484"/>
    <n v="1313532003"/>
    <b v="0"/>
    <n v="90"/>
    <b v="1"/>
    <s v="music/indie rock"/>
    <n v="1.1931742857142855"/>
    <n v="46.401222222222216"/>
    <x v="3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d v="2011-10-12T21:57:59"/>
    <n v="1318463879"/>
    <x v="2485"/>
    <n v="1315439879"/>
    <b v="0"/>
    <n v="41"/>
    <b v="1"/>
    <s v="music/indie rock"/>
    <n v="1.0325"/>
    <n v="50.365853658536587"/>
    <x v="3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d v="2012-04-22T14:59:36"/>
    <n v="1335113976"/>
    <x v="2486"/>
    <n v="1332521976"/>
    <b v="0"/>
    <n v="30"/>
    <b v="1"/>
    <s v="music/indie rock"/>
    <n v="2.6566666666666667"/>
    <n v="26.566666666666666"/>
    <x v="3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d v="2012-05-26T23:59:57"/>
    <n v="1338083997"/>
    <x v="2487"/>
    <n v="1335491997"/>
    <b v="0"/>
    <n v="38"/>
    <b v="1"/>
    <s v="music/indie rock"/>
    <n v="1.0005066666666667"/>
    <n v="39.493684210526318"/>
    <x v="3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d v="2011-11-16T14:11:48"/>
    <n v="1321459908"/>
    <x v="2488"/>
    <n v="1318864308"/>
    <b v="0"/>
    <n v="65"/>
    <b v="1"/>
    <s v="music/indie rock"/>
    <n v="1.0669999999999999"/>
    <n v="49.246153846153845"/>
    <x v="3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d v="2013-05-09T14:33:59"/>
    <n v="1368117239"/>
    <x v="2489"/>
    <n v="1365525239"/>
    <b v="0"/>
    <n v="75"/>
    <b v="1"/>
    <s v="music/indie rock"/>
    <n v="1.3367142857142857"/>
    <n v="62.38"/>
    <x v="3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d v="2012-06-23T03:27:56"/>
    <n v="1340429276"/>
    <x v="2490"/>
    <n v="1335245276"/>
    <b v="0"/>
    <n v="16"/>
    <b v="1"/>
    <s v="music/indie rock"/>
    <n v="1.214"/>
    <n v="37.9375"/>
    <x v="3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d v="2011-01-15T23:51:00"/>
    <n v="1295142660"/>
    <x v="2491"/>
    <n v="1293739714"/>
    <b v="0"/>
    <n v="10"/>
    <b v="1"/>
    <s v="music/indie rock"/>
    <n v="1.032"/>
    <n v="51.6"/>
    <x v="3"/>
    <s v="indie rock"/>
  </r>
  <r>
    <n v="2492"/>
    <s v="SUPER NICE EP 2012"/>
    <s v="We're a band from Hawaii trying to produce our first EP and we need help!"/>
    <n v="600"/>
    <n v="750"/>
    <x v="0"/>
    <s v="US"/>
    <s v="USD"/>
    <d v="2012-06-16T07:59:00"/>
    <n v="1339840740"/>
    <x v="2492"/>
    <n v="1335397188"/>
    <b v="0"/>
    <n v="27"/>
    <b v="1"/>
    <s v="music/indie rock"/>
    <n v="1.25"/>
    <n v="27.777777777777779"/>
    <x v="3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d v="2013-04-29T02:02:20"/>
    <n v="1367208140"/>
    <x v="2493"/>
    <n v="1363320140"/>
    <b v="0"/>
    <n v="259"/>
    <b v="1"/>
    <s v="music/indie rock"/>
    <n v="1.2869999999999999"/>
    <n v="99.382239382239376"/>
    <x v="3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d v="2012-05-23T13:29:04"/>
    <n v="1337786944"/>
    <x v="2494"/>
    <n v="1335194944"/>
    <b v="0"/>
    <n v="39"/>
    <b v="1"/>
    <s v="music/indie rock"/>
    <n v="1.0100533333333332"/>
    <n v="38.848205128205123"/>
    <x v="3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d v="2012-06-06T20:42:55"/>
    <n v="1339022575"/>
    <x v="2495"/>
    <n v="1336430575"/>
    <b v="0"/>
    <n v="42"/>
    <b v="1"/>
    <s v="music/indie rock"/>
    <n v="1.2753666666666665"/>
    <n v="45.548809523809524"/>
    <x v="3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d v="2013-03-29T20:54:52"/>
    <n v="1364597692"/>
    <x v="2496"/>
    <n v="1361577292"/>
    <b v="0"/>
    <n v="10"/>
    <b v="1"/>
    <s v="music/indie rock"/>
    <n v="1"/>
    <n v="600"/>
    <x v="3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d v="2011-08-05T19:05:38"/>
    <n v="1312578338"/>
    <x v="2497"/>
    <n v="1309986338"/>
    <b v="0"/>
    <n v="56"/>
    <b v="1"/>
    <s v="music/indie rock"/>
    <n v="1.127715"/>
    <n v="80.551071428571419"/>
    <x v="3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d v="2015-01-27T21:13:07"/>
    <n v="1422400387"/>
    <x v="2498"/>
    <n v="1421190787"/>
    <b v="0"/>
    <n v="20"/>
    <b v="1"/>
    <s v="music/indie rock"/>
    <n v="1.056"/>
    <n v="52.8"/>
    <x v="3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d v="2012-12-31T16:00:00"/>
    <n v="1356976800"/>
    <x v="2499"/>
    <n v="1352820837"/>
    <b v="0"/>
    <n v="170"/>
    <b v="1"/>
    <s v="music/indie rock"/>
    <n v="2.0262500000000001"/>
    <n v="47.676470588235297"/>
    <x v="3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d v="2012-06-23T16:32:55"/>
    <n v="1340476375"/>
    <x v="2500"/>
    <n v="1337884375"/>
    <b v="0"/>
    <n v="29"/>
    <b v="1"/>
    <s v="music/indie rock"/>
    <n v="1.1333333333333333"/>
    <n v="23.448275862068964"/>
    <x v="3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d v="2015-09-27T16:38:24"/>
    <n v="1443379104"/>
    <x v="2501"/>
    <n v="1440787104"/>
    <b v="0"/>
    <n v="7"/>
    <b v="0"/>
    <s v="food/restaurants"/>
    <n v="2.5545454545454545E-2"/>
    <n v="40.142857142857146"/>
    <x v="6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d v="2014-09-21T17:48:38"/>
    <n v="1411328918"/>
    <x v="2502"/>
    <n v="1407440918"/>
    <b v="0"/>
    <n v="5"/>
    <b v="0"/>
    <s v="food/restaurants"/>
    <n v="7.8181818181818181E-4"/>
    <n v="17.2"/>
    <x v="6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d v="2016-06-07T19:06:00"/>
    <n v="1465333560"/>
    <x v="2503"/>
    <n v="1462743308"/>
    <b v="0"/>
    <n v="0"/>
    <b v="0"/>
    <s v="food/restaurants"/>
    <n v="0"/>
    <e v="#DIV/0!"/>
    <x v="6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d v="2014-11-14T23:22:14"/>
    <n v="1416014534"/>
    <x v="2504"/>
    <n v="1413418934"/>
    <b v="0"/>
    <n v="0"/>
    <b v="0"/>
    <s v="food/restaurants"/>
    <n v="0"/>
    <e v="#DIV/0!"/>
    <x v="6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d v="2015-03-13T22:20:16"/>
    <n v="1426292416"/>
    <x v="2505"/>
    <n v="1423704016"/>
    <b v="0"/>
    <n v="0"/>
    <b v="0"/>
    <s v="food/restaurants"/>
    <n v="0"/>
    <e v="#DIV/0!"/>
    <x v="6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d v="2015-10-03T19:00:00"/>
    <n v="1443906000"/>
    <x v="2506"/>
    <n v="1441955269"/>
    <b v="0"/>
    <n v="2"/>
    <b v="0"/>
    <s v="food/restaurants"/>
    <n v="6.0000000000000001E-3"/>
    <n v="15"/>
    <x v="6"/>
    <s v="restaurants"/>
  </r>
  <r>
    <n v="2507"/>
    <s v="Help Cafe Talavera get a New Kitchen!"/>
    <s v="Unique dishes for a unique city!."/>
    <n v="42850"/>
    <n v="0"/>
    <x v="2"/>
    <s v="US"/>
    <s v="USD"/>
    <d v="2015-05-10T23:45:04"/>
    <n v="1431308704"/>
    <x v="2507"/>
    <n v="1428716704"/>
    <b v="0"/>
    <n v="0"/>
    <b v="0"/>
    <s v="food/restaurants"/>
    <n v="0"/>
    <e v="#DIV/0!"/>
    <x v="6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d v="2014-08-14T20:50:34"/>
    <n v="1408056634"/>
    <x v="2508"/>
    <n v="1405464634"/>
    <b v="0"/>
    <n v="0"/>
    <b v="0"/>
    <s v="food/restaurants"/>
    <n v="0"/>
    <e v="#DIV/0!"/>
    <x v="6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d v="2015-04-20T16:25:49"/>
    <n v="1429554349"/>
    <x v="2509"/>
    <n v="1424719549"/>
    <b v="0"/>
    <n v="28"/>
    <b v="0"/>
    <s v="food/restaurants"/>
    <n v="1.0526315789473684E-2"/>
    <n v="35.714285714285715"/>
    <x v="6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d v="2015-05-14T21:56:12"/>
    <n v="1431647772"/>
    <x v="2510"/>
    <n v="1426463772"/>
    <b v="0"/>
    <n v="2"/>
    <b v="0"/>
    <s v="food/restaurants"/>
    <n v="1.5E-3"/>
    <n v="37.5"/>
    <x v="6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d v="2016-02-01T08:43:33"/>
    <n v="1454323413"/>
    <x v="2511"/>
    <n v="1451731413"/>
    <b v="0"/>
    <n v="0"/>
    <b v="0"/>
    <s v="food/restaurants"/>
    <n v="0"/>
    <e v="#DIV/0!"/>
    <x v="6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d v="2014-12-13T19:02:41"/>
    <n v="1418504561"/>
    <x v="2512"/>
    <n v="1417208561"/>
    <b v="0"/>
    <n v="0"/>
    <b v="0"/>
    <s v="food/restaurants"/>
    <n v="0"/>
    <e v="#DIV/0!"/>
    <x v="6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d v="2017-02-25T22:09:49"/>
    <n v="1488067789"/>
    <x v="2513"/>
    <n v="1482883789"/>
    <b v="0"/>
    <n v="0"/>
    <b v="0"/>
    <s v="food/restaurants"/>
    <n v="0"/>
    <e v="#DIV/0!"/>
    <x v="6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d v="2014-08-20T07:21:17"/>
    <n v="1408526477"/>
    <x v="2514"/>
    <n v="1407057677"/>
    <b v="0"/>
    <n v="4"/>
    <b v="0"/>
    <s v="food/restaurants"/>
    <n v="1.7500000000000002E-2"/>
    <n v="52.5"/>
    <x v="6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d v="2015-02-22T18:09:13"/>
    <n v="1424635753"/>
    <x v="2515"/>
    <n v="1422043753"/>
    <b v="0"/>
    <n v="12"/>
    <b v="0"/>
    <s v="food/restaurants"/>
    <n v="0.186"/>
    <n v="77.5"/>
    <x v="6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d v="2014-11-29T14:40:52"/>
    <n v="1417279252"/>
    <x v="2516"/>
    <n v="1414683652"/>
    <b v="0"/>
    <n v="0"/>
    <b v="0"/>
    <s v="food/restaurants"/>
    <n v="0"/>
    <e v="#DIV/0!"/>
    <x v="6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d v="2015-03-19T16:15:30"/>
    <n v="1426788930"/>
    <x v="2517"/>
    <n v="1424200530"/>
    <b v="0"/>
    <n v="33"/>
    <b v="0"/>
    <s v="food/restaurants"/>
    <n v="9.8166666666666666E-2"/>
    <n v="53.545454545454547"/>
    <x v="6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d v="2014-11-13T15:20:28"/>
    <n v="1415899228"/>
    <x v="2518"/>
    <n v="1413303628"/>
    <b v="0"/>
    <n v="0"/>
    <b v="0"/>
    <s v="food/restaurants"/>
    <n v="0"/>
    <e v="#DIV/0!"/>
    <x v="6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d v="2014-07-19T01:43:24"/>
    <n v="1405741404"/>
    <x v="2519"/>
    <n v="1403149404"/>
    <b v="0"/>
    <n v="4"/>
    <b v="0"/>
    <s v="food/restaurants"/>
    <n v="4.3333333333333331E-4"/>
    <n v="16.25"/>
    <x v="6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d v="2016-10-15T17:21:00"/>
    <n v="1476559260"/>
    <x v="2520"/>
    <n v="1472567085"/>
    <b v="0"/>
    <n v="0"/>
    <b v="0"/>
    <s v="food/restaurants"/>
    <n v="0"/>
    <e v="#DIV/0!"/>
    <x v="6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d v="2015-10-13T21:13:41"/>
    <n v="1444778021"/>
    <x v="2521"/>
    <n v="1442963621"/>
    <b v="0"/>
    <n v="132"/>
    <b v="1"/>
    <s v="music/classical music"/>
    <n v="1.0948792000000001"/>
    <n v="103.68174242424243"/>
    <x v="3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d v="2016-04-22T12:52:00"/>
    <n v="1461336720"/>
    <x v="2522"/>
    <n v="1459431960"/>
    <b v="0"/>
    <n v="27"/>
    <b v="1"/>
    <s v="music/classical music"/>
    <n v="1"/>
    <n v="185.18518518518519"/>
    <x v="3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d v="2014-11-17T22:24:52"/>
    <n v="1416270292"/>
    <x v="2523"/>
    <n v="1413674692"/>
    <b v="0"/>
    <n v="26"/>
    <b v="1"/>
    <s v="music/classical music"/>
    <n v="1.5644444444444445"/>
    <n v="54.153846153846153"/>
    <x v="3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d v="2014-12-21T02:30:00"/>
    <n v="1419136200"/>
    <x v="2524"/>
    <n v="1416338557"/>
    <b v="0"/>
    <n v="43"/>
    <b v="1"/>
    <s v="music/classical music"/>
    <n v="1.016"/>
    <n v="177.2093023255814"/>
    <x v="3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d v="2012-06-28T18:16:11"/>
    <n v="1340914571"/>
    <x v="2525"/>
    <n v="1338322571"/>
    <b v="0"/>
    <n v="80"/>
    <b v="1"/>
    <s v="music/classical music"/>
    <n v="1.00325"/>
    <n v="100.325"/>
    <x v="3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d v="2014-12-08T02:59:00"/>
    <n v="1418014740"/>
    <x v="2526"/>
    <n v="1415585474"/>
    <b v="0"/>
    <n v="33"/>
    <b v="1"/>
    <s v="music/classical music"/>
    <n v="1.1294999999999999"/>
    <n v="136.90909090909091"/>
    <x v="3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d v="2013-10-18T01:59:00"/>
    <n v="1382068740"/>
    <x v="2527"/>
    <n v="1380477691"/>
    <b v="0"/>
    <n v="71"/>
    <b v="1"/>
    <s v="music/classical music"/>
    <n v="1.02125"/>
    <n v="57.535211267605632"/>
    <x v="3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d v="2015-08-20T09:00:00"/>
    <n v="1440068400"/>
    <x v="2528"/>
    <n v="1438459303"/>
    <b v="0"/>
    <n v="81"/>
    <b v="1"/>
    <s v="music/classical music"/>
    <n v="1.0724974999999999"/>
    <n v="52.962839506172834"/>
    <x v="3"/>
    <s v="classical music"/>
  </r>
  <r>
    <n v="2529"/>
    <s v="UrbanArias is DC's Contemporary Opera Company"/>
    <s v="Opera. Short. New."/>
    <n v="6000"/>
    <n v="6257"/>
    <x v="0"/>
    <s v="US"/>
    <s v="USD"/>
    <d v="2012-03-24T22:56:15"/>
    <n v="1332636975"/>
    <x v="2529"/>
    <n v="1328752575"/>
    <b v="0"/>
    <n v="76"/>
    <b v="1"/>
    <s v="music/classical music"/>
    <n v="1.0428333333333333"/>
    <n v="82.328947368421055"/>
    <x v="3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d v="2015-04-20T02:50:00"/>
    <n v="1429505400"/>
    <x v="2530"/>
    <n v="1426711505"/>
    <b v="0"/>
    <n v="48"/>
    <b v="1"/>
    <s v="music/classical music"/>
    <n v="1"/>
    <n v="135.41666666666666"/>
    <x v="3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d v="2015-08-15T01:59:00"/>
    <n v="1439611140"/>
    <x v="2531"/>
    <n v="1437668354"/>
    <b v="0"/>
    <n v="61"/>
    <b v="1"/>
    <s v="music/classical music"/>
    <n v="1.004"/>
    <n v="74.06557377049181"/>
    <x v="3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d v="2012-08-16T18:22:46"/>
    <n v="1345148566"/>
    <x v="2532"/>
    <n v="1342556566"/>
    <b v="0"/>
    <n v="60"/>
    <b v="1"/>
    <s v="music/classical music"/>
    <n v="1.26125"/>
    <n v="84.083333333333329"/>
    <x v="3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d v="2013-03-01T16:01:08"/>
    <n v="1362160868"/>
    <x v="2533"/>
    <n v="1359568911"/>
    <b v="0"/>
    <n v="136"/>
    <b v="1"/>
    <s v="music/classical music"/>
    <n v="1.1066666666666667"/>
    <n v="61.029411764705884"/>
    <x v="3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d v="2010-01-01T04:00:00"/>
    <n v="1262325600"/>
    <x v="2534"/>
    <n v="1257871712"/>
    <b v="0"/>
    <n v="14"/>
    <b v="1"/>
    <s v="music/classical music"/>
    <n v="1.05"/>
    <n v="150"/>
    <x v="3"/>
    <s v="classical music"/>
  </r>
  <r>
    <n v="2535"/>
    <s v="Mark Hayes Requiem Recording"/>
    <s v="Mark Hayes: Requiem Recording"/>
    <n v="20000"/>
    <n v="20755"/>
    <x v="0"/>
    <s v="US"/>
    <s v="USD"/>
    <d v="2014-12-01T17:59:05"/>
    <n v="1417463945"/>
    <x v="2535"/>
    <n v="1414781945"/>
    <b v="0"/>
    <n v="78"/>
    <b v="1"/>
    <s v="music/classical music"/>
    <n v="1.03775"/>
    <n v="266.08974358974359"/>
    <x v="3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d v="2013-07-30T00:32:46"/>
    <n v="1375151566"/>
    <x v="2536"/>
    <n v="1373337166"/>
    <b v="0"/>
    <n v="4"/>
    <b v="1"/>
    <s v="music/classical music"/>
    <n v="1.1599999999999999"/>
    <n v="7.25"/>
    <x v="3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d v="2011-08-01T13:34:15"/>
    <n v="1312212855"/>
    <x v="2537"/>
    <n v="1307028855"/>
    <b v="0"/>
    <n v="11"/>
    <b v="1"/>
    <s v="music/classical music"/>
    <n v="1.1000000000000001"/>
    <n v="100"/>
    <x v="3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d v="2013-02-24T02:59:00"/>
    <n v="1361681940"/>
    <x v="2538"/>
    <n v="1359029661"/>
    <b v="0"/>
    <n v="185"/>
    <b v="1"/>
    <s v="music/classical music"/>
    <n v="1.130176111111111"/>
    <n v="109.96308108108107"/>
    <x v="3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d v="2015-02-02T19:39:12"/>
    <n v="1422913152"/>
    <x v="2539"/>
    <n v="1417729152"/>
    <b v="0"/>
    <n v="59"/>
    <b v="1"/>
    <s v="music/classical music"/>
    <n v="1.0024999999999999"/>
    <n v="169.91525423728814"/>
    <x v="3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d v="2011-10-29T14:12:01"/>
    <n v="1319904721"/>
    <x v="2540"/>
    <n v="1314720721"/>
    <b v="0"/>
    <n v="27"/>
    <b v="1"/>
    <s v="music/classical music"/>
    <n v="1.034"/>
    <n v="95.740740740740748"/>
    <x v="3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d v="2013-09-26T08:46:58"/>
    <n v="1380192418"/>
    <x v="2541"/>
    <n v="1375008418"/>
    <b v="0"/>
    <n v="63"/>
    <b v="1"/>
    <s v="music/classical music"/>
    <n v="1.0702857142857143"/>
    <n v="59.460317460317462"/>
    <x v="3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d v="2013-10-01T01:59:00"/>
    <n v="1380599940"/>
    <x v="2542"/>
    <n v="1377252857"/>
    <b v="0"/>
    <n v="13"/>
    <b v="1"/>
    <s v="music/classical music"/>
    <n v="1.0357142857142858"/>
    <n v="55.769230769230766"/>
    <x v="3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d v="2011-01-02T01:00:00"/>
    <n v="1293937200"/>
    <x v="2543"/>
    <n v="1291257298"/>
    <b v="0"/>
    <n v="13"/>
    <b v="1"/>
    <s v="music/classical music"/>
    <n v="1.5640000000000001"/>
    <n v="30.076923076923077"/>
    <x v="3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d v="2012-07-08T10:29:29"/>
    <n v="1341750569"/>
    <x v="2544"/>
    <n v="1339158569"/>
    <b v="0"/>
    <n v="57"/>
    <b v="1"/>
    <s v="music/classical music"/>
    <n v="1.0082"/>
    <n v="88.438596491228068"/>
    <x v="3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d v="2015-02-26T22:30:00"/>
    <n v="1424997000"/>
    <x v="2545"/>
    <n v="1421983138"/>
    <b v="0"/>
    <n v="61"/>
    <b v="1"/>
    <s v="music/classical music"/>
    <n v="1.9530000000000001"/>
    <n v="64.032786885245898"/>
    <x v="3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d v="2013-10-05T03:00:00"/>
    <n v="1380949200"/>
    <x v="2546"/>
    <n v="1378586179"/>
    <b v="0"/>
    <n v="65"/>
    <b v="1"/>
    <s v="music/classical music"/>
    <n v="1.1171428571428572"/>
    <n v="60.153846153846153"/>
    <x v="3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d v="2012-04-04T15:33:23"/>
    <n v="1333560803"/>
    <x v="2547"/>
    <n v="1330972403"/>
    <b v="0"/>
    <n v="134"/>
    <b v="1"/>
    <s v="music/classical music"/>
    <n v="1.1985454545454546"/>
    <n v="49.194029850746269"/>
    <x v="3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d v="2016-09-30T02:27:00"/>
    <n v="1475209620"/>
    <x v="2548"/>
    <n v="1473087637"/>
    <b v="0"/>
    <n v="37"/>
    <b v="1"/>
    <s v="music/classical music"/>
    <n v="1.0185"/>
    <n v="165.16216216216216"/>
    <x v="3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d v="2013-05-31T15:00:00"/>
    <n v="1370019600"/>
    <x v="2549"/>
    <n v="1366999870"/>
    <b v="0"/>
    <n v="37"/>
    <b v="1"/>
    <s v="music/classical music"/>
    <n v="1.0280254777070064"/>
    <n v="43.621621621621621"/>
    <x v="3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d v="2015-10-08T01:59:00"/>
    <n v="1444276740"/>
    <x v="2550"/>
    <n v="1439392406"/>
    <b v="0"/>
    <n v="150"/>
    <b v="1"/>
    <s v="music/classical music"/>
    <n v="1.0084615384615385"/>
    <n v="43.7"/>
    <x v="3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d v="2012-03-21T18:48:00"/>
    <n v="1332362880"/>
    <x v="2551"/>
    <n v="1329890585"/>
    <b v="0"/>
    <n v="56"/>
    <b v="1"/>
    <s v="music/classical music"/>
    <n v="1.0273469387755103"/>
    <n v="67.419642857142861"/>
    <x v="3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d v="2017-03-05T17:26:21"/>
    <n v="1488741981"/>
    <x v="2552"/>
    <n v="1486149981"/>
    <b v="0"/>
    <n v="18"/>
    <b v="1"/>
    <s v="music/classical music"/>
    <n v="1.0649999999999999"/>
    <n v="177.5"/>
    <x v="3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d v="2012-09-21T02:46:47"/>
    <n v="1348202807"/>
    <x v="2553"/>
    <n v="1343018807"/>
    <b v="0"/>
    <n v="60"/>
    <b v="1"/>
    <s v="music/classical music"/>
    <n v="1.5553333333333332"/>
    <n v="38.883333333333333"/>
    <x v="3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d v="2015-06-01T01:59:00"/>
    <n v="1433131140"/>
    <x v="2554"/>
    <n v="1430445163"/>
    <b v="0"/>
    <n v="67"/>
    <b v="1"/>
    <s v="music/classical music"/>
    <n v="1.228"/>
    <n v="54.985074626865675"/>
    <x v="3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d v="2012-05-28T13:43:13"/>
    <n v="1338219793"/>
    <x v="2555"/>
    <n v="1335541393"/>
    <b v="0"/>
    <n v="35"/>
    <b v="1"/>
    <s v="music/classical music"/>
    <n v="1.0734999999999999"/>
    <n v="61.342857142857142"/>
    <x v="3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d v="2012-12-24T21:47:37"/>
    <n v="1356392857"/>
    <x v="2556"/>
    <n v="1352504857"/>
    <b v="0"/>
    <n v="34"/>
    <b v="1"/>
    <s v="music/classical music"/>
    <n v="1.0550335570469798"/>
    <n v="23.117647058823529"/>
    <x v="3"/>
    <s v="classical music"/>
  </r>
  <r>
    <n v="2557"/>
    <s v="European Tour"/>
    <s v="Raising money for our concert tour of Switzerland and Germany in June/July 2014"/>
    <n v="900"/>
    <n v="1066"/>
    <x v="0"/>
    <s v="GB"/>
    <s v="GBP"/>
    <d v="2014-05-15T15:53:06"/>
    <n v="1400176386"/>
    <x v="2557"/>
    <n v="1397584386"/>
    <b v="0"/>
    <n v="36"/>
    <b v="1"/>
    <s v="music/classical music"/>
    <n v="1.1844444444444444"/>
    <n v="29.611111111111111"/>
    <x v="3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d v="2015-05-01T11:59:00"/>
    <n v="1430488740"/>
    <x v="2558"/>
    <n v="1427747906"/>
    <b v="0"/>
    <n v="18"/>
    <b v="1"/>
    <s v="music/classical music"/>
    <n v="1.0888"/>
    <n v="75.611111111111114"/>
    <x v="3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d v="2011-11-15T17:37:00"/>
    <n v="1321385820"/>
    <x v="2559"/>
    <n v="1318539484"/>
    <b v="0"/>
    <n v="25"/>
    <b v="1"/>
    <s v="music/classical music"/>
    <n v="1.1125"/>
    <n v="35.6"/>
    <x v="3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d v="2015-03-06T20:49:34"/>
    <n v="1425682174"/>
    <x v="2560"/>
    <n v="1423090174"/>
    <b v="0"/>
    <n v="21"/>
    <b v="1"/>
    <s v="music/classical music"/>
    <n v="1.0009999999999999"/>
    <n v="143"/>
    <x v="3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d v="2015-10-13T10:41:29"/>
    <n v="1444740089"/>
    <x v="2561"/>
    <n v="1442148089"/>
    <b v="0"/>
    <n v="0"/>
    <b v="0"/>
    <s v="food/food trucks"/>
    <n v="0"/>
    <e v="#DIV/0!"/>
    <x v="6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d v="2016-10-11T10:35:39"/>
    <n v="1476189339"/>
    <x v="2562"/>
    <n v="1471005339"/>
    <b v="0"/>
    <n v="3"/>
    <b v="0"/>
    <s v="food/food trucks"/>
    <n v="7.4999999999999997E-3"/>
    <n v="25"/>
    <x v="6"/>
    <s v="food trucks"/>
  </r>
  <r>
    <n v="2563"/>
    <s v="Phoenix Pearl Boba Tea Truck (Canceled)"/>
    <s v="Michigan based bubble tea and specialty ice cream food truck"/>
    <n v="20000"/>
    <n v="0"/>
    <x v="1"/>
    <s v="US"/>
    <s v="USD"/>
    <d v="2015-07-30T01:20:51"/>
    <n v="1438226451"/>
    <x v="2563"/>
    <n v="1433042451"/>
    <b v="0"/>
    <n v="0"/>
    <b v="0"/>
    <s v="food/food trucks"/>
    <n v="0"/>
    <e v="#DIV/0!"/>
    <x v="6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d v="2014-07-31T22:58:19"/>
    <n v="1406854699"/>
    <x v="2564"/>
    <n v="1404262699"/>
    <b v="0"/>
    <n v="0"/>
    <b v="0"/>
    <s v="food/food trucks"/>
    <n v="0"/>
    <e v="#DIV/0!"/>
    <x v="6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d v="2016-05-09T18:50:00"/>
    <n v="1462827000"/>
    <x v="2565"/>
    <n v="1457710589"/>
    <b v="0"/>
    <n v="1"/>
    <b v="0"/>
    <s v="food/food trucks"/>
    <n v="0.01"/>
    <n v="100"/>
    <x v="6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d v="2014-08-21T21:32:28"/>
    <n v="1408663948"/>
    <x v="2566"/>
    <n v="1406071948"/>
    <b v="0"/>
    <n v="0"/>
    <b v="0"/>
    <s v="food/food trucks"/>
    <n v="0"/>
    <e v="#DIV/0!"/>
    <x v="6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d v="2015-04-23T19:05:38"/>
    <n v="1429823138"/>
    <x v="2567"/>
    <n v="1427231138"/>
    <b v="0"/>
    <n v="2"/>
    <b v="0"/>
    <s v="food/food trucks"/>
    <n v="2.6666666666666666E-3"/>
    <n v="60"/>
    <x v="6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d v="2016-09-01T13:59:54"/>
    <n v="1472745594"/>
    <x v="2568"/>
    <n v="1470153594"/>
    <b v="0"/>
    <n v="1"/>
    <b v="0"/>
    <s v="food/food trucks"/>
    <n v="5.0000000000000001E-3"/>
    <n v="50"/>
    <x v="6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d v="2015-09-17T00:31:52"/>
    <n v="1442457112"/>
    <x v="2569"/>
    <n v="1439865112"/>
    <b v="0"/>
    <n v="2"/>
    <b v="0"/>
    <s v="food/food trucks"/>
    <n v="2.2307692307692306E-2"/>
    <n v="72.5"/>
    <x v="6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d v="2017-02-08T19:40:35"/>
    <n v="1486590035"/>
    <x v="2570"/>
    <n v="1483998035"/>
    <b v="0"/>
    <n v="2"/>
    <b v="0"/>
    <s v="food/food trucks"/>
    <n v="8.4285714285714294E-3"/>
    <n v="29.5"/>
    <x v="6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d v="2016-05-19T06:12:01"/>
    <n v="1463645521"/>
    <x v="2571"/>
    <n v="1458461521"/>
    <b v="0"/>
    <n v="4"/>
    <b v="0"/>
    <s v="food/food trucks"/>
    <n v="2.5000000000000001E-3"/>
    <n v="62.5"/>
    <x v="6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d v="2015-04-13T00:51:57"/>
    <n v="1428893517"/>
    <x v="2572"/>
    <n v="1426301517"/>
    <b v="0"/>
    <n v="0"/>
    <b v="0"/>
    <s v="food/food trucks"/>
    <n v="0"/>
    <e v="#DIV/0!"/>
    <x v="6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d v="2014-08-23T12:12:29"/>
    <n v="1408803149"/>
    <x v="2573"/>
    <n v="1404915149"/>
    <b v="0"/>
    <n v="0"/>
    <b v="0"/>
    <s v="food/food trucks"/>
    <n v="0"/>
    <e v="#DIV/0!"/>
    <x v="6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d v="2016-05-18T17:49:05"/>
    <n v="1463600945"/>
    <x v="2574"/>
    <n v="1461786545"/>
    <b v="0"/>
    <n v="0"/>
    <b v="0"/>
    <s v="food/food trucks"/>
    <n v="0"/>
    <e v="#DIV/0!"/>
    <x v="6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d v="2015-01-12T00:36:34"/>
    <n v="1421030194"/>
    <x v="2575"/>
    <n v="1418438194"/>
    <b v="0"/>
    <n v="0"/>
    <b v="0"/>
    <s v="food/food trucks"/>
    <n v="0"/>
    <e v="#DIV/0!"/>
    <x v="6"/>
    <s v="food trucks"/>
  </r>
  <r>
    <n v="2576"/>
    <s v="2 Go Fast Food (Canceled)"/>
    <s v="A New Twist with an American and Philippine fast food Mobile Trailer."/>
    <n v="10000"/>
    <n v="0"/>
    <x v="1"/>
    <s v="US"/>
    <s v="USD"/>
    <d v="2015-04-10T21:14:07"/>
    <n v="1428707647"/>
    <x v="2576"/>
    <n v="1424823247"/>
    <b v="0"/>
    <n v="0"/>
    <b v="0"/>
    <s v="food/food trucks"/>
    <n v="0"/>
    <e v="#DIV/0!"/>
    <x v="6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d v="2014-08-04T17:41:37"/>
    <n v="1407181297"/>
    <x v="2577"/>
    <n v="1405021297"/>
    <b v="0"/>
    <n v="0"/>
    <b v="0"/>
    <s v="food/food trucks"/>
    <n v="0"/>
    <e v="#DIV/0!"/>
    <x v="6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d v="2015-10-09T15:00:00"/>
    <n v="1444410000"/>
    <x v="2578"/>
    <n v="1440203579"/>
    <b v="0"/>
    <n v="0"/>
    <b v="0"/>
    <s v="food/food trucks"/>
    <n v="0"/>
    <e v="#DIV/0!"/>
    <x v="6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d v="2014-09-15T17:55:03"/>
    <n v="1410810903"/>
    <x v="2579"/>
    <n v="1405626903"/>
    <b v="0"/>
    <n v="12"/>
    <b v="0"/>
    <s v="food/food trucks"/>
    <n v="1.3849999999999999E-3"/>
    <n v="23.083333333333332"/>
    <x v="6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d v="2015-05-16T01:00:00"/>
    <n v="1431745200"/>
    <x v="2580"/>
    <n v="1429170603"/>
    <b v="0"/>
    <n v="2"/>
    <b v="0"/>
    <s v="food/food trucks"/>
    <n v="6.0000000000000001E-3"/>
    <n v="25.5"/>
    <x v="6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d v="2015-11-16T14:04:58"/>
    <n v="1447689898"/>
    <x v="2581"/>
    <n v="1445094298"/>
    <b v="0"/>
    <n v="11"/>
    <b v="0"/>
    <s v="food/food trucks"/>
    <n v="0.106"/>
    <n v="48.18181818181818"/>
    <x v="6"/>
    <s v="food trucks"/>
  </r>
  <r>
    <n v="2582"/>
    <s v="Drunken Wings"/>
    <s v="The place where chicken meets liquor for the first time!"/>
    <n v="90000"/>
    <n v="1"/>
    <x v="2"/>
    <s v="US"/>
    <s v="USD"/>
    <d v="2016-10-29T21:43:54"/>
    <n v="1477784634"/>
    <x v="2582"/>
    <n v="1475192634"/>
    <b v="0"/>
    <n v="1"/>
    <b v="0"/>
    <s v="food/food trucks"/>
    <n v="1.1111111111111112E-5"/>
    <n v="1"/>
    <x v="6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d v="2015-03-16T15:28:00"/>
    <n v="1426526880"/>
    <x v="2583"/>
    <n v="1421346480"/>
    <b v="0"/>
    <n v="5"/>
    <b v="0"/>
    <s v="food/food trucks"/>
    <n v="5.0000000000000001E-3"/>
    <n v="1"/>
    <x v="6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d v="2015-06-15T02:09:29"/>
    <n v="1434341369"/>
    <x v="2584"/>
    <n v="1431749369"/>
    <b v="0"/>
    <n v="0"/>
    <b v="0"/>
    <s v="food/food trucks"/>
    <n v="0"/>
    <e v="#DIV/0!"/>
    <x v="6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d v="2014-07-05T21:07:12"/>
    <n v="1404601632"/>
    <x v="2585"/>
    <n v="1402009632"/>
    <b v="0"/>
    <n v="1"/>
    <b v="0"/>
    <s v="food/food trucks"/>
    <n v="1.6666666666666668E-3"/>
    <n v="50"/>
    <x v="6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d v="2015-12-25T05:55:36"/>
    <n v="1451030136"/>
    <x v="2586"/>
    <n v="1448438136"/>
    <b v="0"/>
    <n v="1"/>
    <b v="0"/>
    <s v="food/food trucks"/>
    <n v="1.6666666666666668E-3"/>
    <n v="5"/>
    <x v="6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d v="2015-12-30T14:12:33"/>
    <n v="1451491953"/>
    <x v="2587"/>
    <n v="1448899953"/>
    <b v="0"/>
    <n v="6"/>
    <b v="0"/>
    <s v="food/food trucks"/>
    <n v="2.4340000000000001E-2"/>
    <n v="202.83333333333334"/>
    <x v="6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d v="2015-03-31T11:14:00"/>
    <n v="1427807640"/>
    <x v="2588"/>
    <n v="1423325626"/>
    <b v="0"/>
    <n v="8"/>
    <b v="0"/>
    <s v="food/food trucks"/>
    <n v="3.8833333333333331E-2"/>
    <n v="29.125"/>
    <x v="6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d v="2016-03-23T09:52:07"/>
    <n v="1458733927"/>
    <x v="2589"/>
    <n v="1456145527"/>
    <b v="0"/>
    <n v="1"/>
    <b v="0"/>
    <s v="food/food trucks"/>
    <n v="1E-4"/>
    <n v="5"/>
    <x v="6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d v="2016-01-26T12:08:17"/>
    <n v="1453817297"/>
    <x v="2590"/>
    <n v="1453212497"/>
    <b v="0"/>
    <n v="0"/>
    <b v="0"/>
    <s v="food/food trucks"/>
    <n v="0"/>
    <e v="#DIV/0!"/>
    <x v="6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d v="2016-03-13T18:45:24"/>
    <n v="1457901924"/>
    <x v="2591"/>
    <n v="1452721524"/>
    <b v="0"/>
    <n v="2"/>
    <b v="0"/>
    <s v="food/food trucks"/>
    <n v="1.7333333333333333E-2"/>
    <n v="13"/>
    <x v="6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d v="2014-10-05T17:13:41"/>
    <n v="1412536421"/>
    <x v="2592"/>
    <n v="1409944421"/>
    <b v="0"/>
    <n v="1"/>
    <b v="0"/>
    <s v="food/food trucks"/>
    <n v="1.6666666666666668E-3"/>
    <n v="50"/>
    <x v="6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d v="2015-04-25T18:17:06"/>
    <n v="1429993026"/>
    <x v="2593"/>
    <n v="1427401026"/>
    <b v="0"/>
    <n v="0"/>
    <b v="0"/>
    <s v="food/food trucks"/>
    <n v="0"/>
    <e v="#DIV/0!"/>
    <x v="6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d v="2014-08-07T21:13:48"/>
    <n v="1407453228"/>
    <x v="2594"/>
    <n v="1404861228"/>
    <b v="0"/>
    <n v="1"/>
    <b v="0"/>
    <s v="food/food trucks"/>
    <n v="1.2500000000000001E-5"/>
    <n v="1"/>
    <x v="6"/>
    <s v="food trucks"/>
  </r>
  <r>
    <n v="2595"/>
    <s v="Food Truck for Little Fox Bakery"/>
    <s v="Looking to put the best baked goods in Bowling Green on wheels"/>
    <n v="15000"/>
    <n v="1825"/>
    <x v="2"/>
    <s v="US"/>
    <s v="USD"/>
    <d v="2017-02-24T03:51:40"/>
    <n v="1487915500"/>
    <x v="2595"/>
    <n v="1485323500"/>
    <b v="0"/>
    <n v="19"/>
    <b v="0"/>
    <s v="food/food trucks"/>
    <n v="0.12166666666666667"/>
    <n v="96.05263157894737"/>
    <x v="6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d v="2014-08-07T13:56:49"/>
    <n v="1407427009"/>
    <x v="2596"/>
    <n v="1404835009"/>
    <b v="0"/>
    <n v="27"/>
    <b v="0"/>
    <s v="food/food trucks"/>
    <n v="0.23588571428571428"/>
    <n v="305.77777777777777"/>
    <x v="6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d v="2016-06-19T06:11:57"/>
    <n v="1466323917"/>
    <x v="2597"/>
    <n v="1463731917"/>
    <b v="0"/>
    <n v="7"/>
    <b v="0"/>
    <s v="food/food trucks"/>
    <n v="5.6666666666666664E-2"/>
    <n v="12.142857142857142"/>
    <x v="6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d v="2015-09-23T18:10:01"/>
    <n v="1443039001"/>
    <x v="2598"/>
    <n v="1440447001"/>
    <b v="0"/>
    <n v="14"/>
    <b v="0"/>
    <s v="food/food trucks"/>
    <n v="0.39"/>
    <n v="83.571428571428569"/>
    <x v="6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d v="2014-08-03T16:05:47"/>
    <n v="1407089147"/>
    <x v="2599"/>
    <n v="1403201147"/>
    <b v="0"/>
    <n v="5"/>
    <b v="0"/>
    <s v="food/food trucks"/>
    <n v="9.9546510341776348E-3"/>
    <n v="18"/>
    <x v="6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d v="2016-03-25T18:36:40"/>
    <n v="1458938200"/>
    <x v="2600"/>
    <n v="1453757800"/>
    <b v="0"/>
    <n v="30"/>
    <b v="0"/>
    <s v="food/food trucks"/>
    <n v="6.9320000000000007E-2"/>
    <n v="115.53333333333333"/>
    <x v="6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d v="2012-09-13T01:59:00"/>
    <n v="1347508740"/>
    <x v="2601"/>
    <n v="1346276349"/>
    <b v="1"/>
    <n v="151"/>
    <b v="1"/>
    <s v="technology/space exploration"/>
    <n v="6.6139999999999999"/>
    <n v="21.900662251655628"/>
    <x v="1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d v="2014-11-12T19:20:00"/>
    <n v="1415827200"/>
    <x v="2602"/>
    <n v="1412358968"/>
    <b v="1"/>
    <n v="489"/>
    <b v="1"/>
    <s v="technology/space exploration"/>
    <n v="3.2609166666666667"/>
    <n v="80.022494887525568"/>
    <x v="1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d v="2013-12-23T19:54:14"/>
    <n v="1387835654"/>
    <x v="2603"/>
    <n v="1386626054"/>
    <b v="1"/>
    <n v="50"/>
    <b v="1"/>
    <s v="technology/space exploration"/>
    <n v="1.0148571428571429"/>
    <n v="35.520000000000003"/>
    <x v="1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d v="2012-04-28T23:13:43"/>
    <n v="1335662023"/>
    <x v="2604"/>
    <n v="1333070023"/>
    <b v="1"/>
    <n v="321"/>
    <b v="1"/>
    <s v="technology/space exploration"/>
    <n v="1.0421799999999999"/>
    <n v="64.933333333333323"/>
    <x v="1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d v="2016-06-17T10:59:50"/>
    <n v="1466168390"/>
    <x v="2605"/>
    <n v="1463576390"/>
    <b v="1"/>
    <n v="1762"/>
    <b v="1"/>
    <s v="technology/space exploration"/>
    <n v="1.0742157000000001"/>
    <n v="60.965703745743475"/>
    <x v="1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d v="2014-04-29T15:06:22"/>
    <n v="1398791182"/>
    <x v="2606"/>
    <n v="1396026382"/>
    <b v="1"/>
    <n v="385"/>
    <b v="1"/>
    <s v="technology/space exploration"/>
    <n v="1.1005454545454545"/>
    <n v="31.444155844155844"/>
    <x v="1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d v="2015-08-12T00:00:00"/>
    <n v="1439344800"/>
    <x v="2607"/>
    <n v="1435611572"/>
    <b v="1"/>
    <n v="398"/>
    <b v="1"/>
    <s v="technology/space exploration"/>
    <n v="4.077"/>
    <n v="81.949748743718587"/>
    <x v="1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d v="2017-03-14T22:00:00"/>
    <n v="1489536000"/>
    <x v="2608"/>
    <n v="1485976468"/>
    <b v="1"/>
    <n v="304"/>
    <b v="1"/>
    <s v="technology/space exploration"/>
    <n v="2.2392500000000002"/>
    <n v="58.92763157894737"/>
    <x v="1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d v="2012-07-15T03:42:31"/>
    <n v="1342330951"/>
    <x v="2609"/>
    <n v="1339738951"/>
    <b v="1"/>
    <n v="676"/>
    <b v="1"/>
    <s v="technology/space exploration"/>
    <n v="3.038011142857143"/>
    <n v="157.29347633136095"/>
    <x v="1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d v="2016-08-22T04:59:00"/>
    <n v="1471849140"/>
    <x v="2610"/>
    <n v="1468444125"/>
    <b v="1"/>
    <n v="577"/>
    <b v="1"/>
    <s v="technology/space exploration"/>
    <n v="1.4132510432681749"/>
    <n v="55.758509532062391"/>
    <x v="1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d v="2017-01-02T20:59:00"/>
    <n v="1483397940"/>
    <x v="2611"/>
    <n v="1480493014"/>
    <b v="1"/>
    <n v="3663"/>
    <b v="1"/>
    <s v="technology/space exploration"/>
    <n v="27.906363636363636"/>
    <n v="83.802893802893806"/>
    <x v="1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d v="2015-01-09T01:26:10"/>
    <n v="1420773970"/>
    <x v="2612"/>
    <n v="1418095570"/>
    <b v="1"/>
    <n v="294"/>
    <b v="1"/>
    <s v="technology/space exploration"/>
    <n v="1.7176130000000001"/>
    <n v="58.422210884353746"/>
    <x v="1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d v="2012-09-21T17:38:14"/>
    <n v="1348256294"/>
    <x v="2613"/>
    <n v="1345664294"/>
    <b v="1"/>
    <n v="28"/>
    <b v="1"/>
    <s v="technology/space exploration"/>
    <n v="1.0101333333333333"/>
    <n v="270.57142857142856"/>
    <x v="1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d v="2014-04-30T03:00:00"/>
    <n v="1398834000"/>
    <x v="2614"/>
    <n v="1396371612"/>
    <b v="1"/>
    <n v="100"/>
    <b v="1"/>
    <s v="technology/space exploration"/>
    <n v="1.02"/>
    <n v="107.1"/>
    <x v="1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d v="2016-04-30T10:00:00"/>
    <n v="1462017600"/>
    <x v="2615"/>
    <n v="1458820564"/>
    <b v="0"/>
    <n v="72"/>
    <b v="1"/>
    <s v="technology/space exploration"/>
    <n v="1.6976511744127936"/>
    <n v="47.180555555555557"/>
    <x v="1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d v="2015-08-25T21:52:09"/>
    <n v="1440546729"/>
    <x v="2616"/>
    <n v="1437954729"/>
    <b v="1"/>
    <n v="238"/>
    <b v="1"/>
    <s v="technology/space exploration"/>
    <n v="1.14534"/>
    <n v="120.30882352941177"/>
    <x v="1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d v="2014-10-20T18:59:11"/>
    <n v="1413838751"/>
    <x v="2617"/>
    <n v="1411246751"/>
    <b v="1"/>
    <n v="159"/>
    <b v="1"/>
    <s v="technology/space exploration"/>
    <n v="8.7759999999999998"/>
    <n v="27.59748427672956"/>
    <x v="1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d v="2015-12-01T18:01:01"/>
    <n v="1449000061"/>
    <x v="2618"/>
    <n v="1443812461"/>
    <b v="1"/>
    <n v="77"/>
    <b v="1"/>
    <s v="technology/space exploration"/>
    <n v="1.0538666666666667"/>
    <n v="205.2987012987013"/>
    <x v="1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d v="2015-10-23T09:00:00"/>
    <n v="1445598000"/>
    <x v="2619"/>
    <n v="1443302004"/>
    <b v="1"/>
    <n v="53"/>
    <b v="1"/>
    <s v="technology/space exploration"/>
    <n v="1.8839999999999999"/>
    <n v="35.547169811320757"/>
    <x v="1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d v="2015-10-10T23:00:00"/>
    <n v="1444525200"/>
    <x v="2620"/>
    <n v="1441339242"/>
    <b v="1"/>
    <n v="1251"/>
    <b v="1"/>
    <s v="technology/space exploration"/>
    <n v="1.436523076923077"/>
    <n v="74.639488409272587"/>
    <x v="1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d v="2015-05-21T15:56:28"/>
    <n v="1432230988"/>
    <x v="2621"/>
    <n v="1429638988"/>
    <b v="1"/>
    <n v="465"/>
    <b v="1"/>
    <s v="technology/space exploration"/>
    <n v="1.4588000000000001"/>
    <n v="47.058064516129029"/>
    <x v="1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d v="2016-12-30T15:50:16"/>
    <n v="1483120216"/>
    <x v="2622"/>
    <n v="1479232216"/>
    <b v="0"/>
    <n v="74"/>
    <b v="1"/>
    <s v="technology/space exploration"/>
    <n v="1.3118399999999999"/>
    <n v="26.591351351351353"/>
    <x v="1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d v="2016-12-02T04:09:26"/>
    <n v="1480658966"/>
    <x v="2623"/>
    <n v="1479449366"/>
    <b v="0"/>
    <n v="62"/>
    <b v="1"/>
    <s v="technology/space exploration"/>
    <n v="1.1399999999999999"/>
    <n v="36.774193548387096"/>
    <x v="1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d v="2012-09-13T08:07:02"/>
    <n v="1347530822"/>
    <x v="2624"/>
    <n v="1345716422"/>
    <b v="0"/>
    <n v="3468"/>
    <b v="1"/>
    <s v="technology/space exploration"/>
    <n v="13.794206249999998"/>
    <n v="31.820544982698959"/>
    <x v="1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d v="2016-11-09T18:26:48"/>
    <n v="1478723208"/>
    <x v="2625"/>
    <n v="1476559608"/>
    <b v="0"/>
    <n v="52"/>
    <b v="1"/>
    <s v="technology/space exploration"/>
    <n v="9.56"/>
    <n v="27.576923076923077"/>
    <x v="1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d v="2015-06-03T13:04:29"/>
    <n v="1433343869"/>
    <x v="2626"/>
    <n v="1430751869"/>
    <b v="0"/>
    <n v="50"/>
    <b v="1"/>
    <s v="technology/space exploration"/>
    <n v="1.1200000000000001"/>
    <n v="56"/>
    <x v="1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d v="2015-11-26T18:54:21"/>
    <n v="1448571261"/>
    <x v="2627"/>
    <n v="1445975661"/>
    <b v="0"/>
    <n v="45"/>
    <b v="1"/>
    <s v="technology/space exploration"/>
    <n v="6.4666666666666668"/>
    <n v="21.555555555555557"/>
    <x v="1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d v="2014-11-30T21:11:07"/>
    <n v="1417389067"/>
    <x v="2628"/>
    <n v="1415661067"/>
    <b v="0"/>
    <n v="21"/>
    <b v="1"/>
    <s v="technology/space exploration"/>
    <n v="1.1036948748510131"/>
    <n v="44.095238095238095"/>
    <x v="1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d v="2015-05-14T10:55:22"/>
    <n v="1431608122"/>
    <x v="2629"/>
    <n v="1429016122"/>
    <b v="0"/>
    <n v="100"/>
    <b v="1"/>
    <s v="technology/space exploration"/>
    <n v="1.2774000000000001"/>
    <n v="63.87"/>
    <x v="1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d v="2016-06-30T08:00:00"/>
    <n v="1467280800"/>
    <x v="2630"/>
    <n v="1464921112"/>
    <b v="0"/>
    <n v="81"/>
    <b v="1"/>
    <s v="technology/space exploration"/>
    <n v="1.579"/>
    <n v="38.987654320987652"/>
    <x v="1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d v="2015-08-30T02:03:47"/>
    <n v="1440907427"/>
    <x v="2631"/>
    <n v="1438488227"/>
    <b v="0"/>
    <n v="286"/>
    <b v="1"/>
    <s v="technology/space exploration"/>
    <n v="1.1466525000000001"/>
    <n v="80.185489510489504"/>
    <x v="1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d v="2016-05-28T23:28:59"/>
    <n v="1464485339"/>
    <x v="2632"/>
    <n v="1462325339"/>
    <b v="0"/>
    <n v="42"/>
    <b v="1"/>
    <s v="technology/space exploration"/>
    <n v="1.3700934579439252"/>
    <n v="34.904761904761905"/>
    <x v="1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d v="2014-02-27T21:00:00"/>
    <n v="1393542000"/>
    <x v="2633"/>
    <n v="1390938332"/>
    <b v="0"/>
    <n v="199"/>
    <b v="1"/>
    <s v="technology/space exploration"/>
    <n v="3.5461999999999998"/>
    <n v="89.100502512562812"/>
    <x v="1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d v="2016-09-29T13:45:21"/>
    <n v="1475163921"/>
    <x v="2634"/>
    <n v="1472571921"/>
    <b v="0"/>
    <n v="25"/>
    <b v="1"/>
    <s v="technology/space exploration"/>
    <n v="1.0602150537634409"/>
    <n v="39.44"/>
    <x v="1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d v="2015-03-09T19:49:21"/>
    <n v="1425937761"/>
    <x v="2635"/>
    <n v="1422917361"/>
    <b v="0"/>
    <n v="84"/>
    <b v="1"/>
    <s v="technology/space exploration"/>
    <n v="1"/>
    <n v="136.9047619047619"/>
    <x v="1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d v="2016-10-15T23:00:00"/>
    <n v="1476579600"/>
    <x v="2636"/>
    <n v="1474641914"/>
    <b v="0"/>
    <n v="50"/>
    <b v="1"/>
    <s v="technology/space exploration"/>
    <n v="1.873"/>
    <n v="37.46"/>
    <x v="1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d v="2016-10-12T11:11:15"/>
    <n v="1476277875"/>
    <x v="2637"/>
    <n v="1474895475"/>
    <b v="0"/>
    <n v="26"/>
    <b v="1"/>
    <s v="technology/space exploration"/>
    <n v="1.6619999999999999"/>
    <n v="31.96153846153846"/>
    <x v="1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d v="2015-01-15T19:54:55"/>
    <n v="1421358895"/>
    <x v="2638"/>
    <n v="1418766895"/>
    <b v="0"/>
    <n v="14"/>
    <b v="1"/>
    <s v="technology/space exploration"/>
    <n v="1.0172910662824208"/>
    <n v="25.214285714285715"/>
    <x v="1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d v="2015-02-19T18:45:48"/>
    <n v="1424378748"/>
    <x v="2639"/>
    <n v="1421786748"/>
    <b v="0"/>
    <n v="49"/>
    <b v="1"/>
    <s v="technology/space exploration"/>
    <n v="1.64"/>
    <n v="10.040816326530612"/>
    <x v="1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d v="2015-06-08T01:51:14"/>
    <n v="1433735474"/>
    <x v="2640"/>
    <n v="1428551474"/>
    <b v="0"/>
    <n v="69"/>
    <b v="1"/>
    <s v="technology/space exploration"/>
    <n v="1.0566666666666666"/>
    <n v="45.94202898550725"/>
    <x v="1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d v="2014-09-15T18:09:00"/>
    <n v="1410811740"/>
    <x v="2641"/>
    <n v="1409341863"/>
    <b v="0"/>
    <n v="1"/>
    <b v="0"/>
    <s v="technology/space exploration"/>
    <n v="0.01"/>
    <n v="15"/>
    <x v="1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d v="2016-07-15T04:57:00"/>
    <n v="1468565820"/>
    <x v="2642"/>
    <n v="1465970108"/>
    <b v="0"/>
    <n v="0"/>
    <b v="0"/>
    <s v="technology/space exploration"/>
    <n v="0"/>
    <e v="#DIV/0!"/>
    <x v="1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d v="2016-12-21T05:59:00"/>
    <n v="1482307140"/>
    <x v="2643"/>
    <n v="1479218315"/>
    <b v="1"/>
    <n v="1501"/>
    <b v="0"/>
    <s v="technology/space exploration"/>
    <n v="0.33559730999999998"/>
    <n v="223.58248500999335"/>
    <x v="1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d v="2017-03-10T17:00:35"/>
    <n v="1489172435"/>
    <x v="2644"/>
    <n v="1486580435"/>
    <b v="1"/>
    <n v="52"/>
    <b v="0"/>
    <s v="technology/space exploration"/>
    <n v="2.053E-2"/>
    <n v="39.480769230769234"/>
    <x v="1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d v="2014-11-08T19:13:23"/>
    <n v="1415481203"/>
    <x v="2645"/>
    <n v="1412885603"/>
    <b v="1"/>
    <n v="23"/>
    <b v="0"/>
    <s v="technology/space exploration"/>
    <n v="0.105"/>
    <n v="91.304347826086953"/>
    <x v="1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d v="2015-09-09T05:31:09"/>
    <n v="1441783869"/>
    <x v="2646"/>
    <n v="1439191869"/>
    <b v="1"/>
    <n v="535"/>
    <b v="0"/>
    <s v="technology/space exploration"/>
    <n v="8.4172839999999999E-2"/>
    <n v="78.666205607476627"/>
    <x v="1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d v="2015-08-14T04:16:59"/>
    <n v="1439533019"/>
    <x v="2647"/>
    <n v="1436941019"/>
    <b v="0"/>
    <n v="3"/>
    <b v="0"/>
    <s v="technology/space exploration"/>
    <n v="1.44E-2"/>
    <n v="12"/>
    <x v="1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d v="2016-03-09T15:09:20"/>
    <n v="1457543360"/>
    <x v="2648"/>
    <n v="1454951360"/>
    <b v="0"/>
    <n v="6"/>
    <b v="0"/>
    <s v="technology/space exploration"/>
    <n v="8.8333333333333337E-3"/>
    <n v="17.666666666666668"/>
    <x v="1"/>
    <s v="space exploration"/>
  </r>
  <r>
    <n v="2649"/>
    <s v="The Mission - Please Check Back Soon (Canceled)"/>
    <s v="They have launched a Kickstarter."/>
    <n v="125000"/>
    <n v="124"/>
    <x v="1"/>
    <s v="US"/>
    <s v="USD"/>
    <d v="2016-02-01T21:55:41"/>
    <n v="1454370941"/>
    <x v="2649"/>
    <n v="1449186941"/>
    <b v="0"/>
    <n v="3"/>
    <b v="0"/>
    <s v="technology/space exploration"/>
    <n v="9.9200000000000004E-4"/>
    <n v="41.333333333333336"/>
    <x v="1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d v="2016-12-21T12:59:03"/>
    <n v="1482332343"/>
    <x v="2650"/>
    <n v="1479740343"/>
    <b v="0"/>
    <n v="5"/>
    <b v="0"/>
    <s v="technology/space exploration"/>
    <n v="5.966666666666667E-3"/>
    <n v="71.599999999999994"/>
    <x v="1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d v="2015-12-17T17:20:09"/>
    <n v="1450380009"/>
    <x v="2651"/>
    <n v="1447960809"/>
    <b v="0"/>
    <n v="17"/>
    <b v="0"/>
    <s v="technology/space exploration"/>
    <n v="1.8689285714285714E-2"/>
    <n v="307.8235294117647"/>
    <x v="1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d v="2014-12-10T01:48:45"/>
    <n v="1418183325"/>
    <x v="2652"/>
    <n v="1415591325"/>
    <b v="0"/>
    <n v="11"/>
    <b v="0"/>
    <s v="technology/space exploration"/>
    <n v="8.8500000000000002E-3"/>
    <n v="80.454545454545453"/>
    <x v="1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d v="2014-06-13T02:00:00"/>
    <n v="1402632000"/>
    <x v="2653"/>
    <n v="1399909127"/>
    <b v="0"/>
    <n v="70"/>
    <b v="0"/>
    <s v="technology/space exploration"/>
    <n v="0.1152156862745098"/>
    <n v="83.942857142857136"/>
    <x v="1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d v="2015-04-21T11:25:26"/>
    <n v="1429622726"/>
    <x v="2654"/>
    <n v="1424442326"/>
    <b v="0"/>
    <n v="6"/>
    <b v="0"/>
    <s v="technology/space exploration"/>
    <n v="5.1000000000000004E-4"/>
    <n v="8.5"/>
    <x v="1"/>
    <s v="space exploration"/>
  </r>
  <r>
    <n v="2655"/>
    <s v="Balloons (Canceled)"/>
    <s v="Thank you for your support!"/>
    <n v="15000"/>
    <n v="3155"/>
    <x v="1"/>
    <s v="US"/>
    <s v="USD"/>
    <d v="2016-02-09T18:00:00"/>
    <n v="1455048000"/>
    <x v="2655"/>
    <n v="1452631647"/>
    <b v="0"/>
    <n v="43"/>
    <b v="0"/>
    <s v="technology/space exploration"/>
    <n v="0.21033333333333334"/>
    <n v="73.372093023255815"/>
    <x v="1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d v="2017-03-12T17:00:00"/>
    <n v="1489345200"/>
    <x v="2656"/>
    <n v="1485966688"/>
    <b v="0"/>
    <n v="152"/>
    <b v="0"/>
    <s v="technology/space exploration"/>
    <n v="0.11436666666666667"/>
    <n v="112.86184210526316"/>
    <x v="1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d v="2016-08-02T23:30:00"/>
    <n v="1470187800"/>
    <x v="2657"/>
    <n v="1467325053"/>
    <b v="0"/>
    <n v="59"/>
    <b v="0"/>
    <s v="technology/space exploration"/>
    <n v="0.18737933333333334"/>
    <n v="95.277627118644077"/>
    <x v="1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d v="2016-07-30T19:13:14"/>
    <n v="1469913194"/>
    <x v="2658"/>
    <n v="1467321194"/>
    <b v="0"/>
    <n v="4"/>
    <b v="0"/>
    <s v="technology/space exploration"/>
    <n v="9.2857142857142856E-4"/>
    <n v="22.75"/>
    <x v="1"/>
    <s v="space exploration"/>
  </r>
  <r>
    <n v="2659"/>
    <s v="test (Canceled)"/>
    <s v="test"/>
    <n v="49000"/>
    <n v="1333"/>
    <x v="1"/>
    <s v="US"/>
    <s v="USD"/>
    <d v="2015-04-17T23:40:10"/>
    <n v="1429321210"/>
    <x v="2659"/>
    <n v="1426729210"/>
    <b v="0"/>
    <n v="10"/>
    <b v="0"/>
    <s v="technology/space exploration"/>
    <n v="2.720408163265306E-2"/>
    <n v="133.30000000000001"/>
    <x v="1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d v="2015-11-24T16:06:58"/>
    <n v="1448388418"/>
    <x v="2660"/>
    <n v="1443200818"/>
    <b v="0"/>
    <n v="5"/>
    <b v="0"/>
    <s v="technology/space exploration"/>
    <n v="9.5E-4"/>
    <n v="3.8"/>
    <x v="1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d v="2013-10-25T21:00:10"/>
    <n v="1382742010"/>
    <x v="2661"/>
    <n v="1380150010"/>
    <b v="0"/>
    <n v="60"/>
    <b v="1"/>
    <s v="technology/makerspaces"/>
    <n v="1.0289999999999999"/>
    <n v="85.75"/>
    <x v="1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d v="2015-08-21T15:55:13"/>
    <n v="1440179713"/>
    <x v="2662"/>
    <n v="1437587713"/>
    <b v="0"/>
    <n v="80"/>
    <b v="1"/>
    <s v="technology/makerspaces"/>
    <n v="1.0680000000000001"/>
    <n v="267"/>
    <x v="1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d v="2015-09-04T13:00:00"/>
    <n v="1441378800"/>
    <x v="2663"/>
    <n v="1438873007"/>
    <b v="0"/>
    <n v="56"/>
    <b v="1"/>
    <s v="technology/makerspaces"/>
    <n v="1.0459624999999999"/>
    <n v="373.55803571428572"/>
    <x v="1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d v="2015-12-09T04:59:00"/>
    <n v="1449644340"/>
    <x v="2664"/>
    <n v="1446683797"/>
    <b v="0"/>
    <n v="104"/>
    <b v="1"/>
    <s v="technology/makerspaces"/>
    <n v="1.0342857142857143"/>
    <n v="174.03846153846155"/>
    <x v="1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d v="2015-05-04T19:29:34"/>
    <n v="1430774974"/>
    <x v="2665"/>
    <n v="1426886974"/>
    <b v="0"/>
    <n v="46"/>
    <b v="1"/>
    <s v="technology/makerspaces"/>
    <n v="1.2314285714285715"/>
    <n v="93.695652173913047"/>
    <x v="1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d v="2015-09-25T19:00:00"/>
    <n v="1443214800"/>
    <x v="2666"/>
    <n v="1440008439"/>
    <b v="0"/>
    <n v="206"/>
    <b v="1"/>
    <s v="technology/makerspaces"/>
    <n v="1.592951"/>
    <n v="77.327718446601949"/>
    <x v="1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d v="2016-02-10T20:13:36"/>
    <n v="1455142416"/>
    <x v="2667"/>
    <n v="1452550416"/>
    <b v="0"/>
    <n v="18"/>
    <b v="1"/>
    <s v="technology/makerspaces"/>
    <n v="1.1066666666666667"/>
    <n v="92.222222222222229"/>
    <x v="1"/>
    <s v="makerspaces"/>
  </r>
  <r>
    <n v="2668"/>
    <s v="UOttawa Makermobile"/>
    <s v="Creativity on the go! |_x000a_CrÃ©ativitÃ© en mouvement !"/>
    <n v="1000"/>
    <n v="1707"/>
    <x v="0"/>
    <s v="CA"/>
    <s v="CAD"/>
    <d v="2015-11-09T12:32:00"/>
    <n v="1447079520"/>
    <x v="2668"/>
    <n v="1443449265"/>
    <b v="0"/>
    <n v="28"/>
    <b v="1"/>
    <s v="technology/makerspaces"/>
    <n v="1.7070000000000001"/>
    <n v="60.964285714285715"/>
    <x v="1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d v="2016-01-09T22:51:36"/>
    <n v="1452387096"/>
    <x v="2669"/>
    <n v="1447203096"/>
    <b v="0"/>
    <n v="11"/>
    <b v="1"/>
    <s v="technology/makerspaces"/>
    <n v="1.25125"/>
    <n v="91"/>
    <x v="1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d v="2014-07-28T22:29:40"/>
    <n v="1406593780"/>
    <x v="2670"/>
    <n v="1404174580"/>
    <b v="1"/>
    <n v="60"/>
    <b v="0"/>
    <s v="technology/makerspaces"/>
    <n v="6.4158609339642042E-2"/>
    <n v="41.583333333333336"/>
    <x v="1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d v="2014-12-19T17:38:00"/>
    <n v="1419017880"/>
    <x v="2671"/>
    <n v="1416419916"/>
    <b v="1"/>
    <n v="84"/>
    <b v="0"/>
    <s v="technology/makerspaces"/>
    <n v="0.11344"/>
    <n v="33.761904761904759"/>
    <x v="1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d v="2015-12-28T04:00:00"/>
    <n v="1451282400"/>
    <x v="2672"/>
    <n v="1449436390"/>
    <b v="1"/>
    <n v="47"/>
    <b v="0"/>
    <s v="technology/makerspaces"/>
    <n v="0.33189999999999997"/>
    <n v="70.61702127659575"/>
    <x v="1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d v="2014-10-29T20:45:00"/>
    <n v="1414622700"/>
    <x v="2673"/>
    <n v="1412081999"/>
    <b v="1"/>
    <n v="66"/>
    <b v="0"/>
    <s v="technology/makerspaces"/>
    <n v="0.27579999999999999"/>
    <n v="167.15151515151516"/>
    <x v="1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d v="2016-07-05T02:59:00"/>
    <n v="1467694740"/>
    <x v="2674"/>
    <n v="1465398670"/>
    <b v="1"/>
    <n v="171"/>
    <b v="0"/>
    <s v="technology/makerspaces"/>
    <n v="0.62839999999999996"/>
    <n v="128.61988304093566"/>
    <x v="1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d v="2014-11-10T19:34:49"/>
    <n v="1415655289"/>
    <x v="2675"/>
    <n v="1413059689"/>
    <b v="1"/>
    <n v="29"/>
    <b v="0"/>
    <s v="technology/makerspaces"/>
    <n v="7.5880000000000003E-2"/>
    <n v="65.41379310344827"/>
    <x v="1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d v="2016-05-22T12:59:34"/>
    <n v="1463929174"/>
    <x v="2676"/>
    <n v="1461337174"/>
    <b v="0"/>
    <n v="9"/>
    <b v="0"/>
    <s v="technology/makerspaces"/>
    <n v="0.50380952380952382"/>
    <n v="117.55555555555556"/>
    <x v="1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d v="2014-07-02T22:42:23"/>
    <n v="1404348143"/>
    <x v="2677"/>
    <n v="1401756143"/>
    <b v="0"/>
    <n v="27"/>
    <b v="0"/>
    <s v="technology/makerspaces"/>
    <n v="0.17512820512820512"/>
    <n v="126.48148148148148"/>
    <x v="1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d v="2015-09-24T17:09:25"/>
    <n v="1443121765"/>
    <x v="2678"/>
    <n v="1440529765"/>
    <b v="0"/>
    <n v="2"/>
    <b v="0"/>
    <s v="technology/makerspaces"/>
    <n v="1.3750000000000001E-4"/>
    <n v="550"/>
    <x v="1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d v="2015-02-27T22:01:34"/>
    <n v="1425081694"/>
    <x v="2679"/>
    <n v="1422489694"/>
    <b v="0"/>
    <n v="3"/>
    <b v="0"/>
    <s v="technology/makerspaces"/>
    <n v="3.3E-3"/>
    <n v="44"/>
    <x v="1"/>
    <s v="makerspaces"/>
  </r>
  <r>
    <n v="2680"/>
    <s v="iHeart Pillow"/>
    <s v="iHeartPillow, Connecting loved ones"/>
    <n v="32000"/>
    <n v="276"/>
    <x v="2"/>
    <s v="ES"/>
    <s v="EUR"/>
    <d v="2016-04-06T02:04:51"/>
    <n v="1459915491"/>
    <x v="2680"/>
    <n v="1457327091"/>
    <b v="0"/>
    <n v="4"/>
    <b v="0"/>
    <s v="technology/makerspaces"/>
    <n v="8.6250000000000007E-3"/>
    <n v="69"/>
    <x v="1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d v="2014-07-10T19:29:10"/>
    <n v="1405027750"/>
    <x v="2681"/>
    <n v="1402867750"/>
    <b v="0"/>
    <n v="2"/>
    <b v="0"/>
    <s v="food/food trucks"/>
    <n v="6.875E-3"/>
    <n v="27.5"/>
    <x v="6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d v="2014-11-22T03:59:00"/>
    <n v="1416635940"/>
    <x v="2682"/>
    <n v="1413838540"/>
    <b v="0"/>
    <n v="20"/>
    <b v="0"/>
    <s v="food/food trucks"/>
    <n v="0.28299999999999997"/>
    <n v="84.9"/>
    <x v="6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d v="2015-03-01T16:07:20"/>
    <n v="1425233240"/>
    <x v="2683"/>
    <n v="1422641240"/>
    <b v="0"/>
    <n v="3"/>
    <b v="0"/>
    <s v="food/food trucks"/>
    <n v="2.3999999999999998E-3"/>
    <n v="12"/>
    <x v="6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d v="2014-08-09T19:57:05"/>
    <n v="1407621425"/>
    <x v="2684"/>
    <n v="1404165425"/>
    <b v="0"/>
    <n v="4"/>
    <b v="0"/>
    <s v="food/food trucks"/>
    <n v="1.1428571428571429E-2"/>
    <n v="200"/>
    <x v="6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d v="2015-04-27T13:42:10"/>
    <n v="1430149330"/>
    <x v="2685"/>
    <n v="1424968930"/>
    <b v="0"/>
    <n v="1"/>
    <b v="0"/>
    <s v="food/food trucks"/>
    <n v="2.0000000000000001E-4"/>
    <n v="10"/>
    <x v="6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d v="2014-09-30T21:23:43"/>
    <n v="1412119423"/>
    <x v="2686"/>
    <n v="1410391423"/>
    <b v="0"/>
    <n v="0"/>
    <b v="0"/>
    <s v="food/food trucks"/>
    <n v="0"/>
    <e v="#DIV/0!"/>
    <x v="6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d v="2015-06-29T13:21:58"/>
    <n v="1435591318"/>
    <x v="2687"/>
    <n v="1432999318"/>
    <b v="0"/>
    <n v="0"/>
    <b v="0"/>
    <s v="food/food trucks"/>
    <n v="0"/>
    <e v="#DIV/0!"/>
    <x v="6"/>
    <s v="food trucks"/>
  </r>
  <r>
    <n v="2688"/>
    <s v="Mac N Cheez Food Truck"/>
    <s v="The amazing gourmet Mac N Cheez Food Truck Campaigne!"/>
    <n v="50000"/>
    <n v="74"/>
    <x v="2"/>
    <s v="US"/>
    <s v="USD"/>
    <d v="2015-02-24T01:00:00"/>
    <n v="1424746800"/>
    <x v="2688"/>
    <n v="1422067870"/>
    <b v="0"/>
    <n v="14"/>
    <b v="0"/>
    <s v="food/food trucks"/>
    <n v="1.48E-3"/>
    <n v="5.2857142857142856"/>
    <x v="6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d v="2016-07-30T21:04:50"/>
    <n v="1469919890"/>
    <x v="2689"/>
    <n v="1467327890"/>
    <b v="0"/>
    <n v="1"/>
    <b v="0"/>
    <s v="food/food trucks"/>
    <n v="2.8571428571428571E-5"/>
    <n v="1"/>
    <x v="6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d v="2015-06-03T00:31:16"/>
    <n v="1433298676"/>
    <x v="2690"/>
    <n v="1429410676"/>
    <b v="0"/>
    <n v="118"/>
    <b v="0"/>
    <s v="food/food trucks"/>
    <n v="0.107325"/>
    <n v="72.762711864406782"/>
    <x v="6"/>
    <s v="food trucks"/>
  </r>
  <r>
    <n v="2691"/>
    <s v="Cook"/>
    <s v="A Great New local Food Truck serving up ethnic fusion inspired eats in Ottawa."/>
    <n v="65000"/>
    <n v="35"/>
    <x v="2"/>
    <s v="CA"/>
    <s v="CAD"/>
    <d v="2015-05-10T15:22:37"/>
    <n v="1431278557"/>
    <x v="2691"/>
    <n v="1427390557"/>
    <b v="0"/>
    <n v="2"/>
    <b v="0"/>
    <s v="food/food trucks"/>
    <n v="5.3846153846153844E-4"/>
    <n v="17.5"/>
    <x v="6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d v="2015-03-25T05:01:00"/>
    <n v="1427266860"/>
    <x v="2692"/>
    <n v="1424678460"/>
    <b v="0"/>
    <n v="1"/>
    <b v="0"/>
    <s v="food/food trucks"/>
    <n v="7.1428571428571426E-3"/>
    <n v="25"/>
    <x v="6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d v="2014-08-13T01:19:26"/>
    <n v="1407899966"/>
    <x v="2693"/>
    <n v="1405307966"/>
    <b v="0"/>
    <n v="3"/>
    <b v="0"/>
    <s v="food/food trucks"/>
    <n v="8.0000000000000002E-3"/>
    <n v="13.333333333333334"/>
    <x v="6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d v="2014-09-26T01:22:19"/>
    <n v="1411701739"/>
    <x v="2694"/>
    <n v="1409109739"/>
    <b v="0"/>
    <n v="1"/>
    <b v="0"/>
    <s v="food/food trucks"/>
    <n v="3.3333333333333335E-5"/>
    <n v="1"/>
    <x v="6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d v="2015-04-14T01:21:58"/>
    <n v="1428981718"/>
    <x v="2695"/>
    <n v="1423801318"/>
    <b v="0"/>
    <n v="3"/>
    <b v="0"/>
    <s v="food/food trucks"/>
    <n v="4.7333333333333333E-3"/>
    <n v="23.666666666666668"/>
    <x v="6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d v="2014-12-25T18:16:00"/>
    <n v="1419538560"/>
    <x v="2696"/>
    <n v="1416600960"/>
    <b v="0"/>
    <n v="38"/>
    <b v="0"/>
    <s v="food/food trucks"/>
    <n v="5.6500000000000002E-2"/>
    <n v="89.21052631578948"/>
    <x v="6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d v="2015-08-02T20:00:00"/>
    <n v="1438552800"/>
    <x v="2697"/>
    <n v="1435876423"/>
    <b v="0"/>
    <n v="52"/>
    <b v="0"/>
    <s v="food/food trucks"/>
    <n v="0.26352173913043481"/>
    <n v="116.55769230769231"/>
    <x v="6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d v="2014-06-27T19:33:28"/>
    <n v="1403904808"/>
    <x v="2698"/>
    <n v="1401312808"/>
    <b v="0"/>
    <n v="2"/>
    <b v="0"/>
    <s v="food/food trucks"/>
    <n v="3.2512500000000002E-3"/>
    <n v="13.005000000000001"/>
    <x v="6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d v="2014-08-08T19:31:03"/>
    <n v="1407533463"/>
    <x v="2699"/>
    <n v="1404941463"/>
    <b v="0"/>
    <n v="0"/>
    <b v="0"/>
    <s v="food/food trucks"/>
    <n v="0"/>
    <e v="#DIV/0!"/>
    <x v="6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d v="2014-09-18T18:59:32"/>
    <n v="1411073972"/>
    <x v="2700"/>
    <n v="1408481972"/>
    <b v="0"/>
    <n v="4"/>
    <b v="0"/>
    <s v="food/food trucks"/>
    <n v="7.0007000700070005E-3"/>
    <n v="17.5"/>
    <x v="6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d v="2017-04-07T15:35:34"/>
    <n v="1491586534"/>
    <x v="2701"/>
    <n v="1488911734"/>
    <b v="0"/>
    <n v="46"/>
    <b v="0"/>
    <s v="theater/spaces"/>
    <n v="0.46176470588235297"/>
    <n v="34.130434782608695"/>
    <x v="8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d v="2017-04-05T16:14:37"/>
    <n v="1491416077"/>
    <x v="2702"/>
    <n v="1488827677"/>
    <b v="1"/>
    <n v="26"/>
    <b v="0"/>
    <s v="theater/spaces"/>
    <n v="0.34410000000000002"/>
    <n v="132.34615384615384"/>
    <x v="8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d v="2017-03-22T13:33:50"/>
    <n v="1490196830"/>
    <x v="2703"/>
    <n v="1485016430"/>
    <b v="0"/>
    <n v="45"/>
    <b v="0"/>
    <s v="theater/spaces"/>
    <n v="1.0375000000000001"/>
    <n v="922.22222222222217"/>
    <x v="8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d v="2017-04-05T17:41:54"/>
    <n v="1491421314"/>
    <x v="2704"/>
    <n v="1487709714"/>
    <b v="0"/>
    <n v="7"/>
    <b v="0"/>
    <s v="theater/spaces"/>
    <n v="6.0263157894736845E-2"/>
    <n v="163.57142857142858"/>
    <x v="8"/>
    <s v="spaces"/>
  </r>
  <r>
    <n v="2705"/>
    <s v="Fischer Theatre Marquee"/>
    <s v="Help light the lights at the historic Fischer Theatre in Danville, IL."/>
    <n v="16500"/>
    <n v="1739"/>
    <x v="3"/>
    <s v="US"/>
    <s v="USD"/>
    <d v="2017-03-24T18:59:18"/>
    <n v="1490389158"/>
    <x v="2705"/>
    <n v="1486504758"/>
    <b v="0"/>
    <n v="8"/>
    <b v="0"/>
    <s v="theater/spaces"/>
    <n v="0.10539393939393939"/>
    <n v="217.375"/>
    <x v="8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d v="2014-10-16T04:59:00"/>
    <n v="1413442740"/>
    <x v="2706"/>
    <n v="1410937483"/>
    <b v="1"/>
    <n v="263"/>
    <b v="1"/>
    <s v="theater/spaces"/>
    <n v="1.1229714285714285"/>
    <n v="149.44486692015209"/>
    <x v="8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d v="2013-05-27T04:59:00"/>
    <n v="1369637940"/>
    <x v="2707"/>
    <n v="1367088443"/>
    <b v="1"/>
    <n v="394"/>
    <b v="1"/>
    <s v="theater/spaces"/>
    <n v="3.50844625"/>
    <n v="71.237487309644663"/>
    <x v="8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d v="2016-07-21T14:45:26"/>
    <n v="1469119526"/>
    <x v="2708"/>
    <n v="1463935526"/>
    <b v="1"/>
    <n v="1049"/>
    <b v="1"/>
    <s v="theater/spaces"/>
    <n v="2.3321535"/>
    <n v="44.464318398474738"/>
    <x v="8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d v="2016-10-04T01:59:00"/>
    <n v="1475553540"/>
    <x v="2709"/>
    <n v="1472528141"/>
    <b v="1"/>
    <n v="308"/>
    <b v="1"/>
    <s v="theater/spaces"/>
    <n v="1.01606"/>
    <n v="164.94480519480518"/>
    <x v="8"/>
    <s v="spaces"/>
  </r>
  <r>
    <n v="2710"/>
    <s v="House of Yes"/>
    <s v="Building Brooklyn's own creative venue for circus, theater and events of all types."/>
    <n v="60000"/>
    <n v="92340.21"/>
    <x v="0"/>
    <s v="US"/>
    <s v="USD"/>
    <d v="2014-08-09T00:00:00"/>
    <n v="1407549600"/>
    <x v="2710"/>
    <n v="1404797428"/>
    <b v="1"/>
    <n v="1088"/>
    <b v="1"/>
    <s v="theater/spaces"/>
    <n v="1.5390035000000002"/>
    <n v="84.871516544117654"/>
    <x v="8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d v="2014-06-20T20:01:00"/>
    <n v="1403301660"/>
    <x v="2711"/>
    <n v="1400694790"/>
    <b v="1"/>
    <n v="73"/>
    <b v="1"/>
    <s v="theater/spaces"/>
    <n v="1.007161125319693"/>
    <n v="53.945205479452056"/>
    <x v="8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d v="2013-07-13T16:00:00"/>
    <n v="1373738400"/>
    <x v="2712"/>
    <n v="1370568560"/>
    <b v="1"/>
    <n v="143"/>
    <b v="1"/>
    <s v="theater/spaces"/>
    <n v="1.3138181818181818"/>
    <n v="50.531468531468533"/>
    <x v="8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d v="2015-12-24T13:41:24"/>
    <n v="1450971684"/>
    <x v="2713"/>
    <n v="1447515684"/>
    <b v="1"/>
    <n v="1420"/>
    <b v="1"/>
    <s v="theater/spaces"/>
    <n v="1.0224133333333334"/>
    <n v="108.00140845070422"/>
    <x v="8"/>
    <s v="spaces"/>
  </r>
  <r>
    <n v="2714"/>
    <s v="The Crane Theater"/>
    <s v="The Crane will be the new home for independent theater in Northeast Minneapolis"/>
    <n v="25000"/>
    <n v="29089"/>
    <x v="0"/>
    <s v="US"/>
    <s v="USD"/>
    <d v="2016-10-14T21:00:00"/>
    <n v="1476486000"/>
    <x v="2714"/>
    <n v="1474040596"/>
    <b v="1"/>
    <n v="305"/>
    <b v="1"/>
    <s v="theater/spaces"/>
    <n v="1.1635599999999999"/>
    <n v="95.373770491803285"/>
    <x v="8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d v="2016-02-21T07:33:48"/>
    <n v="1456047228"/>
    <x v="2715"/>
    <n v="1453109628"/>
    <b v="1"/>
    <n v="551"/>
    <b v="1"/>
    <s v="theater/spaces"/>
    <n v="2.6462241666666664"/>
    <n v="57.631016333938291"/>
    <x v="8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d v="2015-10-08T05:59:53"/>
    <n v="1444291193"/>
    <x v="2716"/>
    <n v="1441699193"/>
    <b v="1"/>
    <n v="187"/>
    <b v="1"/>
    <s v="theater/spaces"/>
    <n v="1.1998010000000001"/>
    <n v="64.160481283422456"/>
    <x v="8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d v="2014-12-06T20:57:29"/>
    <n v="1417906649"/>
    <x v="2717"/>
    <n v="1414015049"/>
    <b v="1"/>
    <n v="325"/>
    <b v="1"/>
    <s v="theater/spaces"/>
    <n v="1.2010400000000001"/>
    <n v="92.387692307692305"/>
    <x v="8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d v="2016-05-03T21:00:00"/>
    <n v="1462316400"/>
    <x v="2718"/>
    <n v="1459865945"/>
    <b v="1"/>
    <n v="148"/>
    <b v="1"/>
    <s v="theater/spaces"/>
    <n v="1.0358333333333334"/>
    <n v="125.97972972972973"/>
    <x v="8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d v="2016-04-17T21:44:54"/>
    <n v="1460936694"/>
    <x v="2719"/>
    <n v="1455756294"/>
    <b v="0"/>
    <n v="69"/>
    <b v="1"/>
    <s v="theater/spaces"/>
    <n v="1.0883333333333334"/>
    <n v="94.637681159420296"/>
    <x v="8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d v="2016-11-11T10:10:53"/>
    <n v="1478866253"/>
    <x v="2720"/>
    <n v="1476270653"/>
    <b v="0"/>
    <n v="173"/>
    <b v="1"/>
    <s v="theater/spaces"/>
    <n v="1.1812400000000001"/>
    <n v="170.69942196531792"/>
    <x v="8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d v="2013-09-06T17:00:00"/>
    <n v="1378494000"/>
    <x v="2721"/>
    <n v="1375880598"/>
    <b v="0"/>
    <n v="269"/>
    <b v="1"/>
    <s v="technology/hardware"/>
    <n v="14.62"/>
    <n v="40.762081784386616"/>
    <x v="1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d v="2017-01-29T18:34:13"/>
    <n v="1485722053"/>
    <x v="2722"/>
    <n v="1480538053"/>
    <b v="0"/>
    <n v="185"/>
    <b v="1"/>
    <s v="technology/hardware"/>
    <n v="2.5253999999999999"/>
    <n v="68.254054054054052"/>
    <x v="1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d v="2014-12-31T19:08:08"/>
    <n v="1420060088"/>
    <x v="2723"/>
    <n v="1414872488"/>
    <b v="0"/>
    <n v="176"/>
    <b v="1"/>
    <s v="technology/hardware"/>
    <n v="1.4005000000000001"/>
    <n v="95.48863636363636"/>
    <x v="1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d v="2015-08-15T05:50:59"/>
    <n v="1439625059"/>
    <x v="2724"/>
    <n v="1436860259"/>
    <b v="0"/>
    <n v="1019"/>
    <b v="1"/>
    <s v="technology/hardware"/>
    <n v="2.9687520259319289"/>
    <n v="7.1902649656526005"/>
    <x v="1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d v="2017-03-01T15:52:15"/>
    <n v="1488390735"/>
    <x v="2725"/>
    <n v="1484070735"/>
    <b v="0"/>
    <n v="113"/>
    <b v="1"/>
    <s v="technology/hardware"/>
    <n v="1.445425"/>
    <n v="511.65486725663715"/>
    <x v="1"/>
    <s v="hardware"/>
  </r>
  <r>
    <n v="2726"/>
    <s v="Krimston TWO - Dual SIM case for iPhone"/>
    <s v="Krimston TWO: iPhone Dual SIM Case"/>
    <n v="100000"/>
    <n v="105745"/>
    <x v="0"/>
    <s v="US"/>
    <s v="USD"/>
    <d v="2016-04-22T11:55:11"/>
    <n v="1461333311"/>
    <x v="2726"/>
    <n v="1458741311"/>
    <b v="0"/>
    <n v="404"/>
    <b v="1"/>
    <s v="technology/hardware"/>
    <n v="1.05745"/>
    <n v="261.74504950495049"/>
    <x v="1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d v="2015-08-07T14:14:23"/>
    <n v="1438964063"/>
    <x v="2727"/>
    <n v="1436804063"/>
    <b v="0"/>
    <n v="707"/>
    <b v="1"/>
    <s v="technology/hardware"/>
    <n v="4.9321000000000002"/>
    <n v="69.760961810466767"/>
    <x v="1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d v="2015-12-30T12:23:54"/>
    <n v="1451485434"/>
    <x v="2728"/>
    <n v="1448461434"/>
    <b v="0"/>
    <n v="392"/>
    <b v="1"/>
    <s v="technology/hardware"/>
    <n v="2.0182666666666669"/>
    <n v="77.229591836734699"/>
    <x v="1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d v="2015-05-01T03:46:37"/>
    <n v="1430459197"/>
    <x v="2729"/>
    <n v="1427867197"/>
    <b v="0"/>
    <n v="23"/>
    <b v="1"/>
    <s v="technology/hardware"/>
    <n v="1.0444"/>
    <n v="340.56521739130437"/>
    <x v="1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d v="2013-04-22T10:59:35"/>
    <n v="1366635575"/>
    <x v="2730"/>
    <n v="1363611575"/>
    <b v="0"/>
    <n v="682"/>
    <b v="1"/>
    <s v="technology/hardware"/>
    <n v="1.7029262962962963"/>
    <n v="67.417903225806455"/>
    <x v="1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d v="2014-10-18T02:00:00"/>
    <n v="1413604800"/>
    <x v="2731"/>
    <n v="1408624622"/>
    <b v="0"/>
    <n v="37"/>
    <b v="1"/>
    <s v="technology/hardware"/>
    <n v="1.0430333333333333"/>
    <n v="845.70270270270271"/>
    <x v="1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d v="2013-05-27T22:00:00"/>
    <n v="1369699200"/>
    <x v="2732"/>
    <n v="1366917828"/>
    <b v="0"/>
    <n v="146"/>
    <b v="1"/>
    <s v="technology/hardware"/>
    <n v="1.1825000000000001"/>
    <n v="97.191780821917803"/>
    <x v="1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d v="2015-04-10T03:32:54"/>
    <n v="1428643974"/>
    <x v="2733"/>
    <n v="1423463574"/>
    <b v="0"/>
    <n v="119"/>
    <b v="1"/>
    <s v="technology/hardware"/>
    <n v="1.07538"/>
    <n v="451.84033613445376"/>
    <x v="1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d v="2016-10-13T19:59:00"/>
    <n v="1476395940"/>
    <x v="2734"/>
    <n v="1473782592"/>
    <b v="0"/>
    <n v="163"/>
    <b v="1"/>
    <s v="technology/hardware"/>
    <n v="22603"/>
    <n v="138.66871165644173"/>
    <x v="1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d v="2013-03-13T18:00:00"/>
    <n v="1363204800"/>
    <x v="2735"/>
    <n v="1360551250"/>
    <b v="0"/>
    <n v="339"/>
    <b v="1"/>
    <s v="technology/hardware"/>
    <n v="9.7813466666666677"/>
    <n v="21.640147492625371"/>
    <x v="1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d v="2014-04-23T13:59:33"/>
    <n v="1398268773"/>
    <x v="2736"/>
    <n v="1395676773"/>
    <b v="0"/>
    <n v="58"/>
    <b v="1"/>
    <s v="technology/hardware"/>
    <n v="1.2290000000000001"/>
    <n v="169.51724137931035"/>
    <x v="1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d v="2014-01-15T17:00:00"/>
    <n v="1389812400"/>
    <x v="2737"/>
    <n v="1386108087"/>
    <b v="0"/>
    <n v="456"/>
    <b v="1"/>
    <s v="technology/hardware"/>
    <n v="2.4606080000000001"/>
    <n v="161.88210526315791"/>
    <x v="1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d v="2016-11-06T01:26:44"/>
    <n v="1478402804"/>
    <x v="2738"/>
    <n v="1473218804"/>
    <b v="0"/>
    <n v="15"/>
    <b v="1"/>
    <s v="technology/hardware"/>
    <n v="1.4794"/>
    <n v="493.13333333333333"/>
    <x v="1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d v="2014-05-05T19:18:37"/>
    <n v="1399324717"/>
    <x v="2739"/>
    <n v="1395436717"/>
    <b v="0"/>
    <n v="191"/>
    <b v="1"/>
    <s v="technology/hardware"/>
    <n v="3.8409090909090908"/>
    <n v="22.120418848167539"/>
    <x v="1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d v="2015-03-11T21:45:52"/>
    <n v="1426117552"/>
    <x v="2740"/>
    <n v="1423529152"/>
    <b v="0"/>
    <n v="17"/>
    <b v="1"/>
    <s v="technology/hardware"/>
    <n v="1.0333333333333334"/>
    <n v="18.235294117647058"/>
    <x v="1"/>
    <s v="hardware"/>
  </r>
  <r>
    <n v="2741"/>
    <s v="Mrs. Brown and Her Lost Puppy."/>
    <s v="Help me publish my 1st children's book as an aspiring author!"/>
    <n v="8000"/>
    <n v="35"/>
    <x v="2"/>
    <s v="US"/>
    <s v="USD"/>
    <d v="2014-10-20T00:07:00"/>
    <n v="1413770820"/>
    <x v="2741"/>
    <n v="1412005602"/>
    <b v="0"/>
    <n v="4"/>
    <b v="0"/>
    <s v="publishing/children's books"/>
    <n v="4.3750000000000004E-3"/>
    <n v="8.75"/>
    <x v="2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d v="2012-05-15T15:16:27"/>
    <n v="1337102187"/>
    <x v="2742"/>
    <n v="1335892587"/>
    <b v="0"/>
    <n v="18"/>
    <b v="0"/>
    <s v="publishing/children's books"/>
    <n v="0.29239999999999999"/>
    <n v="40.611111111111114"/>
    <x v="2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d v="2016-10-19T05:53:27"/>
    <n v="1476863607"/>
    <x v="2743"/>
    <n v="1474271607"/>
    <b v="0"/>
    <n v="0"/>
    <b v="0"/>
    <s v="publishing/children's books"/>
    <n v="0"/>
    <e v="#DIV/0!"/>
    <x v="2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d v="2012-02-28T23:29:58"/>
    <n v="1330478998"/>
    <x v="2744"/>
    <n v="1327886998"/>
    <b v="0"/>
    <n v="22"/>
    <b v="0"/>
    <s v="publishing/children's books"/>
    <n v="5.2187499999999998E-2"/>
    <n v="37.954545454545453"/>
    <x v="2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d v="2012-07-14T21:42:48"/>
    <n v="1342309368"/>
    <x v="2745"/>
    <n v="1337125368"/>
    <b v="0"/>
    <n v="49"/>
    <b v="0"/>
    <s v="publishing/children's books"/>
    <n v="0.21887499999999999"/>
    <n v="35.734693877551024"/>
    <x v="2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d v="2014-08-29T16:45:11"/>
    <n v="1409337911"/>
    <x v="2746"/>
    <n v="1406745911"/>
    <b v="0"/>
    <n v="19"/>
    <b v="0"/>
    <s v="publishing/children's books"/>
    <n v="0.26700000000000002"/>
    <n v="42.157894736842103"/>
    <x v="2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d v="2012-06-16T01:10:00"/>
    <n v="1339816200"/>
    <x v="2747"/>
    <n v="1337095997"/>
    <b v="0"/>
    <n v="4"/>
    <b v="0"/>
    <s v="publishing/children's books"/>
    <n v="0.28000000000000003"/>
    <n v="35"/>
    <x v="2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d v="2016-09-02T15:03:22"/>
    <n v="1472835802"/>
    <x v="2748"/>
    <n v="1470243802"/>
    <b v="0"/>
    <n v="4"/>
    <b v="0"/>
    <s v="publishing/children's books"/>
    <n v="1.06E-2"/>
    <n v="13.25"/>
    <x v="2"/>
    <s v="children's books"/>
  </r>
  <r>
    <n v="2749"/>
    <s v="A Tree is a Tree, no matter what you see.  CHILDREN'S BOOK"/>
    <s v="Self-publishing my children's book."/>
    <n v="10000"/>
    <n v="110"/>
    <x v="2"/>
    <s v="US"/>
    <s v="USD"/>
    <d v="2015-04-04T16:10:37"/>
    <n v="1428171037"/>
    <x v="2749"/>
    <n v="1425582637"/>
    <b v="0"/>
    <n v="2"/>
    <b v="0"/>
    <s v="publishing/children's books"/>
    <n v="1.0999999999999999E-2"/>
    <n v="55"/>
    <x v="2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d v="2012-06-30T18:00:00"/>
    <n v="1341086400"/>
    <x v="2750"/>
    <n v="1340055345"/>
    <b v="0"/>
    <n v="0"/>
    <b v="0"/>
    <s v="publishing/children's books"/>
    <n v="0"/>
    <e v="#DIV/0!"/>
    <x v="2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d v="2014-06-17T19:17:22"/>
    <n v="1403039842"/>
    <x v="2751"/>
    <n v="1397855842"/>
    <b v="0"/>
    <n v="0"/>
    <b v="0"/>
    <s v="publishing/children's books"/>
    <n v="0"/>
    <e v="#DIV/0!"/>
    <x v="2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d v="2011-12-18T16:21:44"/>
    <n v="1324232504"/>
    <x v="2752"/>
    <n v="1320776504"/>
    <b v="0"/>
    <n v="14"/>
    <b v="0"/>
    <s v="publishing/children's books"/>
    <n v="0.11458333333333333"/>
    <n v="39.285714285714285"/>
    <x v="2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d v="2012-08-26T19:37:03"/>
    <n v="1346017023"/>
    <x v="2753"/>
    <n v="1343425023"/>
    <b v="0"/>
    <n v="8"/>
    <b v="0"/>
    <s v="publishing/children's books"/>
    <n v="0.19"/>
    <n v="47.5"/>
    <x v="2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d v="2014-09-11T13:15:51"/>
    <n v="1410448551"/>
    <x v="2754"/>
    <n v="1407856551"/>
    <b v="0"/>
    <n v="0"/>
    <b v="0"/>
    <s v="publishing/children's books"/>
    <n v="0"/>
    <e v="#DIV/0!"/>
    <x v="2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d v="2015-04-08T16:58:47"/>
    <n v="1428519527"/>
    <x v="2755"/>
    <n v="1425927527"/>
    <b v="0"/>
    <n v="15"/>
    <b v="0"/>
    <s v="publishing/children's books"/>
    <n v="0.52"/>
    <n v="17.333333333333332"/>
    <x v="2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d v="2014-01-11T19:36:41"/>
    <n v="1389476201"/>
    <x v="2756"/>
    <n v="1386884201"/>
    <b v="0"/>
    <n v="33"/>
    <b v="0"/>
    <s v="publishing/children's books"/>
    <n v="0.1048"/>
    <n v="31.757575757575758"/>
    <x v="2"/>
    <s v="children's books"/>
  </r>
  <r>
    <n v="2757"/>
    <s v="C is for Crooked"/>
    <s v="A children's letter book that Lampoons Hillary Clinton"/>
    <n v="1500"/>
    <n v="10"/>
    <x v="2"/>
    <s v="US"/>
    <s v="USD"/>
    <d v="2016-08-06T13:45:32"/>
    <n v="1470498332"/>
    <x v="2757"/>
    <n v="1469202332"/>
    <b v="0"/>
    <n v="2"/>
    <b v="0"/>
    <s v="publishing/children's books"/>
    <n v="6.6666666666666671E-3"/>
    <n v="5"/>
    <x v="2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d v="2016-10-10T08:36:23"/>
    <n v="1476095783"/>
    <x v="2758"/>
    <n v="1474886183"/>
    <b v="0"/>
    <n v="6"/>
    <b v="0"/>
    <s v="publishing/children's books"/>
    <n v="0.11700000000000001"/>
    <n v="39"/>
    <x v="2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d v="2016-07-16T06:47:46"/>
    <n v="1468658866"/>
    <x v="2759"/>
    <n v="1464943666"/>
    <b v="0"/>
    <n v="2"/>
    <b v="0"/>
    <s v="publishing/children's books"/>
    <n v="0.105"/>
    <n v="52.5"/>
    <x v="2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d v="2013-06-20T09:04:18"/>
    <n v="1371726258"/>
    <x v="2760"/>
    <n v="1369134258"/>
    <b v="0"/>
    <n v="0"/>
    <b v="0"/>
    <s v="publishing/children's books"/>
    <n v="0"/>
    <e v="#DIV/0!"/>
    <x v="2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d v="2013-01-02T23:31:33"/>
    <n v="1357176693"/>
    <x v="2761"/>
    <n v="1354584693"/>
    <b v="0"/>
    <n v="4"/>
    <b v="0"/>
    <s v="publishing/children's books"/>
    <n v="7.1999999999999998E-3"/>
    <n v="9"/>
    <x v="2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d v="2012-03-18T21:53:15"/>
    <n v="1332114795"/>
    <x v="2762"/>
    <n v="1326934395"/>
    <b v="0"/>
    <n v="1"/>
    <b v="0"/>
    <s v="publishing/children's books"/>
    <n v="7.6923076923076927E-3"/>
    <n v="25"/>
    <x v="2"/>
    <s v="children's books"/>
  </r>
  <r>
    <n v="2763"/>
    <s v="My Christmas Star"/>
    <s v="How Santa finds childrens homes without getting lost by following certain stars."/>
    <n v="39400"/>
    <n v="90"/>
    <x v="2"/>
    <s v="US"/>
    <s v="USD"/>
    <d v="2013-05-24T11:54:44"/>
    <n v="1369403684"/>
    <x v="2763"/>
    <n v="1365515684"/>
    <b v="0"/>
    <n v="3"/>
    <b v="0"/>
    <s v="publishing/children's books"/>
    <n v="2.2842639593908631E-3"/>
    <n v="30"/>
    <x v="2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d v="2012-05-30T17:00:00"/>
    <n v="1338404400"/>
    <x v="2764"/>
    <n v="1335855631"/>
    <b v="0"/>
    <n v="4"/>
    <b v="0"/>
    <s v="publishing/children's books"/>
    <n v="1.125E-2"/>
    <n v="11.25"/>
    <x v="2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d v="2012-10-28T11:53:48"/>
    <n v="1351432428"/>
    <x v="2765"/>
    <n v="1350050028"/>
    <b v="0"/>
    <n v="0"/>
    <b v="0"/>
    <s v="publishing/children's books"/>
    <n v="0"/>
    <e v="#DIV/0!"/>
    <x v="2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d v="2011-08-11T14:01:58"/>
    <n v="1313078518"/>
    <x v="2766"/>
    <n v="1310486518"/>
    <b v="0"/>
    <n v="4"/>
    <b v="0"/>
    <s v="publishing/children's books"/>
    <n v="0.02"/>
    <n v="25"/>
    <x v="2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d v="2015-08-16T21:00:50"/>
    <n v="1439766050"/>
    <x v="2767"/>
    <n v="1434582050"/>
    <b v="0"/>
    <n v="3"/>
    <b v="0"/>
    <s v="publishing/children's books"/>
    <n v="8.5000000000000006E-3"/>
    <n v="11.333333333333334"/>
    <x v="2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d v="2012-03-29T11:45:23"/>
    <n v="1333028723"/>
    <x v="2768"/>
    <n v="1330440323"/>
    <b v="0"/>
    <n v="34"/>
    <b v="0"/>
    <s v="publishing/children's books"/>
    <n v="0.14314285714285716"/>
    <n v="29.470588235294116"/>
    <x v="2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d v="2014-06-05T17:49:50"/>
    <n v="1401997790"/>
    <x v="2769"/>
    <n v="1397677790"/>
    <b v="0"/>
    <n v="2"/>
    <b v="0"/>
    <s v="publishing/children's books"/>
    <n v="2.5000000000000001E-3"/>
    <n v="1"/>
    <x v="2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d v="2014-03-18T13:55:30"/>
    <n v="1395158130"/>
    <x v="2770"/>
    <n v="1392569730"/>
    <b v="0"/>
    <n v="33"/>
    <b v="0"/>
    <s v="publishing/children's books"/>
    <n v="0.1041125"/>
    <n v="63.098484848484851"/>
    <x v="2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d v="2013-02-01T15:00:00"/>
    <n v="1359738000"/>
    <x v="2771"/>
    <n v="1355489140"/>
    <b v="0"/>
    <n v="0"/>
    <b v="0"/>
    <s v="publishing/children's books"/>
    <n v="0"/>
    <e v="#DIV/0!"/>
    <x v="2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d v="2013-10-05T18:51:34"/>
    <n v="1381006294"/>
    <x v="2772"/>
    <n v="1379710294"/>
    <b v="0"/>
    <n v="0"/>
    <b v="0"/>
    <s v="publishing/children's books"/>
    <n v="0"/>
    <e v="#DIV/0!"/>
    <x v="2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d v="2016-04-24T18:45:21"/>
    <n v="1461530721"/>
    <x v="2773"/>
    <n v="1460666721"/>
    <b v="0"/>
    <n v="1"/>
    <b v="0"/>
    <s v="publishing/children's books"/>
    <n v="1.8867924528301887E-3"/>
    <n v="1"/>
    <x v="2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d v="2013-03-08T01:02:08"/>
    <n v="1362711728"/>
    <x v="2774"/>
    <n v="1360119728"/>
    <b v="0"/>
    <n v="13"/>
    <b v="0"/>
    <s v="publishing/children's books"/>
    <n v="0.14249999999999999"/>
    <n v="43.846153846153847"/>
    <x v="2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d v="2011-12-15T22:19:14"/>
    <n v="1323994754"/>
    <x v="2775"/>
    <n v="1321402754"/>
    <b v="0"/>
    <n v="2"/>
    <b v="0"/>
    <s v="publishing/children's books"/>
    <n v="0.03"/>
    <n v="75"/>
    <x v="2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d v="2015-06-12T05:07:56"/>
    <n v="1434092876"/>
    <x v="2776"/>
    <n v="1431414476"/>
    <b v="0"/>
    <n v="36"/>
    <b v="0"/>
    <s v="publishing/children's books"/>
    <n v="7.8809523809523815E-2"/>
    <n v="45.972222222222221"/>
    <x v="2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d v="2015-07-17T14:03:24"/>
    <n v="1437149004"/>
    <x v="2777"/>
    <n v="1434557004"/>
    <b v="0"/>
    <n v="1"/>
    <b v="0"/>
    <s v="publishing/children's books"/>
    <n v="3.3333333333333335E-3"/>
    <n v="10"/>
    <x v="2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d v="2014-08-25T21:28:26"/>
    <n v="1409009306"/>
    <x v="2778"/>
    <n v="1406417306"/>
    <b v="0"/>
    <n v="15"/>
    <b v="0"/>
    <s v="publishing/children's books"/>
    <n v="0.25545454545454543"/>
    <n v="93.666666666666671"/>
    <x v="2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d v="2015-11-22T13:03:41"/>
    <n v="1448204621"/>
    <x v="2779"/>
    <n v="1445609021"/>
    <b v="0"/>
    <n v="1"/>
    <b v="0"/>
    <s v="publishing/children's books"/>
    <n v="2.12E-2"/>
    <n v="53"/>
    <x v="2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d v="2017-03-10T08:44:48"/>
    <n v="1489142688"/>
    <x v="2780"/>
    <n v="1486550688"/>
    <b v="0"/>
    <n v="0"/>
    <b v="0"/>
    <s v="publishing/children's books"/>
    <n v="0"/>
    <e v="#DIV/0!"/>
    <x v="2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d v="2015-02-12T05:00:00"/>
    <n v="1423724400"/>
    <x v="2781"/>
    <n v="1421274954"/>
    <b v="0"/>
    <n v="28"/>
    <b v="1"/>
    <s v="theater/plays"/>
    <n v="1.0528"/>
    <n v="47"/>
    <x v="8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d v="2015-02-17T02:59:00"/>
    <n v="1424149140"/>
    <x v="2782"/>
    <n v="1421964718"/>
    <b v="0"/>
    <n v="18"/>
    <b v="1"/>
    <s v="theater/plays"/>
    <n v="1.2"/>
    <n v="66.666666666666671"/>
    <x v="8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d v="2015-04-23T10:50:46"/>
    <n v="1429793446"/>
    <x v="2783"/>
    <n v="1428583846"/>
    <b v="0"/>
    <n v="61"/>
    <b v="1"/>
    <s v="theater/plays"/>
    <n v="1.145"/>
    <n v="18.770491803278688"/>
    <x v="8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d v="2014-10-29T16:54:03"/>
    <n v="1414608843"/>
    <x v="2784"/>
    <n v="1412794443"/>
    <b v="0"/>
    <n v="108"/>
    <b v="1"/>
    <s v="theater/plays"/>
    <n v="1.19"/>
    <n v="66.111111111111114"/>
    <x v="8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d v="2016-08-05T19:00:00"/>
    <n v="1470430800"/>
    <x v="2785"/>
    <n v="1467865967"/>
    <b v="0"/>
    <n v="142"/>
    <b v="1"/>
    <s v="theater/plays"/>
    <n v="1.0468"/>
    <n v="36.859154929577464"/>
    <x v="8"/>
    <s v="plays"/>
  </r>
  <r>
    <n v="2786"/>
    <s v="Fierce"/>
    <s v="A heart-melting farce about sex, art and the lovelorn lay-abouts of London-town."/>
    <n v="2500"/>
    <n v="2946"/>
    <x v="0"/>
    <s v="GB"/>
    <s v="GBP"/>
    <d v="2014-07-09T11:39:40"/>
    <n v="1404913180"/>
    <x v="2786"/>
    <n v="1403703580"/>
    <b v="0"/>
    <n v="74"/>
    <b v="1"/>
    <s v="theater/plays"/>
    <n v="1.1783999999999999"/>
    <n v="39.810810810810814"/>
    <x v="8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d v="2014-07-18T02:45:52"/>
    <n v="1405658752"/>
    <x v="2787"/>
    <n v="1403066752"/>
    <b v="0"/>
    <n v="38"/>
    <b v="1"/>
    <s v="theater/plays"/>
    <n v="1.1970000000000001"/>
    <n v="31.5"/>
    <x v="8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d v="2016-07-29T14:50:43"/>
    <n v="1469811043"/>
    <x v="2788"/>
    <n v="1467219043"/>
    <b v="0"/>
    <n v="20"/>
    <b v="1"/>
    <s v="theater/plays"/>
    <n v="1.0249999999999999"/>
    <n v="102.5"/>
    <x v="8"/>
    <s v="plays"/>
  </r>
  <r>
    <n v="2789"/>
    <s v="The Adventurers Club"/>
    <s v="BNT's Biggest Adventure So Far: Our 2015 full length production!"/>
    <n v="3000"/>
    <n v="3035"/>
    <x v="0"/>
    <s v="US"/>
    <s v="USD"/>
    <d v="2015-03-12T02:00:00"/>
    <n v="1426132800"/>
    <x v="2789"/>
    <n v="1424477934"/>
    <b v="0"/>
    <n v="24"/>
    <b v="1"/>
    <s v="theater/plays"/>
    <n v="1.0116666666666667"/>
    <n v="126.45833333333333"/>
    <x v="8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d v="2015-02-11T20:31:43"/>
    <n v="1423693903"/>
    <x v="2790"/>
    <n v="1421101903"/>
    <b v="0"/>
    <n v="66"/>
    <b v="1"/>
    <s v="theater/plays"/>
    <n v="1.0533333333333332"/>
    <n v="47.878787878787875"/>
    <x v="8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d v="2016-09-09T02:00:00"/>
    <n v="1473393600"/>
    <x v="2791"/>
    <n v="1470778559"/>
    <b v="0"/>
    <n v="28"/>
    <b v="1"/>
    <s v="theater/plays"/>
    <n v="1.0249999999999999"/>
    <n v="73.214285714285708"/>
    <x v="8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d v="2015-08-12T03:32:39"/>
    <n v="1439357559"/>
    <x v="2792"/>
    <n v="1435469559"/>
    <b v="0"/>
    <n v="24"/>
    <b v="1"/>
    <s v="theater/plays"/>
    <n v="1.0760000000000001"/>
    <n v="89.666666666666671"/>
    <x v="8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d v="2015-07-21T08:03:25"/>
    <n v="1437473005"/>
    <x v="2793"/>
    <n v="1434881005"/>
    <b v="0"/>
    <n v="73"/>
    <b v="1"/>
    <s v="theater/plays"/>
    <n v="1.105675"/>
    <n v="151.4623287671233"/>
    <x v="8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d v="2016-03-03T17:00:00"/>
    <n v="1457031600"/>
    <x v="2794"/>
    <n v="1455640559"/>
    <b v="0"/>
    <n v="3"/>
    <b v="1"/>
    <s v="theater/plays"/>
    <n v="1.5"/>
    <n v="25"/>
    <x v="8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d v="2014-06-06T21:00:00"/>
    <n v="1402095600"/>
    <x v="2795"/>
    <n v="1400675841"/>
    <b v="0"/>
    <n v="20"/>
    <b v="1"/>
    <s v="theater/plays"/>
    <n v="1.0428571428571429"/>
    <n v="36.5"/>
    <x v="8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d v="2014-07-05T10:40:28"/>
    <n v="1404564028"/>
    <x v="2796"/>
    <n v="1401972028"/>
    <b v="0"/>
    <n v="21"/>
    <b v="1"/>
    <s v="theater/plays"/>
    <n v="1.155"/>
    <n v="44"/>
    <x v="8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d v="2014-07-08T20:34:00"/>
    <n v="1404858840"/>
    <x v="2797"/>
    <n v="1402266840"/>
    <b v="0"/>
    <n v="94"/>
    <b v="1"/>
    <s v="theater/plays"/>
    <n v="1.02645125"/>
    <n v="87.357553191489373"/>
    <x v="8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d v="2015-07-31T14:00:00"/>
    <n v="1438358400"/>
    <x v="2798"/>
    <n v="1437063121"/>
    <b v="0"/>
    <n v="139"/>
    <b v="1"/>
    <s v="theater/plays"/>
    <n v="1.014"/>
    <n v="36.474820143884891"/>
    <x v="8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d v="2016-06-17T14:00:00"/>
    <n v="1466179200"/>
    <x v="2799"/>
    <n v="1463466070"/>
    <b v="0"/>
    <n v="130"/>
    <b v="1"/>
    <s v="theater/plays"/>
    <n v="1.1663479999999999"/>
    <n v="44.859538461538463"/>
    <x v="8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d v="2015-01-04T11:16:06"/>
    <n v="1420377366"/>
    <x v="2800"/>
    <n v="1415193366"/>
    <b v="0"/>
    <n v="31"/>
    <b v="1"/>
    <s v="theater/plays"/>
    <n v="1.33"/>
    <n v="42.903225806451616"/>
    <x v="8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d v="2014-10-10T09:00:00"/>
    <n v="1412938800"/>
    <x v="2801"/>
    <n v="1411019409"/>
    <b v="0"/>
    <n v="13"/>
    <b v="1"/>
    <s v="theater/plays"/>
    <n v="1.3320000000000001"/>
    <n v="51.230769230769234"/>
    <x v="8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d v="2015-08-06T13:31:47"/>
    <n v="1438875107"/>
    <x v="2802"/>
    <n v="1436283107"/>
    <b v="0"/>
    <n v="90"/>
    <b v="1"/>
    <s v="theater/plays"/>
    <n v="1.0183333333333333"/>
    <n v="33.944444444444443"/>
    <x v="8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d v="2015-07-15T22:00:00"/>
    <n v="1437004800"/>
    <x v="2803"/>
    <n v="1433295276"/>
    <b v="0"/>
    <n v="141"/>
    <b v="1"/>
    <s v="theater/plays"/>
    <n v="1.2795000000000001"/>
    <n v="90.744680851063833"/>
    <x v="8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d v="2014-09-29T08:53:10"/>
    <n v="1411987990"/>
    <x v="2804"/>
    <n v="1409395990"/>
    <b v="0"/>
    <n v="23"/>
    <b v="1"/>
    <s v="theater/plays"/>
    <n v="1.1499999999999999"/>
    <n v="50"/>
    <x v="8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d v="2015-08-22T10:07:53"/>
    <n v="1440245273"/>
    <x v="2805"/>
    <n v="1438085273"/>
    <b v="0"/>
    <n v="18"/>
    <b v="1"/>
    <s v="theater/plays"/>
    <n v="1.1000000000000001"/>
    <n v="24.444444444444443"/>
    <x v="8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d v="2015-08-05T09:00:00"/>
    <n v="1438772400"/>
    <x v="2806"/>
    <n v="1435645490"/>
    <b v="0"/>
    <n v="76"/>
    <b v="1"/>
    <s v="theater/plays"/>
    <n v="1.121"/>
    <n v="44.25"/>
    <x v="8"/>
    <s v="plays"/>
  </r>
  <r>
    <n v="2807"/>
    <s v="The Commission Theatre Co."/>
    <s v="Bringing Shakespeare back to the Playwrights"/>
    <n v="5000"/>
    <n v="6300"/>
    <x v="0"/>
    <s v="US"/>
    <s v="USD"/>
    <d v="2015-06-29T18:57:18"/>
    <n v="1435611438"/>
    <x v="2807"/>
    <n v="1433019438"/>
    <b v="0"/>
    <n v="93"/>
    <b v="1"/>
    <s v="theater/plays"/>
    <n v="1.26"/>
    <n v="67.741935483870961"/>
    <x v="8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d v="2015-08-22T18:18:55"/>
    <n v="1440274735"/>
    <x v="2808"/>
    <n v="1437682735"/>
    <b v="0"/>
    <n v="69"/>
    <b v="1"/>
    <s v="theater/plays"/>
    <n v="1.0024444444444445"/>
    <n v="65.376811594202906"/>
    <x v="8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d v="2016-03-30T12:39:00"/>
    <n v="1459348740"/>
    <x v="2809"/>
    <n v="1458647725"/>
    <b v="0"/>
    <n v="21"/>
    <b v="1"/>
    <s v="theater/plays"/>
    <n v="1.024"/>
    <n v="121.9047619047619"/>
    <x v="8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d v="2014-06-01T01:59:00"/>
    <n v="1401595140"/>
    <x v="2810"/>
    <n v="1398828064"/>
    <b v="0"/>
    <n v="57"/>
    <b v="1"/>
    <s v="theater/plays"/>
    <n v="1.0820000000000001"/>
    <n v="47.456140350877192"/>
    <x v="8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d v="2015-02-23T09:55:03"/>
    <n v="1424692503"/>
    <x v="2811"/>
    <n v="1422100503"/>
    <b v="0"/>
    <n v="108"/>
    <b v="1"/>
    <s v="theater/plays"/>
    <n v="1.0026999999999999"/>
    <n v="92.842592592592595"/>
    <x v="8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d v="2015-04-06T02:00:00"/>
    <n v="1428292800"/>
    <x v="2812"/>
    <n v="1424368298"/>
    <b v="0"/>
    <n v="83"/>
    <b v="1"/>
    <s v="theater/plays"/>
    <n v="1.133"/>
    <n v="68.253012048192772"/>
    <x v="8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d v="2016-12-14T15:49:21"/>
    <n v="1481737761"/>
    <x v="2813"/>
    <n v="1479577761"/>
    <b v="0"/>
    <n v="96"/>
    <b v="1"/>
    <s v="theater/plays"/>
    <n v="1.2757571428571428"/>
    <n v="37.209583333333335"/>
    <x v="8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d v="2015-05-09T07:35:15"/>
    <n v="1431164115"/>
    <x v="2814"/>
    <n v="1428572115"/>
    <b v="0"/>
    <n v="64"/>
    <b v="1"/>
    <s v="theater/plays"/>
    <n v="1.0773333333333333"/>
    <n v="25.25"/>
    <x v="8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d v="2016-08-07T16:38:29"/>
    <n v="1470595109"/>
    <x v="2815"/>
    <n v="1468003109"/>
    <b v="0"/>
    <n v="14"/>
    <b v="1"/>
    <s v="theater/plays"/>
    <n v="2.42"/>
    <n v="43.214285714285715"/>
    <x v="8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d v="2015-08-02T14:00:00"/>
    <n v="1438531200"/>
    <x v="2816"/>
    <n v="1435921992"/>
    <b v="0"/>
    <n v="169"/>
    <b v="1"/>
    <s v="theater/plays"/>
    <n v="1.4156666666666666"/>
    <n v="25.130177514792898"/>
    <x v="8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d v="2015-02-28T13:14:22"/>
    <n v="1425136462"/>
    <x v="2817"/>
    <n v="1421680462"/>
    <b v="0"/>
    <n v="33"/>
    <b v="1"/>
    <s v="theater/plays"/>
    <n v="1.3"/>
    <n v="23.636363636363637"/>
    <x v="8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d v="2015-09-23T12:21:26"/>
    <n v="1443018086"/>
    <x v="2818"/>
    <n v="1441290086"/>
    <b v="0"/>
    <n v="102"/>
    <b v="1"/>
    <s v="theater/plays"/>
    <n v="1.0603"/>
    <n v="103.95098039215686"/>
    <x v="8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d v="2015-06-14T10:36:49"/>
    <n v="1434285409"/>
    <x v="2819"/>
    <n v="1431693409"/>
    <b v="0"/>
    <n v="104"/>
    <b v="1"/>
    <s v="theater/plays"/>
    <n v="1.048"/>
    <n v="50.384615384615387"/>
    <x v="8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d v="2016-02-25T22:00:00"/>
    <n v="1456444800"/>
    <x v="2820"/>
    <n v="1454337589"/>
    <b v="0"/>
    <n v="20"/>
    <b v="1"/>
    <s v="theater/plays"/>
    <n v="1.36"/>
    <n v="13.6"/>
    <x v="8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d v="2014-09-23T20:08:55"/>
    <n v="1411510135"/>
    <x v="2821"/>
    <n v="1408918135"/>
    <b v="0"/>
    <n v="35"/>
    <b v="1"/>
    <s v="theater/plays"/>
    <n v="1"/>
    <n v="28.571428571428573"/>
    <x v="8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d v="2015-03-27T13:24:52"/>
    <n v="1427469892"/>
    <x v="2822"/>
    <n v="1424881492"/>
    <b v="0"/>
    <n v="94"/>
    <b v="1"/>
    <s v="theater/plays"/>
    <n v="1"/>
    <n v="63.829787234042556"/>
    <x v="8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d v="2015-03-31T20:59:00"/>
    <n v="1427842740"/>
    <x v="2823"/>
    <n v="1425428206"/>
    <b v="0"/>
    <n v="14"/>
    <b v="1"/>
    <s v="theater/plays"/>
    <n v="1.24"/>
    <n v="8.8571428571428577"/>
    <x v="8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d v="2015-06-12T23:43:00"/>
    <n v="1434159780"/>
    <x v="2824"/>
    <n v="1431412196"/>
    <b v="0"/>
    <n v="15"/>
    <b v="1"/>
    <s v="theater/plays"/>
    <n v="1.1692307692307693"/>
    <n v="50.666666666666664"/>
    <x v="8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d v="2015-12-04T17:01:26"/>
    <n v="1449255686"/>
    <x v="2825"/>
    <n v="1446663686"/>
    <b v="0"/>
    <n v="51"/>
    <b v="1"/>
    <s v="theater/plays"/>
    <n v="1.0333333333333334"/>
    <n v="60.784313725490193"/>
    <x v="8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d v="2015-07-10T05:00:00"/>
    <n v="1436511600"/>
    <x v="2826"/>
    <n v="1434415812"/>
    <b v="0"/>
    <n v="19"/>
    <b v="1"/>
    <s v="theater/plays"/>
    <n v="1.0774999999999999"/>
    <n v="113.42105263157895"/>
    <x v="8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d v="2016-06-03T14:30:00"/>
    <n v="1464971400"/>
    <x v="2827"/>
    <n v="1462379066"/>
    <b v="0"/>
    <n v="23"/>
    <b v="1"/>
    <s v="theater/plays"/>
    <n v="1.2024999999999999"/>
    <n v="104.56521739130434"/>
    <x v="8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d v="2015-10-02T21:00:00"/>
    <n v="1443826800"/>
    <x v="2828"/>
    <n v="1441606869"/>
    <b v="0"/>
    <n v="97"/>
    <b v="1"/>
    <s v="theater/plays"/>
    <n v="1.0037894736842106"/>
    <n v="98.30927835051547"/>
    <x v="8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d v="2016-06-02T08:25:18"/>
    <n v="1464863118"/>
    <x v="2829"/>
    <n v="1462443918"/>
    <b v="0"/>
    <n v="76"/>
    <b v="1"/>
    <s v="theater/plays"/>
    <n v="1.0651999999999999"/>
    <n v="35.039473684210527"/>
    <x v="8"/>
    <s v="plays"/>
  </r>
  <r>
    <n v="2830"/>
    <s v="Nakhtik and Avalon"/>
    <s v="Avalon is a new South African Township play and Nakhtik is a  danced political lecture."/>
    <n v="3000"/>
    <n v="3000"/>
    <x v="0"/>
    <s v="US"/>
    <s v="USD"/>
    <d v="2014-05-12T01:59:00"/>
    <n v="1399867140"/>
    <x v="2830"/>
    <n v="1398802148"/>
    <b v="0"/>
    <n v="11"/>
    <b v="1"/>
    <s v="theater/plays"/>
    <n v="1"/>
    <n v="272.72727272727275"/>
    <x v="8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d v="2015-07-16T17:47:50"/>
    <n v="1437076070"/>
    <x v="2831"/>
    <n v="1434484070"/>
    <b v="0"/>
    <n v="52"/>
    <b v="1"/>
    <s v="theater/plays"/>
    <n v="1.1066666666666667"/>
    <n v="63.846153846153847"/>
    <x v="8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d v="2014-11-23T20:00:00"/>
    <n v="1416780000"/>
    <x v="2832"/>
    <n v="1414342894"/>
    <b v="0"/>
    <n v="95"/>
    <b v="1"/>
    <s v="theater/plays"/>
    <n v="1.1471959999999999"/>
    <n v="30.189368421052631"/>
    <x v="8"/>
    <s v="plays"/>
  </r>
  <r>
    <n v="2833"/>
    <s v="Star Man Rocket Man"/>
    <s v="A new play about exploring outer space"/>
    <n v="2700"/>
    <n v="2923"/>
    <x v="0"/>
    <s v="US"/>
    <s v="USD"/>
    <d v="2015-10-11T00:00:00"/>
    <n v="1444528800"/>
    <x v="2833"/>
    <n v="1442804633"/>
    <b v="0"/>
    <n v="35"/>
    <b v="1"/>
    <s v="theater/plays"/>
    <n v="1.0825925925925926"/>
    <n v="83.51428571428572"/>
    <x v="8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d v="2015-01-30T21:02:10"/>
    <n v="1422658930"/>
    <x v="2834"/>
    <n v="1421362930"/>
    <b v="0"/>
    <n v="21"/>
    <b v="1"/>
    <s v="theater/plays"/>
    <n v="1.7"/>
    <n v="64.761904761904759"/>
    <x v="8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d v="2015-12-04T22:00:00"/>
    <n v="1449273600"/>
    <x v="2835"/>
    <n v="1446742417"/>
    <b v="0"/>
    <n v="93"/>
    <b v="1"/>
    <s v="theater/plays"/>
    <n v="1.8709899999999999"/>
    <n v="20.118172043010752"/>
    <x v="8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d v="2017-02-18T02:59:00"/>
    <n v="1487393940"/>
    <x v="2836"/>
    <n v="1484115418"/>
    <b v="0"/>
    <n v="11"/>
    <b v="1"/>
    <s v="theater/plays"/>
    <n v="1.0777777777777777"/>
    <n v="44.090909090909093"/>
    <x v="8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d v="2015-12-09T20:48:04"/>
    <n v="1449701284"/>
    <x v="2837"/>
    <n v="1446241684"/>
    <b v="0"/>
    <n v="21"/>
    <b v="1"/>
    <s v="theater/plays"/>
    <n v="1"/>
    <n v="40.476190476190474"/>
    <x v="8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d v="2014-08-13T20:00:00"/>
    <n v="1407967200"/>
    <x v="2838"/>
    <n v="1406039696"/>
    <b v="0"/>
    <n v="54"/>
    <b v="1"/>
    <s v="theater/plays"/>
    <n v="1.2024999999999999"/>
    <n v="44.537037037037038"/>
    <x v="8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d v="2014-08-25T02:59:00"/>
    <n v="1408942740"/>
    <x v="2839"/>
    <n v="1406958354"/>
    <b v="0"/>
    <n v="31"/>
    <b v="1"/>
    <s v="theater/plays"/>
    <n v="1.1142857142857143"/>
    <n v="125.80645161290323"/>
    <x v="8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d v="2015-03-18T15:00:00"/>
    <n v="1426698000"/>
    <x v="2840"/>
    <n v="1424825479"/>
    <b v="0"/>
    <n v="132"/>
    <b v="1"/>
    <s v="theater/plays"/>
    <n v="1.04"/>
    <n v="19.696969696969695"/>
    <x v="8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d v="2015-12-13T16:44:57"/>
    <n v="1450032297"/>
    <x v="2841"/>
    <n v="1444844697"/>
    <b v="0"/>
    <n v="1"/>
    <b v="0"/>
    <s v="theater/plays"/>
    <n v="0.01"/>
    <n v="10"/>
    <x v="8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d v="2014-06-21T09:00:00"/>
    <n v="1403348400"/>
    <x v="2842"/>
    <n v="1401058295"/>
    <b v="0"/>
    <n v="0"/>
    <b v="0"/>
    <s v="theater/plays"/>
    <n v="0"/>
    <e v="#DIV/0!"/>
    <x v="8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d v="2016-06-13T02:00:00"/>
    <n v="1465790400"/>
    <x v="2843"/>
    <n v="1462210950"/>
    <b v="0"/>
    <n v="0"/>
    <b v="0"/>
    <s v="theater/plays"/>
    <n v="0"/>
    <e v="#DIV/0!"/>
    <x v="8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d v="2017-01-04T11:06:20"/>
    <n v="1483535180"/>
    <x v="2844"/>
    <n v="1480943180"/>
    <b v="0"/>
    <n v="1"/>
    <b v="0"/>
    <s v="theater/plays"/>
    <n v="5.4545454545454543E-2"/>
    <n v="30"/>
    <x v="8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d v="2015-06-07T22:23:53"/>
    <n v="1433723033"/>
    <x v="2845"/>
    <n v="1428539033"/>
    <b v="0"/>
    <n v="39"/>
    <b v="0"/>
    <s v="theater/plays"/>
    <n v="0.31546666666666667"/>
    <n v="60.666666666666664"/>
    <x v="8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d v="2015-05-29T14:36:34"/>
    <n v="1432917394"/>
    <x v="2846"/>
    <n v="1429029394"/>
    <b v="0"/>
    <n v="0"/>
    <b v="0"/>
    <s v="theater/plays"/>
    <n v="0"/>
    <e v="#DIV/0!"/>
    <x v="8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d v="2016-05-23T17:21:05"/>
    <n v="1464031265"/>
    <x v="2847"/>
    <n v="1458847265"/>
    <b v="0"/>
    <n v="0"/>
    <b v="0"/>
    <s v="theater/plays"/>
    <n v="0"/>
    <e v="#DIV/0!"/>
    <x v="8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d v="2015-05-29T13:34:19"/>
    <n v="1432913659"/>
    <x v="2848"/>
    <n v="1430321659"/>
    <b v="0"/>
    <n v="3"/>
    <b v="0"/>
    <s v="theater/plays"/>
    <n v="2E-3"/>
    <n v="23.333333333333332"/>
    <x v="8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d v="2016-04-23T08:16:40"/>
    <n v="1461406600"/>
    <x v="2849"/>
    <n v="1458814600"/>
    <b v="0"/>
    <n v="1"/>
    <b v="0"/>
    <s v="theater/plays"/>
    <n v="0.01"/>
    <n v="5"/>
    <x v="8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d v="2014-09-05T22:10:11"/>
    <n v="1409962211"/>
    <x v="2850"/>
    <n v="1407370211"/>
    <b v="0"/>
    <n v="13"/>
    <b v="0"/>
    <s v="theater/plays"/>
    <n v="3.8875E-2"/>
    <n v="23.923076923076923"/>
    <x v="8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d v="2016-01-29T21:17:00"/>
    <n v="1454109420"/>
    <x v="2851"/>
    <n v="1453334629"/>
    <b v="0"/>
    <n v="0"/>
    <b v="0"/>
    <s v="theater/plays"/>
    <n v="0"/>
    <e v="#DIV/0!"/>
    <x v="8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d v="2014-06-20T23:05:03"/>
    <n v="1403312703"/>
    <x v="2852"/>
    <n v="1400720703"/>
    <b v="0"/>
    <n v="6"/>
    <b v="0"/>
    <s v="theater/plays"/>
    <n v="1.9E-2"/>
    <n v="15.833333333333334"/>
    <x v="8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d v="2014-09-14T02:34:57"/>
    <n v="1410669297"/>
    <x v="2853"/>
    <n v="1405485297"/>
    <b v="0"/>
    <n v="0"/>
    <b v="0"/>
    <s v="theater/plays"/>
    <n v="0"/>
    <e v="#DIV/0!"/>
    <x v="8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d v="2015-05-07T15:11:59"/>
    <n v="1431018719"/>
    <x v="2854"/>
    <n v="1429290719"/>
    <b v="0"/>
    <n v="14"/>
    <b v="0"/>
    <s v="theater/plays"/>
    <n v="0.41699999999999998"/>
    <n v="29.785714285714285"/>
    <x v="8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d v="2016-01-29T21:34:00"/>
    <n v="1454110440"/>
    <x v="2855"/>
    <n v="1451607071"/>
    <b v="0"/>
    <n v="5"/>
    <b v="0"/>
    <s v="theater/plays"/>
    <n v="0.5"/>
    <n v="60"/>
    <x v="8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d v="2015-08-08T19:34:00"/>
    <n v="1439069640"/>
    <x v="2856"/>
    <n v="1433897647"/>
    <b v="0"/>
    <n v="6"/>
    <b v="0"/>
    <s v="theater/plays"/>
    <n v="4.8666666666666664E-2"/>
    <n v="24.333333333333332"/>
    <x v="8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d v="2017-02-20T16:00:00"/>
    <n v="1487613600"/>
    <x v="2857"/>
    <n v="1482444295"/>
    <b v="0"/>
    <n v="15"/>
    <b v="0"/>
    <s v="theater/plays"/>
    <n v="0.19736842105263158"/>
    <n v="500"/>
    <x v="8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d v="2014-12-05T09:28:00"/>
    <n v="1417778880"/>
    <x v="2858"/>
    <n v="1415711095"/>
    <b v="0"/>
    <n v="0"/>
    <b v="0"/>
    <s v="theater/plays"/>
    <n v="0"/>
    <e v="#DIV/0!"/>
    <x v="8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d v="2015-10-16T06:41:44"/>
    <n v="1444984904"/>
    <x v="2859"/>
    <n v="1439800904"/>
    <b v="0"/>
    <n v="1"/>
    <b v="0"/>
    <s v="theater/plays"/>
    <n v="1.7500000000000002E-2"/>
    <n v="35"/>
    <x v="8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d v="2016-06-19T17:12:56"/>
    <n v="1466363576"/>
    <x v="2860"/>
    <n v="1461179576"/>
    <b v="0"/>
    <n v="9"/>
    <b v="0"/>
    <s v="theater/plays"/>
    <n v="6.6500000000000004E-2"/>
    <n v="29.555555555555557"/>
    <x v="8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d v="2015-09-24T12:10:48"/>
    <n v="1443103848"/>
    <x v="2861"/>
    <n v="1441894248"/>
    <b v="0"/>
    <n v="3"/>
    <b v="0"/>
    <s v="theater/plays"/>
    <n v="0.32"/>
    <n v="26.666666666666668"/>
    <x v="8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d v="2014-06-24T16:57:09"/>
    <n v="1403636229"/>
    <x v="2862"/>
    <n v="1401044229"/>
    <b v="0"/>
    <n v="3"/>
    <b v="0"/>
    <s v="theater/plays"/>
    <n v="4.3307086614173228E-3"/>
    <n v="18.333333333333332"/>
    <x v="8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d v="2014-09-09T14:12:03"/>
    <n v="1410279123"/>
    <x v="2863"/>
    <n v="1405095123"/>
    <b v="0"/>
    <n v="1"/>
    <b v="0"/>
    <s v="theater/plays"/>
    <n v="4.0000000000000002E-4"/>
    <n v="20"/>
    <x v="8"/>
    <s v="plays"/>
  </r>
  <r>
    <n v="2864"/>
    <s v="'Haunting Julia' by Alan Ayckbourn"/>
    <s v="Accessible, original theatre for all!"/>
    <n v="2500"/>
    <n v="40"/>
    <x v="2"/>
    <s v="GB"/>
    <s v="GBP"/>
    <d v="2015-07-17T11:18:00"/>
    <n v="1437139080"/>
    <x v="2864"/>
    <n v="1434552207"/>
    <b v="0"/>
    <n v="3"/>
    <b v="0"/>
    <s v="theater/plays"/>
    <n v="1.6E-2"/>
    <n v="13.333333333333334"/>
    <x v="8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d v="2015-01-06T00:44:19"/>
    <n v="1420512259"/>
    <x v="2865"/>
    <n v="1415328259"/>
    <b v="0"/>
    <n v="0"/>
    <b v="0"/>
    <s v="theater/plays"/>
    <n v="0"/>
    <e v="#DIV/0!"/>
    <x v="8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d v="2016-10-14T20:00:00"/>
    <n v="1476482400"/>
    <x v="2866"/>
    <n v="1473893721"/>
    <b v="0"/>
    <n v="2"/>
    <b v="0"/>
    <s v="theater/plays"/>
    <n v="8.9999999999999993E-3"/>
    <n v="22.5"/>
    <x v="8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d v="2016-07-04T02:00:00"/>
    <n v="1467604800"/>
    <x v="2867"/>
    <n v="1465533672"/>
    <b v="0"/>
    <n v="10"/>
    <b v="0"/>
    <s v="theater/plays"/>
    <n v="0.2016"/>
    <n v="50.4"/>
    <x v="8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d v="2016-10-05T17:50:54"/>
    <n v="1475697054"/>
    <x v="2868"/>
    <n v="1473105054"/>
    <b v="0"/>
    <n v="60"/>
    <b v="0"/>
    <s v="theater/plays"/>
    <n v="0.42011733333333334"/>
    <n v="105.02933333333334"/>
    <x v="8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d v="2016-07-19T12:14:41"/>
    <n v="1468937681"/>
    <x v="2869"/>
    <n v="1466345681"/>
    <b v="0"/>
    <n v="5"/>
    <b v="0"/>
    <s v="theater/plays"/>
    <n v="8.8500000000000002E-3"/>
    <n v="35.4"/>
    <x v="8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d v="2014-05-17T02:32:45"/>
    <n v="1400301165"/>
    <x v="2870"/>
    <n v="1397709165"/>
    <b v="0"/>
    <n v="9"/>
    <b v="0"/>
    <s v="theater/plays"/>
    <n v="0.15"/>
    <n v="83.333333333333329"/>
    <x v="8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d v="2014-12-21T15:43:33"/>
    <n v="1419183813"/>
    <x v="2871"/>
    <n v="1417455813"/>
    <b v="0"/>
    <n v="13"/>
    <b v="0"/>
    <s v="theater/plays"/>
    <n v="4.6699999999999998E-2"/>
    <n v="35.92307692307692"/>
    <x v="8"/>
    <s v="plays"/>
  </r>
  <r>
    <n v="2872"/>
    <s v="Loud Arts"/>
    <s v="Local Theatre group in Loudoun County, Virginia. Looking for funds to start producing shows!"/>
    <n v="3000"/>
    <n v="0"/>
    <x v="2"/>
    <s v="US"/>
    <s v="USD"/>
    <d v="2015-06-20T00:47:18"/>
    <n v="1434768438"/>
    <x v="2872"/>
    <n v="1429584438"/>
    <b v="0"/>
    <n v="0"/>
    <b v="0"/>
    <s v="theater/plays"/>
    <n v="0"/>
    <e v="#DIV/0!"/>
    <x v="8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d v="2015-01-28T17:37:11"/>
    <n v="1422473831"/>
    <x v="2873"/>
    <n v="1419881831"/>
    <b v="0"/>
    <n v="8"/>
    <b v="0"/>
    <s v="theater/plays"/>
    <n v="0.38119999999999998"/>
    <n v="119.125"/>
    <x v="8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d v="2017-01-17T18:16:26"/>
    <n v="1484684186"/>
    <x v="2874"/>
    <n v="1482092186"/>
    <b v="0"/>
    <n v="3"/>
    <b v="0"/>
    <s v="theater/plays"/>
    <n v="5.4199999999999998E-2"/>
    <n v="90.333333333333329"/>
    <x v="8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d v="2016-05-05T01:04:53"/>
    <n v="1462417493"/>
    <x v="2875"/>
    <n v="1459825493"/>
    <b v="0"/>
    <n v="3"/>
    <b v="0"/>
    <s v="theater/plays"/>
    <n v="3.5E-4"/>
    <n v="2.3333333333333335"/>
    <x v="8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d v="2015-07-16T15:51:19"/>
    <n v="1437069079"/>
    <x v="2876"/>
    <n v="1434477079"/>
    <b v="0"/>
    <n v="0"/>
    <b v="0"/>
    <s v="theater/plays"/>
    <n v="0"/>
    <e v="#DIV/0!"/>
    <x v="8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d v="2016-11-30T15:00:00"/>
    <n v="1480525200"/>
    <x v="2877"/>
    <n v="1477781724"/>
    <b v="0"/>
    <n v="6"/>
    <b v="0"/>
    <s v="theater/plays"/>
    <n v="0.10833333333333334"/>
    <n v="108.33333333333333"/>
    <x v="8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d v="2015-07-03T12:46:35"/>
    <n v="1435934795"/>
    <x v="2878"/>
    <n v="1430750795"/>
    <b v="0"/>
    <n v="4"/>
    <b v="0"/>
    <s v="theater/plays"/>
    <n v="2.1000000000000001E-2"/>
    <n v="15.75"/>
    <x v="8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d v="2016-01-20T15:24:21"/>
    <n v="1453310661"/>
    <x v="2879"/>
    <n v="1450718661"/>
    <b v="0"/>
    <n v="1"/>
    <b v="0"/>
    <s v="theater/plays"/>
    <n v="2.5892857142857141E-3"/>
    <n v="29"/>
    <x v="8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d v="2015-08-20T15:05:00"/>
    <n v="1440090300"/>
    <x v="2880"/>
    <n v="1436305452"/>
    <b v="0"/>
    <n v="29"/>
    <b v="0"/>
    <s v="theater/plays"/>
    <n v="0.23333333333333334"/>
    <n v="96.551724137931032"/>
    <x v="8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d v="2014-12-03T13:20:36"/>
    <n v="1417620036"/>
    <x v="2881"/>
    <n v="1412432436"/>
    <b v="0"/>
    <n v="0"/>
    <b v="0"/>
    <s v="theater/plays"/>
    <n v="0"/>
    <e v="#DIV/0!"/>
    <x v="8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d v="2016-05-01T12:18:38"/>
    <n v="1462112318"/>
    <x v="2882"/>
    <n v="1459520318"/>
    <b v="0"/>
    <n v="4"/>
    <b v="0"/>
    <s v="theater/plays"/>
    <n v="0.33600000000000002"/>
    <n v="63"/>
    <x v="8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d v="2016-02-06T02:59:00"/>
    <n v="1454734740"/>
    <x v="2883"/>
    <n v="1451684437"/>
    <b v="0"/>
    <n v="5"/>
    <b v="0"/>
    <s v="theater/plays"/>
    <n v="0.1908"/>
    <n v="381.6"/>
    <x v="8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d v="2014-12-05T15:27:15"/>
    <n v="1417800435"/>
    <x v="2884"/>
    <n v="1415208435"/>
    <b v="0"/>
    <n v="4"/>
    <b v="0"/>
    <s v="theater/plays"/>
    <n v="4.1111111111111114E-3"/>
    <n v="46.25"/>
    <x v="8"/>
    <s v="plays"/>
  </r>
  <r>
    <n v="2885"/>
    <s v="The Wedding"/>
    <s v="An historic and proud work of Polish nationalistic literature performed on stage."/>
    <n v="400"/>
    <n v="130"/>
    <x v="2"/>
    <s v="US"/>
    <s v="USD"/>
    <d v="2015-03-13T22:50:01"/>
    <n v="1426294201"/>
    <x v="2885"/>
    <n v="1423705801"/>
    <b v="0"/>
    <n v="5"/>
    <b v="0"/>
    <s v="theater/plays"/>
    <n v="0.32500000000000001"/>
    <n v="26"/>
    <x v="8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d v="2015-09-19T01:59:00"/>
    <n v="1442635140"/>
    <x v="2886"/>
    <n v="1442243484"/>
    <b v="0"/>
    <n v="1"/>
    <b v="0"/>
    <s v="theater/plays"/>
    <n v="0.05"/>
    <n v="10"/>
    <x v="8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d v="2015-01-11T08:15:24"/>
    <n v="1420971324"/>
    <x v="2887"/>
    <n v="1418379324"/>
    <b v="0"/>
    <n v="1"/>
    <b v="0"/>
    <s v="theater/plays"/>
    <n v="1.6666666666666668E-3"/>
    <n v="5"/>
    <x v="8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d v="2014-10-18T02:59:00"/>
    <n v="1413608340"/>
    <x v="2888"/>
    <n v="1412945440"/>
    <b v="0"/>
    <n v="0"/>
    <b v="0"/>
    <s v="theater/plays"/>
    <n v="0"/>
    <e v="#DIV/0!"/>
    <x v="8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d v="2014-08-29T18:43:05"/>
    <n v="1409344985"/>
    <x v="2889"/>
    <n v="1406752985"/>
    <b v="0"/>
    <n v="14"/>
    <b v="0"/>
    <s v="theater/plays"/>
    <n v="0.38066666666666665"/>
    <n v="81.571428571428569"/>
    <x v="8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d v="2014-08-09T01:00:00"/>
    <n v="1407553200"/>
    <x v="2890"/>
    <n v="1405100992"/>
    <b v="0"/>
    <n v="3"/>
    <b v="0"/>
    <s v="theater/plays"/>
    <n v="1.0500000000000001E-2"/>
    <n v="7"/>
    <x v="8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d v="2016-04-15T18:12:08"/>
    <n v="1460751128"/>
    <x v="2891"/>
    <n v="1455570728"/>
    <b v="0"/>
    <n v="10"/>
    <b v="0"/>
    <s v="theater/plays"/>
    <n v="2.7300000000000001E-2"/>
    <n v="27.3"/>
    <x v="8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d v="2014-08-25T19:00:00"/>
    <n v="1409000400"/>
    <x v="2892"/>
    <n v="1408381704"/>
    <b v="0"/>
    <n v="17"/>
    <b v="0"/>
    <s v="theater/plays"/>
    <n v="9.0909090909090912E-2"/>
    <n v="29.411764705882351"/>
    <x v="8"/>
    <s v="plays"/>
  </r>
  <r>
    <n v="2893"/>
    <s v="REDISCOVERING KIA THE PLAY"/>
    <s v="Fundraising for REDISCOVERING KIA THE PLAY"/>
    <n v="5000"/>
    <n v="25"/>
    <x v="2"/>
    <s v="US"/>
    <s v="USD"/>
    <d v="2015-01-09T00:00:00"/>
    <n v="1420768800"/>
    <x v="2893"/>
    <n v="1415644395"/>
    <b v="0"/>
    <n v="2"/>
    <b v="0"/>
    <s v="theater/plays"/>
    <n v="5.0000000000000001E-3"/>
    <n v="12.5"/>
    <x v="8"/>
    <s v="plays"/>
  </r>
  <r>
    <n v="2894"/>
    <s v="How Could You Do This To Me (The Stage Play)"/>
    <s v="This Is A Story About A Woman A Man And A Woman"/>
    <n v="50000"/>
    <n v="0"/>
    <x v="2"/>
    <s v="US"/>
    <s v="USD"/>
    <d v="2015-04-03T20:40:15"/>
    <n v="1428100815"/>
    <x v="2894"/>
    <n v="1422920415"/>
    <b v="0"/>
    <n v="0"/>
    <b v="0"/>
    <s v="theater/plays"/>
    <n v="0"/>
    <e v="#DIV/0!"/>
    <x v="8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d v="2014-06-22T19:00:00"/>
    <n v="1403470800"/>
    <x v="2895"/>
    <n v="1403356792"/>
    <b v="0"/>
    <n v="4"/>
    <b v="0"/>
    <s v="theater/plays"/>
    <n v="4.5999999999999999E-2"/>
    <n v="5.75"/>
    <x v="8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d v="2016-12-12T04:00:00"/>
    <n v="1481522400"/>
    <x v="2896"/>
    <n v="1480283321"/>
    <b v="0"/>
    <n v="12"/>
    <b v="0"/>
    <s v="theater/plays"/>
    <n v="0.20833333333333334"/>
    <n v="52.083333333333336"/>
    <x v="8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d v="2015-10-11T13:29:05"/>
    <n v="1444577345"/>
    <x v="2897"/>
    <n v="1441985458"/>
    <b v="0"/>
    <n v="3"/>
    <b v="0"/>
    <s v="theater/plays"/>
    <n v="4.583333333333333E-2"/>
    <n v="183.33333333333334"/>
    <x v="8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d v="2015-10-31T13:57:33"/>
    <n v="1446307053"/>
    <x v="2898"/>
    <n v="1443715053"/>
    <b v="0"/>
    <n v="12"/>
    <b v="0"/>
    <s v="theater/plays"/>
    <n v="4.2133333333333335E-2"/>
    <n v="26.333333333333332"/>
    <x v="8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d v="2016-07-23T23:52:38"/>
    <n v="1469325158"/>
    <x v="2899"/>
    <n v="1464141158"/>
    <b v="0"/>
    <n v="0"/>
    <b v="0"/>
    <s v="theater/plays"/>
    <n v="0"/>
    <e v="#DIV/0!"/>
    <x v="8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d v="2014-08-09T03:37:12"/>
    <n v="1407562632"/>
    <x v="2900"/>
    <n v="1404970632"/>
    <b v="0"/>
    <n v="7"/>
    <b v="0"/>
    <s v="theater/plays"/>
    <n v="0.61909090909090914"/>
    <n v="486.42857142857144"/>
    <x v="8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d v="2015-02-07T19:42:19"/>
    <n v="1423345339"/>
    <x v="2901"/>
    <n v="1418161339"/>
    <b v="0"/>
    <n v="2"/>
    <b v="0"/>
    <s v="theater/plays"/>
    <n v="8.0000000000000002E-3"/>
    <n v="3"/>
    <x v="8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d v="2015-08-24T08:33:16"/>
    <n v="1440412396"/>
    <x v="2902"/>
    <n v="1437820396"/>
    <b v="0"/>
    <n v="1"/>
    <b v="0"/>
    <s v="theater/plays"/>
    <n v="1.6666666666666666E-4"/>
    <n v="25"/>
    <x v="8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d v="2015-09-09T02:00:18"/>
    <n v="1441771218"/>
    <x v="2903"/>
    <n v="1436587218"/>
    <b v="0"/>
    <n v="4"/>
    <b v="0"/>
    <s v="theater/plays"/>
    <n v="7.7999999999999996E-3"/>
    <n v="9.75"/>
    <x v="8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d v="2014-11-09T10:00:00"/>
    <n v="1415534400"/>
    <x v="2904"/>
    <n v="1414538031"/>
    <b v="0"/>
    <n v="4"/>
    <b v="0"/>
    <s v="theater/plays"/>
    <n v="0.05"/>
    <n v="18.75"/>
    <x v="8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d v="2016-09-06T23:21:53"/>
    <n v="1473211313"/>
    <x v="2905"/>
    <n v="1472001713"/>
    <b v="0"/>
    <n v="17"/>
    <b v="0"/>
    <s v="theater/plays"/>
    <n v="0.17771428571428571"/>
    <n v="36.588235294117645"/>
    <x v="8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d v="2015-07-31T23:00:00"/>
    <n v="1438390800"/>
    <x v="2906"/>
    <n v="1436888066"/>
    <b v="0"/>
    <n v="7"/>
    <b v="0"/>
    <s v="theater/plays"/>
    <n v="9.4166666666666662E-2"/>
    <n v="80.714285714285708"/>
    <x v="8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d v="2016-05-14T19:03:57"/>
    <n v="1463259837"/>
    <x v="2907"/>
    <n v="1458075837"/>
    <b v="0"/>
    <n v="2"/>
    <b v="0"/>
    <s v="theater/plays"/>
    <n v="8.0000000000000004E-4"/>
    <n v="1"/>
    <x v="8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d v="2016-06-08T15:33:39"/>
    <n v="1465407219"/>
    <x v="2908"/>
    <n v="1462815219"/>
    <b v="0"/>
    <n v="5"/>
    <b v="0"/>
    <s v="theater/plays"/>
    <n v="2.75E-2"/>
    <n v="52.8"/>
    <x v="8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d v="2014-11-25T17:46:00"/>
    <n v="1416944760"/>
    <x v="2909"/>
    <n v="1413527001"/>
    <b v="0"/>
    <n v="1"/>
    <b v="0"/>
    <s v="theater/plays"/>
    <n v="1.1111111111111112E-4"/>
    <n v="20"/>
    <x v="8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d v="2015-06-12T18:11:27"/>
    <n v="1434139887"/>
    <x v="2910"/>
    <n v="1428955887"/>
    <b v="0"/>
    <n v="1"/>
    <b v="0"/>
    <s v="theater/plays"/>
    <n v="3.3333333333333335E-5"/>
    <n v="1"/>
    <x v="8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d v="2015-06-27T16:27:06"/>
    <n v="1435429626"/>
    <x v="2911"/>
    <n v="1431973626"/>
    <b v="0"/>
    <n v="14"/>
    <b v="0"/>
    <s v="theater/plays"/>
    <n v="0.36499999999999999"/>
    <n v="46.928571428571431"/>
    <x v="8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d v="2016-01-15T01:09:34"/>
    <n v="1452827374"/>
    <x v="2912"/>
    <n v="1450235374"/>
    <b v="0"/>
    <n v="26"/>
    <b v="0"/>
    <s v="theater/plays"/>
    <n v="0.14058171745152354"/>
    <n v="78.07692307692308"/>
    <x v="8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d v="2014-09-06T20:08:59"/>
    <n v="1410041339"/>
    <x v="2913"/>
    <n v="1404857339"/>
    <b v="0"/>
    <n v="2"/>
    <b v="0"/>
    <s v="theater/plays"/>
    <n v="2.0000000000000001E-4"/>
    <n v="1"/>
    <x v="8"/>
    <s v="plays"/>
  </r>
  <r>
    <n v="2914"/>
    <s v="Hercules the Panto"/>
    <s v="Hercules must complete four challenges in order to meet the father he never knew"/>
    <n v="25000"/>
    <n v="1"/>
    <x v="2"/>
    <s v="GB"/>
    <s v="GBP"/>
    <d v="2015-03-14T18:46:34"/>
    <n v="1426365994"/>
    <x v="2914"/>
    <n v="1421185594"/>
    <b v="0"/>
    <n v="1"/>
    <b v="0"/>
    <s v="theater/plays"/>
    <n v="4.0000000000000003E-5"/>
    <n v="1"/>
    <x v="8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d v="2016-03-16T06:33:10"/>
    <n v="1458117190"/>
    <x v="2915"/>
    <n v="1455528790"/>
    <b v="0"/>
    <n v="3"/>
    <b v="0"/>
    <s v="theater/plays"/>
    <n v="0.61099999999999999"/>
    <n v="203.66666666666666"/>
    <x v="8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d v="2014-05-19T09:26:29"/>
    <n v="1400498789"/>
    <x v="2916"/>
    <n v="1398511589"/>
    <b v="0"/>
    <n v="7"/>
    <b v="0"/>
    <s v="theater/plays"/>
    <n v="7.8378378378378383E-2"/>
    <n v="20.714285714285715"/>
    <x v="8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d v="2015-09-16T03:37:27"/>
    <n v="1442381847"/>
    <x v="2917"/>
    <n v="1440826647"/>
    <b v="0"/>
    <n v="9"/>
    <b v="0"/>
    <s v="theater/plays"/>
    <n v="0.2185"/>
    <n v="48.555555555555557"/>
    <x v="8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d v="2015-10-29T13:06:47"/>
    <n v="1446131207"/>
    <x v="2918"/>
    <n v="1443712007"/>
    <b v="0"/>
    <n v="20"/>
    <b v="0"/>
    <s v="theater/plays"/>
    <n v="0.27239999999999998"/>
    <n v="68.099999999999994"/>
    <x v="8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d v="2014-08-05T12:52:09"/>
    <n v="1407250329"/>
    <x v="2919"/>
    <n v="1404658329"/>
    <b v="0"/>
    <n v="6"/>
    <b v="0"/>
    <s v="theater/plays"/>
    <n v="8.5000000000000006E-2"/>
    <n v="8.5"/>
    <x v="8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d v="2015-03-25T16:01:10"/>
    <n v="1427306470"/>
    <x v="2920"/>
    <n v="1424718070"/>
    <b v="0"/>
    <n v="13"/>
    <b v="0"/>
    <s v="theater/plays"/>
    <n v="0.26840000000000003"/>
    <n v="51.615384615384613"/>
    <x v="8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d v="2014-09-25T19:16:44"/>
    <n v="1411679804"/>
    <x v="2921"/>
    <n v="1409087804"/>
    <b v="0"/>
    <n v="3"/>
    <b v="1"/>
    <s v="theater/musical"/>
    <n v="1.29"/>
    <n v="43"/>
    <x v="8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d v="2015-05-18T18:58:47"/>
    <n v="1431982727"/>
    <x v="2922"/>
    <n v="1428094727"/>
    <b v="0"/>
    <n v="6"/>
    <b v="1"/>
    <s v="theater/musical"/>
    <n v="1"/>
    <n v="83.333333333333329"/>
    <x v="8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d v="2015-01-24T01:00:00"/>
    <n v="1422068400"/>
    <x v="2923"/>
    <n v="1420774779"/>
    <b v="0"/>
    <n v="10"/>
    <b v="1"/>
    <s v="theater/musical"/>
    <n v="1"/>
    <n v="30"/>
    <x v="8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d v="2015-05-09T01:59:00"/>
    <n v="1431143940"/>
    <x v="2924"/>
    <n v="1428585710"/>
    <b v="0"/>
    <n v="147"/>
    <b v="1"/>
    <s v="theater/musical"/>
    <n v="1.032"/>
    <n v="175.51020408163265"/>
    <x v="8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d v="2014-09-11T12:01:08"/>
    <n v="1410444068"/>
    <x v="2925"/>
    <n v="1407852068"/>
    <b v="0"/>
    <n v="199"/>
    <b v="1"/>
    <s v="theater/musical"/>
    <n v="1.0244597777777777"/>
    <n v="231.66175879396985"/>
    <x v="8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d v="2015-02-23T16:22:59"/>
    <n v="1424715779"/>
    <x v="2926"/>
    <n v="1423506179"/>
    <b v="0"/>
    <n v="50"/>
    <b v="1"/>
    <s v="theater/musical"/>
    <n v="1.25"/>
    <n v="75"/>
    <x v="8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d v="2014-07-15T03:00:00"/>
    <n v="1405400400"/>
    <x v="2927"/>
    <n v="1402934629"/>
    <b v="0"/>
    <n v="21"/>
    <b v="1"/>
    <s v="theater/musical"/>
    <n v="1.3083333333333333"/>
    <n v="112.14285714285714"/>
    <x v="8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d v="2016-03-04T21:57:26"/>
    <n v="1457135846"/>
    <x v="2928"/>
    <n v="1454543846"/>
    <b v="0"/>
    <n v="24"/>
    <b v="1"/>
    <s v="theater/musical"/>
    <n v="1"/>
    <n v="41.666666666666664"/>
    <x v="8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d v="2014-05-25T11:32:38"/>
    <n v="1401024758"/>
    <x v="2929"/>
    <n v="1398432758"/>
    <b v="0"/>
    <n v="32"/>
    <b v="1"/>
    <s v="theater/musical"/>
    <n v="1.02069375"/>
    <n v="255.17343750000001"/>
    <x v="8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d v="2015-05-07T12:01:04"/>
    <n v="1431007264"/>
    <x v="2930"/>
    <n v="1428415264"/>
    <b v="0"/>
    <n v="62"/>
    <b v="1"/>
    <s v="theater/musical"/>
    <n v="1.0092000000000001"/>
    <n v="162.7741935483871"/>
    <x v="8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d v="2014-09-15T04:08:00"/>
    <n v="1410761280"/>
    <x v="2931"/>
    <n v="1408604363"/>
    <b v="0"/>
    <n v="9"/>
    <b v="1"/>
    <s v="theater/musical"/>
    <n v="1.06"/>
    <n v="88.333333333333329"/>
    <x v="8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d v="2015-02-21T09:00:00"/>
    <n v="1424516400"/>
    <x v="2932"/>
    <n v="1421812637"/>
    <b v="0"/>
    <n v="38"/>
    <b v="1"/>
    <s v="theater/musical"/>
    <n v="1.0509677419354839"/>
    <n v="85.736842105263165"/>
    <x v="8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d v="2016-06-04T20:57:33"/>
    <n v="1465081053"/>
    <x v="2933"/>
    <n v="1462489053"/>
    <b v="0"/>
    <n v="54"/>
    <b v="1"/>
    <s v="theater/musical"/>
    <n v="1.0276000000000001"/>
    <n v="47.574074074074076"/>
    <x v="8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d v="2014-06-15T13:16:04"/>
    <n v="1402845364"/>
    <x v="2934"/>
    <n v="1400253364"/>
    <b v="0"/>
    <n v="37"/>
    <b v="1"/>
    <s v="theater/musical"/>
    <n v="1.08"/>
    <n v="72.972972972972968"/>
    <x v="8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d v="2016-08-29T15:00:00"/>
    <n v="1472490000"/>
    <x v="2935"/>
    <n v="1467468008"/>
    <b v="0"/>
    <n v="39"/>
    <b v="1"/>
    <s v="theater/musical"/>
    <n v="1.0088571428571429"/>
    <n v="90.538461538461533"/>
    <x v="8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d v="2014-10-13T02:59:00"/>
    <n v="1413176340"/>
    <x v="2936"/>
    <n v="1412091423"/>
    <b v="0"/>
    <n v="34"/>
    <b v="1"/>
    <s v="theater/musical"/>
    <n v="1.28"/>
    <n v="37.647058823529413"/>
    <x v="8"/>
    <s v="musical"/>
  </r>
  <r>
    <n v="2937"/>
    <s v="UCAS"/>
    <s v="UCAS is a new British musical premiering at the Edinburgh Fringe Festival 2014."/>
    <n v="1500"/>
    <n v="2000"/>
    <x v="0"/>
    <s v="GB"/>
    <s v="GBP"/>
    <d v="2014-07-13T08:58:33"/>
    <n v="1405249113"/>
    <x v="2937"/>
    <n v="1402657113"/>
    <b v="0"/>
    <n v="55"/>
    <b v="1"/>
    <s v="theater/musical"/>
    <n v="1.3333333333333333"/>
    <n v="36.363636363636367"/>
    <x v="8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d v="2015-01-30T14:53:34"/>
    <n v="1422636814"/>
    <x v="2938"/>
    <n v="1420044814"/>
    <b v="0"/>
    <n v="32"/>
    <b v="1"/>
    <s v="theater/musical"/>
    <n v="1.0137499999999999"/>
    <n v="126.71875"/>
    <x v="8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d v="2014-08-27T23:00:00"/>
    <n v="1409187600"/>
    <x v="2939"/>
    <n v="1406316312"/>
    <b v="0"/>
    <n v="25"/>
    <b v="1"/>
    <s v="theater/musical"/>
    <n v="1.0287500000000001"/>
    <n v="329.2"/>
    <x v="8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d v="2015-01-18T16:33:38"/>
    <n v="1421606018"/>
    <x v="2940"/>
    <n v="1418150018"/>
    <b v="0"/>
    <n v="33"/>
    <b v="1"/>
    <s v="theater/musical"/>
    <n v="1.0724"/>
    <n v="81.242424242424249"/>
    <x v="8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d v="2015-03-01T21:02:35"/>
    <n v="1425250955"/>
    <x v="2941"/>
    <n v="1422658955"/>
    <b v="0"/>
    <n v="1"/>
    <b v="0"/>
    <s v="theater/spaces"/>
    <n v="4.0000000000000003E-5"/>
    <n v="1"/>
    <x v="8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d v="2015-12-16T18:18:00"/>
    <n v="1450297080"/>
    <x v="2942"/>
    <n v="1448565459"/>
    <b v="0"/>
    <n v="202"/>
    <b v="0"/>
    <s v="theater/spaces"/>
    <n v="0.20424999999999999"/>
    <n v="202.22772277227722"/>
    <x v="8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d v="2015-04-13T01:06:20"/>
    <n v="1428894380"/>
    <x v="2943"/>
    <n v="1426302380"/>
    <b v="0"/>
    <n v="0"/>
    <b v="0"/>
    <s v="theater/spaces"/>
    <n v="0"/>
    <e v="#DIV/0!"/>
    <x v="8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d v="2015-06-07T19:56:38"/>
    <n v="1433714198"/>
    <x v="2944"/>
    <n v="1431122198"/>
    <b v="0"/>
    <n v="1"/>
    <b v="0"/>
    <s v="theater/spaces"/>
    <n v="0.01"/>
    <n v="100"/>
    <x v="8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d v="2015-05-24T01:21:00"/>
    <n v="1432437660"/>
    <x v="2945"/>
    <n v="1429845660"/>
    <b v="0"/>
    <n v="0"/>
    <b v="0"/>
    <s v="theater/spaces"/>
    <n v="0"/>
    <e v="#DIV/0!"/>
    <x v="8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d v="2016-08-15T10:44:52"/>
    <n v="1471265092"/>
    <x v="2946"/>
    <n v="1468673092"/>
    <b v="0"/>
    <n v="2"/>
    <b v="0"/>
    <s v="theater/spaces"/>
    <n v="1E-3"/>
    <n v="1"/>
    <x v="8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d v="2016-11-24T15:11:00"/>
    <n v="1480007460"/>
    <x v="2947"/>
    <n v="1475760567"/>
    <b v="0"/>
    <n v="13"/>
    <b v="0"/>
    <s v="theater/spaces"/>
    <n v="4.2880000000000001E-2"/>
    <n v="82.461538461538467"/>
    <x v="8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d v="2015-06-02T13:34:53"/>
    <n v="1433259293"/>
    <x v="2948"/>
    <n v="1428075293"/>
    <b v="0"/>
    <n v="9"/>
    <b v="0"/>
    <s v="theater/spaces"/>
    <n v="4.8000000000000001E-5"/>
    <n v="2.6666666666666665"/>
    <x v="8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d v="2015-11-19T18:45:17"/>
    <n v="1447965917"/>
    <x v="2949"/>
    <n v="1445370317"/>
    <b v="0"/>
    <n v="2"/>
    <b v="0"/>
    <s v="theater/spaces"/>
    <n v="2.5000000000000001E-2"/>
    <n v="12.5"/>
    <x v="8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d v="2016-01-23T06:45:52"/>
    <n v="1453538752"/>
    <x v="2950"/>
    <n v="1450946752"/>
    <b v="0"/>
    <n v="0"/>
    <b v="0"/>
    <s v="theater/spaces"/>
    <n v="0"/>
    <e v="#DIV/0!"/>
    <x v="8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d v="2014-10-05T17:16:13"/>
    <n v="1412536573"/>
    <x v="2951"/>
    <n v="1408648573"/>
    <b v="0"/>
    <n v="58"/>
    <b v="0"/>
    <s v="theater/spaces"/>
    <n v="2.1919999999999999E-2"/>
    <n v="18.896551724137932"/>
    <x v="8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d v="2016-10-17T02:00:00"/>
    <n v="1476676800"/>
    <x v="2952"/>
    <n v="1473957239"/>
    <b v="0"/>
    <n v="8"/>
    <b v="0"/>
    <s v="theater/spaces"/>
    <n v="8.0250000000000002E-2"/>
    <n v="200.625"/>
    <x v="8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d v="2015-10-08T17:00:21"/>
    <n v="1444330821"/>
    <x v="2953"/>
    <n v="1441738821"/>
    <b v="0"/>
    <n v="3"/>
    <b v="0"/>
    <s v="theater/spaces"/>
    <n v="1.5125E-3"/>
    <n v="201.66666666666666"/>
    <x v="8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d v="2017-03-16T11:00:03"/>
    <n v="1489669203"/>
    <x v="2954"/>
    <n v="1487944803"/>
    <b v="0"/>
    <n v="0"/>
    <b v="0"/>
    <s v="theater/spaces"/>
    <n v="0"/>
    <e v="#DIV/0!"/>
    <x v="8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d v="2015-06-16T15:47:29"/>
    <n v="1434476849"/>
    <x v="2955"/>
    <n v="1431884849"/>
    <b v="0"/>
    <n v="11"/>
    <b v="0"/>
    <s v="theater/spaces"/>
    <n v="0.59583333333333333"/>
    <n v="65"/>
    <x v="8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d v="2016-05-04T21:00:50"/>
    <n v="1462402850"/>
    <x v="2956"/>
    <n v="1459810850"/>
    <b v="0"/>
    <n v="20"/>
    <b v="0"/>
    <s v="theater/spaces"/>
    <n v="0.16734177215189874"/>
    <n v="66.099999999999994"/>
    <x v="8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d v="2015-03-27T21:16:12"/>
    <n v="1427498172"/>
    <x v="2957"/>
    <n v="1422317772"/>
    <b v="0"/>
    <n v="3"/>
    <b v="0"/>
    <s v="theater/spaces"/>
    <n v="1.8666666666666668E-2"/>
    <n v="93.333333333333329"/>
    <x v="8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d v="2016-05-08T15:41:57"/>
    <n v="1462729317"/>
    <x v="2958"/>
    <n v="1457548917"/>
    <b v="0"/>
    <n v="0"/>
    <b v="0"/>
    <s v="theater/spaces"/>
    <n v="0"/>
    <e v="#DIV/0!"/>
    <x v="8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d v="2016-06-06T22:12:05"/>
    <n v="1465258325"/>
    <x v="2959"/>
    <n v="1462666325"/>
    <b v="0"/>
    <n v="0"/>
    <b v="0"/>
    <s v="theater/spaces"/>
    <n v="0"/>
    <e v="#DIV/0!"/>
    <x v="8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d v="2014-09-11T16:10:23"/>
    <n v="1410459023"/>
    <x v="2960"/>
    <n v="1407867023"/>
    <b v="0"/>
    <n v="0"/>
    <b v="0"/>
    <s v="theater/spaces"/>
    <n v="0"/>
    <e v="#DIV/0!"/>
    <x v="8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d v="2015-03-26T02:00:00"/>
    <n v="1427342400"/>
    <x v="2961"/>
    <n v="1424927159"/>
    <b v="0"/>
    <n v="108"/>
    <b v="1"/>
    <s v="theater/plays"/>
    <n v="1.0962000000000001"/>
    <n v="50.75"/>
    <x v="8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d v="2015-03-01T04:59:00"/>
    <n v="1425193140"/>
    <x v="2962"/>
    <n v="1422769906"/>
    <b v="0"/>
    <n v="20"/>
    <b v="1"/>
    <s v="theater/plays"/>
    <n v="1.218"/>
    <n v="60.9"/>
    <x v="8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d v="2015-07-02T09:17:04"/>
    <n v="1435835824"/>
    <x v="2963"/>
    <n v="1433243824"/>
    <b v="0"/>
    <n v="98"/>
    <b v="1"/>
    <s v="theater/plays"/>
    <n v="1.0685"/>
    <n v="109.03061224489795"/>
    <x v="8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d v="2014-08-06T19:32:00"/>
    <n v="1407360720"/>
    <x v="2964"/>
    <n v="1404769819"/>
    <b v="0"/>
    <n v="196"/>
    <b v="1"/>
    <s v="theater/plays"/>
    <n v="1.0071379999999999"/>
    <n v="25.692295918367346"/>
    <x v="8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d v="2015-07-07T15:30:33"/>
    <n v="1436290233"/>
    <x v="2965"/>
    <n v="1433698233"/>
    <b v="0"/>
    <n v="39"/>
    <b v="1"/>
    <s v="theater/plays"/>
    <n v="1.0900000000000001"/>
    <n v="41.92307692307692"/>
    <x v="8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d v="2015-09-16T15:43:32"/>
    <n v="1442425412"/>
    <x v="2966"/>
    <n v="1439833412"/>
    <b v="0"/>
    <n v="128"/>
    <b v="1"/>
    <s v="theater/plays"/>
    <n v="1.1363000000000001"/>
    <n v="88.7734375"/>
    <x v="8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d v="2015-03-09T01:44:52"/>
    <n v="1425872692"/>
    <x v="2967"/>
    <n v="1423284292"/>
    <b v="0"/>
    <n v="71"/>
    <b v="1"/>
    <s v="theater/plays"/>
    <n v="1.1392"/>
    <n v="80.225352112676063"/>
    <x v="8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d v="2016-08-17T01:59:00"/>
    <n v="1471406340"/>
    <x v="2968"/>
    <n v="1470227660"/>
    <b v="0"/>
    <n v="47"/>
    <b v="1"/>
    <s v="theater/plays"/>
    <n v="1.06"/>
    <n v="78.936170212765958"/>
    <x v="8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d v="2015-05-03T20:51:00"/>
    <n v="1430693460"/>
    <x v="2969"/>
    <n v="1428087153"/>
    <b v="0"/>
    <n v="17"/>
    <b v="1"/>
    <s v="theater/plays"/>
    <n v="1.625"/>
    <n v="95.588235294117652"/>
    <x v="8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d v="2014-07-18T14:04:11"/>
    <n v="1405699451"/>
    <x v="2970"/>
    <n v="1403107451"/>
    <b v="0"/>
    <n v="91"/>
    <b v="1"/>
    <s v="theater/plays"/>
    <n v="1.06"/>
    <n v="69.890109890109883"/>
    <x v="8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d v="2014-08-31T13:47:58"/>
    <n v="1409500078"/>
    <x v="2971"/>
    <n v="1406908078"/>
    <b v="0"/>
    <n v="43"/>
    <b v="1"/>
    <s v="theater/plays"/>
    <n v="1.0015624999999999"/>
    <n v="74.534883720930239"/>
    <x v="8"/>
    <s v="plays"/>
  </r>
  <r>
    <n v="2972"/>
    <s v="A Bad Plan"/>
    <s v="A group of artists. A mythical art piece. A harrowing quest. And some margaritas."/>
    <n v="2000"/>
    <n v="2107"/>
    <x v="0"/>
    <s v="US"/>
    <s v="USD"/>
    <d v="2016-12-04T23:00:00"/>
    <n v="1480899600"/>
    <x v="2972"/>
    <n v="1479609520"/>
    <b v="0"/>
    <n v="17"/>
    <b v="1"/>
    <s v="theater/plays"/>
    <n v="1.0535000000000001"/>
    <n v="123.94117647058823"/>
    <x v="8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d v="2016-01-01T02:00:00"/>
    <n v="1451620800"/>
    <x v="2973"/>
    <n v="1449171508"/>
    <b v="0"/>
    <n v="33"/>
    <b v="1"/>
    <s v="theater/plays"/>
    <n v="1.748"/>
    <n v="264.84848484848487"/>
    <x v="8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d v="2014-09-25T23:35:00"/>
    <n v="1411695300"/>
    <x v="2974"/>
    <n v="1409275671"/>
    <b v="0"/>
    <n v="87"/>
    <b v="1"/>
    <s v="theater/plays"/>
    <n v="1.02"/>
    <n v="58.620689655172413"/>
    <x v="8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d v="2014-11-27T01:00:00"/>
    <n v="1417057200"/>
    <x v="2975"/>
    <n v="1414599886"/>
    <b v="0"/>
    <n v="113"/>
    <b v="1"/>
    <s v="theater/plays"/>
    <n v="1.00125"/>
    <n v="70.884955752212392"/>
    <x v="8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d v="2016-03-13T10:00:00"/>
    <n v="1457870400"/>
    <x v="2976"/>
    <n v="1456421530"/>
    <b v="0"/>
    <n v="14"/>
    <b v="1"/>
    <s v="theater/plays"/>
    <n v="1.7142857142857142"/>
    <n v="8.5714285714285712"/>
    <x v="8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d v="2015-03-23T00:14:00"/>
    <n v="1427076840"/>
    <x v="2977"/>
    <n v="1421960934"/>
    <b v="0"/>
    <n v="30"/>
    <b v="1"/>
    <s v="theater/plays"/>
    <n v="1.1356666666666666"/>
    <n v="113.56666666666666"/>
    <x v="8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d v="2014-10-20T03:59:00"/>
    <n v="1413784740"/>
    <x v="2978"/>
    <n v="1412954547"/>
    <b v="0"/>
    <n v="16"/>
    <b v="1"/>
    <s v="theater/plays"/>
    <n v="1.2946666666666666"/>
    <n v="60.6875"/>
    <x v="8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d v="2015-01-06T04:00:00"/>
    <n v="1420524000"/>
    <x v="2979"/>
    <n v="1419104823"/>
    <b v="0"/>
    <n v="46"/>
    <b v="1"/>
    <s v="theater/plays"/>
    <n v="1.014"/>
    <n v="110.21739130434783"/>
    <x v="8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d v="2015-08-24T00:00:00"/>
    <n v="1440381600"/>
    <x v="2980"/>
    <n v="1438639130"/>
    <b v="0"/>
    <n v="24"/>
    <b v="1"/>
    <s v="theater/plays"/>
    <n v="1.0916666666666666"/>
    <n v="136.45833333333334"/>
    <x v="8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d v="2015-09-23T11:25:56"/>
    <n v="1443014756"/>
    <x v="2981"/>
    <n v="1439126756"/>
    <b v="1"/>
    <n v="97"/>
    <b v="1"/>
    <s v="theater/spaces"/>
    <n v="1.28925"/>
    <n v="53.164948453608247"/>
    <x v="8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d v="2016-02-11T14:29:03"/>
    <n v="1455208143"/>
    <x v="2982"/>
    <n v="1452616143"/>
    <b v="1"/>
    <n v="59"/>
    <b v="1"/>
    <s v="theater/spaces"/>
    <n v="1.0206"/>
    <n v="86.491525423728817"/>
    <x v="8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d v="2014-11-11T14:10:36"/>
    <n v="1415722236"/>
    <x v="2983"/>
    <n v="1410534636"/>
    <b v="1"/>
    <n v="1095"/>
    <b v="1"/>
    <s v="theater/spaces"/>
    <n v="1.465395775862069"/>
    <n v="155.23827397260274"/>
    <x v="8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d v="2016-08-24T04:41:21"/>
    <n v="1472020881"/>
    <x v="2984"/>
    <n v="1469428881"/>
    <b v="1"/>
    <n v="218"/>
    <b v="1"/>
    <s v="theater/spaces"/>
    <n v="1.00352"/>
    <n v="115.08256880733946"/>
    <x v="8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d v="2016-10-31T02:00:00"/>
    <n v="1477886400"/>
    <x v="2985"/>
    <n v="1476228128"/>
    <b v="0"/>
    <n v="111"/>
    <b v="1"/>
    <s v="theater/spaces"/>
    <n v="1.2164999999999999"/>
    <n v="109.5945945945946"/>
    <x v="8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d v="2016-05-01T09:00:06"/>
    <n v="1462100406"/>
    <x v="2986"/>
    <n v="1456920006"/>
    <b v="0"/>
    <n v="56"/>
    <b v="1"/>
    <s v="theater/spaces"/>
    <n v="1.0549999999999999"/>
    <n v="45.214285714285715"/>
    <x v="8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d v="2016-10-12T22:00:00"/>
    <n v="1476316800"/>
    <x v="2987"/>
    <n v="1473837751"/>
    <b v="0"/>
    <n v="265"/>
    <b v="1"/>
    <s v="theater/spaces"/>
    <n v="1.1040080000000001"/>
    <n v="104.15169811320754"/>
    <x v="8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d v="2016-06-20T06:41:21"/>
    <n v="1466412081"/>
    <x v="2988"/>
    <n v="1463820081"/>
    <b v="0"/>
    <n v="28"/>
    <b v="1"/>
    <s v="theater/spaces"/>
    <n v="1"/>
    <n v="35.714285714285715"/>
    <x v="8"/>
    <s v="spaces"/>
  </r>
  <r>
    <n v="2989"/>
    <s v="Let's Light Up The Gem!"/>
    <s v="Bring the movies back to Bethel, Maine."/>
    <n v="20000"/>
    <n v="35307"/>
    <x v="0"/>
    <s v="US"/>
    <s v="USD"/>
    <d v="2015-12-21T02:59:00"/>
    <n v="1450673940"/>
    <x v="2989"/>
    <n v="1448756962"/>
    <b v="0"/>
    <n v="364"/>
    <b v="1"/>
    <s v="theater/spaces"/>
    <n v="1.76535"/>
    <n v="96.997252747252745"/>
    <x v="8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d v="2016-01-07T11:47:00"/>
    <n v="1452174420"/>
    <x v="2990"/>
    <n v="1449150420"/>
    <b v="0"/>
    <n v="27"/>
    <b v="1"/>
    <s v="theater/spaces"/>
    <n v="1"/>
    <n v="370.37037037037038"/>
    <x v="8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d v="2017-01-27T18:05:30"/>
    <n v="1485547530"/>
    <x v="2991"/>
    <n v="1483646730"/>
    <b v="0"/>
    <n v="93"/>
    <b v="1"/>
    <s v="theater/spaces"/>
    <n v="1.0329411764705883"/>
    <n v="94.408602150537632"/>
    <x v="8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d v="2016-10-09T16:25:10"/>
    <n v="1476037510"/>
    <x v="2992"/>
    <n v="1473445510"/>
    <b v="0"/>
    <n v="64"/>
    <b v="1"/>
    <s v="theater/spaces"/>
    <n v="1.0449999999999999"/>
    <n v="48.984375"/>
    <x v="8"/>
    <s v="spaces"/>
  </r>
  <r>
    <n v="2993"/>
    <s v="TRUE WEST: Think, Dog! Productions"/>
    <s v="Help us build the Kitchen from Hell!"/>
    <n v="1000"/>
    <n v="1003"/>
    <x v="0"/>
    <s v="US"/>
    <s v="USD"/>
    <d v="2016-02-20T18:07:47"/>
    <n v="1455998867"/>
    <x v="2993"/>
    <n v="1453406867"/>
    <b v="0"/>
    <n v="22"/>
    <b v="1"/>
    <s v="theater/spaces"/>
    <n v="1.0029999999999999"/>
    <n v="45.590909090909093"/>
    <x v="8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d v="2014-10-03T09:29:32"/>
    <n v="1412335772"/>
    <x v="2994"/>
    <n v="1409743772"/>
    <b v="0"/>
    <n v="59"/>
    <b v="1"/>
    <s v="theater/spaces"/>
    <n v="4.577466666666667"/>
    <n v="23.275254237288134"/>
    <x v="8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d v="2017-01-19T13:57:51"/>
    <n v="1484841471"/>
    <x v="2995"/>
    <n v="1482249471"/>
    <b v="0"/>
    <n v="249"/>
    <b v="1"/>
    <s v="theater/spaces"/>
    <n v="1.0496000000000001"/>
    <n v="63.2289156626506"/>
    <x v="8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d v="2015-05-26T19:54:00"/>
    <n v="1432677240"/>
    <x v="2996"/>
    <n v="1427493240"/>
    <b v="0"/>
    <n v="392"/>
    <b v="1"/>
    <s v="theater/spaces"/>
    <n v="1.7194285714285715"/>
    <n v="153.5204081632653"/>
    <x v="8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d v="2017-02-27T02:59:00"/>
    <n v="1488171540"/>
    <x v="2997"/>
    <n v="1486661793"/>
    <b v="0"/>
    <n v="115"/>
    <b v="1"/>
    <s v="theater/spaces"/>
    <n v="1.0373000000000001"/>
    <n v="90.2"/>
    <x v="8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d v="2014-06-16T02:25:00"/>
    <n v="1402892700"/>
    <x v="2998"/>
    <n v="1400474329"/>
    <b v="0"/>
    <n v="433"/>
    <b v="1"/>
    <s v="theater/spaces"/>
    <n v="1.0302899999999999"/>
    <n v="118.97113163972287"/>
    <x v="8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d v="2017-03-01T00:00:00"/>
    <n v="1488333600"/>
    <x v="2999"/>
    <n v="1487094360"/>
    <b v="0"/>
    <n v="20"/>
    <b v="1"/>
    <s v="theater/spaces"/>
    <n v="1.1888888888888889"/>
    <n v="80.25"/>
    <x v="8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d v="2017-01-31T16:00:00"/>
    <n v="1485885600"/>
    <x v="3000"/>
    <n v="1484682670"/>
    <b v="0"/>
    <n v="8"/>
    <b v="1"/>
    <s v="theater/spaces"/>
    <n v="1"/>
    <n v="62.5"/>
    <x v="8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d v="2016-07-13T19:29:42"/>
    <n v="1468445382"/>
    <x v="3001"/>
    <n v="1465853382"/>
    <b v="0"/>
    <n v="175"/>
    <b v="1"/>
    <s v="theater/spaces"/>
    <n v="3.1869988910451896"/>
    <n v="131.37719999999999"/>
    <x v="8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d v="2012-12-26T18:04:12"/>
    <n v="1356552252"/>
    <x v="3002"/>
    <n v="1353960252"/>
    <b v="0"/>
    <n v="104"/>
    <b v="1"/>
    <s v="theater/spaces"/>
    <n v="1.0850614285714286"/>
    <n v="73.032980769230775"/>
    <x v="8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d v="2016-03-01T03:59:00"/>
    <n v="1456811940"/>
    <x v="3003"/>
    <n v="1454098976"/>
    <b v="0"/>
    <n v="17"/>
    <b v="1"/>
    <s v="theater/spaces"/>
    <n v="1.0116666666666667"/>
    <n v="178.52941176470588"/>
    <x v="8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d v="2014-11-15T20:08:44"/>
    <n v="1416089324"/>
    <x v="3004"/>
    <n v="1413493724"/>
    <b v="0"/>
    <n v="277"/>
    <b v="1"/>
    <s v="theater/spaces"/>
    <n v="1.12815"/>
    <n v="162.90974729241879"/>
    <x v="8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d v="2014-10-06T14:11:45"/>
    <n v="1412611905"/>
    <x v="3005"/>
    <n v="1410019905"/>
    <b v="0"/>
    <n v="118"/>
    <b v="1"/>
    <s v="theater/spaces"/>
    <n v="1.2049622641509434"/>
    <n v="108.24237288135593"/>
    <x v="8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d v="2014-12-14T16:09:51"/>
    <n v="1418580591"/>
    <x v="3006"/>
    <n v="1415988591"/>
    <b v="0"/>
    <n v="97"/>
    <b v="1"/>
    <s v="theater/spaces"/>
    <n v="1.0774999999999999"/>
    <n v="88.865979381443296"/>
    <x v="8"/>
    <s v="spaces"/>
  </r>
  <r>
    <n v="3007"/>
    <s v="Bethlem"/>
    <s v="Consuite for 2015 CoreCon.  An adventure into insanity."/>
    <n v="600"/>
    <n v="1080"/>
    <x v="0"/>
    <s v="US"/>
    <s v="USD"/>
    <d v="2015-04-25T03:11:23"/>
    <n v="1429938683"/>
    <x v="3007"/>
    <n v="1428124283"/>
    <b v="0"/>
    <n v="20"/>
    <b v="1"/>
    <s v="theater/spaces"/>
    <n v="1.8"/>
    <n v="54"/>
    <x v="8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d v="2016-01-21T03:05:19"/>
    <n v="1453352719"/>
    <x v="3008"/>
    <n v="1450760719"/>
    <b v="0"/>
    <n v="26"/>
    <b v="1"/>
    <s v="theater/spaces"/>
    <n v="1.0116666666666667"/>
    <n v="116.73076923076923"/>
    <x v="8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d v="2014-11-26T12:40:40"/>
    <n v="1417012840"/>
    <x v="3009"/>
    <n v="1414417240"/>
    <b v="0"/>
    <n v="128"/>
    <b v="1"/>
    <s v="theater/spaces"/>
    <n v="1.19756"/>
    <n v="233.8984375"/>
    <x v="8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d v="2015-02-21T17:58:39"/>
    <n v="1424548719"/>
    <x v="3010"/>
    <n v="1419364719"/>
    <b v="0"/>
    <n v="15"/>
    <b v="1"/>
    <s v="theater/spaces"/>
    <n v="1.58"/>
    <n v="158"/>
    <x v="8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d v="2015-12-23T20:59:00"/>
    <n v="1450911540"/>
    <x v="3011"/>
    <n v="1448536516"/>
    <b v="0"/>
    <n v="25"/>
    <b v="1"/>
    <s v="theater/spaces"/>
    <n v="1.2366666666666666"/>
    <n v="14.84"/>
    <x v="8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d v="2015-02-10T14:52:10"/>
    <n v="1423587130"/>
    <x v="3012"/>
    <n v="1421772730"/>
    <b v="0"/>
    <n v="55"/>
    <b v="1"/>
    <s v="theater/spaces"/>
    <n v="1.1712499999999999"/>
    <n v="85.181818181818187"/>
    <x v="8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d v="2015-06-21T18:04:09"/>
    <n v="1434917049"/>
    <x v="3013"/>
    <n v="1432325049"/>
    <b v="0"/>
    <n v="107"/>
    <b v="1"/>
    <s v="theater/spaces"/>
    <n v="1.5696000000000001"/>
    <n v="146.69158878504672"/>
    <x v="8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d v="2014-11-05T03:00:00"/>
    <n v="1415163600"/>
    <x v="3014"/>
    <n v="1412737080"/>
    <b v="0"/>
    <n v="557"/>
    <b v="1"/>
    <s v="theater/spaces"/>
    <n v="1.13104"/>
    <n v="50.764811490125673"/>
    <x v="8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d v="2014-06-11T02:00:00"/>
    <n v="1402459200"/>
    <x v="3015"/>
    <n v="1401125238"/>
    <b v="0"/>
    <n v="40"/>
    <b v="1"/>
    <s v="theater/spaces"/>
    <n v="1.0317647058823529"/>
    <n v="87.7"/>
    <x v="8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d v="2014-07-18T11:09:12"/>
    <n v="1405688952"/>
    <x v="3016"/>
    <n v="1400504952"/>
    <b v="0"/>
    <n v="36"/>
    <b v="1"/>
    <s v="theater/spaces"/>
    <n v="1.0261176470588236"/>
    <n v="242.27777777777777"/>
    <x v="8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d v="2014-08-20T18:24:03"/>
    <n v="1408566243"/>
    <x v="3017"/>
    <n v="1405974243"/>
    <b v="0"/>
    <n v="159"/>
    <b v="1"/>
    <s v="theater/spaces"/>
    <n v="1.0584090909090909"/>
    <n v="146.44654088050314"/>
    <x v="8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d v="2015-07-20T20:00:00"/>
    <n v="1437429600"/>
    <x v="3018"/>
    <n v="1433747376"/>
    <b v="0"/>
    <n v="41"/>
    <b v="1"/>
    <s v="theater/spaces"/>
    <n v="1.0071428571428571"/>
    <n v="103.17073170731707"/>
    <x v="8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d v="2014-05-27T01:00:00"/>
    <n v="1401159600"/>
    <x v="3019"/>
    <n v="1398801620"/>
    <b v="0"/>
    <n v="226"/>
    <b v="1"/>
    <s v="theater/spaces"/>
    <n v="1.2123333333333333"/>
    <n v="80.464601769911511"/>
    <x v="8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d v="2015-08-14T18:18:53"/>
    <n v="1439583533"/>
    <x v="3020"/>
    <n v="1434399533"/>
    <b v="0"/>
    <n v="30"/>
    <b v="1"/>
    <s v="theater/spaces"/>
    <n v="1.0057142857142858"/>
    <n v="234.66666666666666"/>
    <x v="8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d v="2016-11-22T03:59:00"/>
    <n v="1479794340"/>
    <x v="3021"/>
    <n v="1476715869"/>
    <b v="0"/>
    <n v="103"/>
    <b v="1"/>
    <s v="theater/spaces"/>
    <n v="1.1602222222222223"/>
    <n v="50.689320388349515"/>
    <x v="8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d v="2016-08-27T20:53:29"/>
    <n v="1472338409"/>
    <x v="3022"/>
    <n v="1468450409"/>
    <b v="0"/>
    <n v="62"/>
    <b v="1"/>
    <s v="theater/spaces"/>
    <n v="1.0087999999999999"/>
    <n v="162.70967741935485"/>
    <x v="8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d v="2015-06-11T14:13:06"/>
    <n v="1434039186"/>
    <x v="3023"/>
    <n v="1430151186"/>
    <b v="0"/>
    <n v="6"/>
    <b v="1"/>
    <s v="theater/spaces"/>
    <n v="1.03"/>
    <n v="120.16666666666667"/>
    <x v="8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d v="2012-10-06T21:51:15"/>
    <n v="1349567475"/>
    <x v="3024"/>
    <n v="1346975475"/>
    <b v="0"/>
    <n v="182"/>
    <b v="1"/>
    <s v="theater/spaces"/>
    <n v="2.4641999999999999"/>
    <n v="67.697802197802204"/>
    <x v="8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d v="2014-05-30T14:00:00"/>
    <n v="1401465600"/>
    <x v="3025"/>
    <n v="1399032813"/>
    <b v="0"/>
    <n v="145"/>
    <b v="1"/>
    <s v="theater/spaces"/>
    <n v="3.0219999999999998"/>
    <n v="52.103448275862071"/>
    <x v="8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d v="2017-03-03T09:01:32"/>
    <n v="1488538892"/>
    <x v="3026"/>
    <n v="1487329292"/>
    <b v="0"/>
    <n v="25"/>
    <b v="1"/>
    <s v="theater/spaces"/>
    <n v="1.4333333333333333"/>
    <n v="51.6"/>
    <x v="8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d v="2015-03-20T13:54:11"/>
    <n v="1426866851"/>
    <x v="3027"/>
    <n v="1424278451"/>
    <b v="0"/>
    <n v="320"/>
    <b v="1"/>
    <s v="theater/spaces"/>
    <n v="1.3144"/>
    <n v="164.3"/>
    <x v="8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d v="2016-08-15T04:20:25"/>
    <n v="1471242025"/>
    <x v="3028"/>
    <n v="1468650025"/>
    <b v="0"/>
    <n v="99"/>
    <b v="1"/>
    <s v="theater/spaces"/>
    <n v="1.6801999999999999"/>
    <n v="84.858585858585855"/>
    <x v="8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d v="2014-11-18T02:35:00"/>
    <n v="1416285300"/>
    <x v="3029"/>
    <n v="1413824447"/>
    <b v="0"/>
    <n v="348"/>
    <b v="1"/>
    <s v="theater/spaces"/>
    <n v="1.0967666666666667"/>
    <n v="94.548850574712645"/>
    <x v="8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d v="2015-09-16T15:56:11"/>
    <n v="1442426171"/>
    <x v="3030"/>
    <n v="1439834171"/>
    <b v="0"/>
    <n v="41"/>
    <b v="1"/>
    <s v="theater/spaces"/>
    <n v="1.0668571428571429"/>
    <n v="45.536585365853661"/>
    <x v="8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d v="2016-10-14T19:10:47"/>
    <n v="1476479447"/>
    <x v="3031"/>
    <n v="1471295447"/>
    <b v="0"/>
    <n v="29"/>
    <b v="1"/>
    <s v="theater/spaces"/>
    <n v="1"/>
    <n v="51.724137931034484"/>
    <x v="8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d v="2015-09-10T23:04:19"/>
    <n v="1441933459"/>
    <x v="3032"/>
    <n v="1439341459"/>
    <b v="0"/>
    <n v="25"/>
    <b v="1"/>
    <s v="theater/spaces"/>
    <n v="1.272"/>
    <n v="50.88"/>
    <x v="8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d v="2016-08-18T00:38:45"/>
    <n v="1471487925"/>
    <x v="3033"/>
    <n v="1468895925"/>
    <b v="0"/>
    <n v="23"/>
    <b v="1"/>
    <s v="theater/spaces"/>
    <n v="1.4653333333333334"/>
    <n v="191.13043478260869"/>
    <x v="8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d v="2016-11-01T01:59:00"/>
    <n v="1477972740"/>
    <x v="3034"/>
    <n v="1475326255"/>
    <b v="0"/>
    <n v="1260"/>
    <b v="1"/>
    <s v="theater/spaces"/>
    <n v="1.1253599999999999"/>
    <n v="89.314285714285717"/>
    <x v="8"/>
    <s v="spaces"/>
  </r>
  <r>
    <n v="3035"/>
    <s v="The Coalition Theater"/>
    <s v="Help create a permanent home for live comedy shows and classes in Downtown RVA."/>
    <n v="25000"/>
    <n v="27196.71"/>
    <x v="0"/>
    <s v="US"/>
    <s v="USD"/>
    <d v="2013-05-04T11:26:49"/>
    <n v="1367674009"/>
    <x v="3035"/>
    <n v="1365082009"/>
    <b v="0"/>
    <n v="307"/>
    <b v="1"/>
    <s v="theater/spaces"/>
    <n v="1.0878684000000001"/>
    <n v="88.588631921824103"/>
    <x v="8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d v="2013-08-16T09:59:00"/>
    <n v="1376654340"/>
    <x v="3036"/>
    <n v="1373568644"/>
    <b v="0"/>
    <n v="329"/>
    <b v="1"/>
    <s v="theater/spaces"/>
    <n v="1.26732"/>
    <n v="96.300911854103347"/>
    <x v="8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d v="2010-10-02T02:59:00"/>
    <n v="1285995540"/>
    <x v="3037"/>
    <n v="1279574773"/>
    <b v="0"/>
    <n v="32"/>
    <b v="1"/>
    <s v="theater/spaces"/>
    <n v="2.1320000000000001"/>
    <n v="33.3125"/>
    <x v="8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d v="2016-03-04T04:03:17"/>
    <n v="1457071397"/>
    <x v="3038"/>
    <n v="1451887397"/>
    <b v="0"/>
    <n v="27"/>
    <b v="1"/>
    <s v="theater/spaces"/>
    <n v="1.0049999999999999"/>
    <n v="37.222222222222221"/>
    <x v="8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d v="2013-12-29T05:59:00"/>
    <n v="1388303940"/>
    <x v="3039"/>
    <n v="1386011038"/>
    <b v="0"/>
    <n v="236"/>
    <b v="1"/>
    <s v="theater/spaces"/>
    <n v="1.0871389999999999"/>
    <n v="92.130423728813554"/>
    <x v="8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d v="2015-06-26T21:00:00"/>
    <n v="1435359600"/>
    <x v="3040"/>
    <n v="1434999621"/>
    <b v="0"/>
    <n v="42"/>
    <b v="1"/>
    <s v="theater/spaces"/>
    <n v="1.075"/>
    <n v="76.785714285714292"/>
    <x v="8"/>
    <s v="spaces"/>
  </r>
  <r>
    <n v="3041"/>
    <s v="Lend a Hand in Our Home"/>
    <s v="Privet! Hello! Bon Jour! We are the Arlekin Players Theatre and we need a home."/>
    <n v="8300"/>
    <n v="9170"/>
    <x v="0"/>
    <s v="US"/>
    <s v="USD"/>
    <d v="2016-01-20T18:50:48"/>
    <n v="1453323048"/>
    <x v="3041"/>
    <n v="1450731048"/>
    <b v="0"/>
    <n v="95"/>
    <b v="1"/>
    <s v="theater/spaces"/>
    <n v="1.1048192771084338"/>
    <n v="96.526315789473685"/>
    <x v="8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d v="2015-10-06T14:30:47"/>
    <n v="1444149047"/>
    <x v="3042"/>
    <n v="1441557047"/>
    <b v="0"/>
    <n v="37"/>
    <b v="1"/>
    <s v="theater/spaces"/>
    <n v="1.28"/>
    <n v="51.891891891891895"/>
    <x v="8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d v="2015-04-16T00:50:00"/>
    <n v="1429152600"/>
    <x v="3043"/>
    <n v="1426815699"/>
    <b v="0"/>
    <n v="128"/>
    <b v="1"/>
    <s v="theater/spaces"/>
    <n v="1.1000666666666667"/>
    <n v="128.9140625"/>
    <x v="8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d v="2016-02-02T15:26:38"/>
    <n v="1454433998"/>
    <x v="3044"/>
    <n v="1453137998"/>
    <b v="0"/>
    <n v="156"/>
    <b v="1"/>
    <s v="theater/spaces"/>
    <n v="1.0934166666666667"/>
    <n v="84.108974358974365"/>
    <x v="8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d v="2014-08-22T01:44:15"/>
    <n v="1408679055"/>
    <x v="3045"/>
    <n v="1406087055"/>
    <b v="0"/>
    <n v="64"/>
    <b v="1"/>
    <s v="theater/spaces"/>
    <n v="1.3270650000000002"/>
    <n v="82.941562500000003"/>
    <x v="8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d v="2014-09-10T02:52:00"/>
    <n v="1410324720"/>
    <x v="3046"/>
    <n v="1407784586"/>
    <b v="0"/>
    <n v="58"/>
    <b v="1"/>
    <s v="theater/spaces"/>
    <n v="1.9084810126582279"/>
    <n v="259.94827586206895"/>
    <x v="8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d v="2016-04-27T11:16:00"/>
    <n v="1461762960"/>
    <x v="3047"/>
    <n v="1457999054"/>
    <b v="0"/>
    <n v="20"/>
    <b v="1"/>
    <s v="theater/spaces"/>
    <n v="1.49"/>
    <n v="37.25"/>
    <x v="8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d v="2014-12-31T19:22:00"/>
    <n v="1420060920"/>
    <x v="3048"/>
    <n v="1417556262"/>
    <b v="0"/>
    <n v="47"/>
    <b v="1"/>
    <s v="theater/spaces"/>
    <n v="1.6639999999999999"/>
    <n v="177.02127659574469"/>
    <x v="8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d v="2015-06-13T22:20:55"/>
    <n v="1434241255"/>
    <x v="3049"/>
    <n v="1431649255"/>
    <b v="0"/>
    <n v="54"/>
    <b v="1"/>
    <s v="theater/spaces"/>
    <n v="1.0666666666666667"/>
    <n v="74.074074074074076"/>
    <x v="8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d v="2016-05-05T02:02:40"/>
    <n v="1462420960"/>
    <x v="3050"/>
    <n v="1459828960"/>
    <b v="0"/>
    <n v="9"/>
    <b v="1"/>
    <s v="theater/spaces"/>
    <n v="1.06"/>
    <n v="70.666666666666671"/>
    <x v="8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d v="2017-02-08T07:59:05"/>
    <n v="1486547945"/>
    <x v="3051"/>
    <n v="1483955945"/>
    <b v="1"/>
    <n v="35"/>
    <b v="0"/>
    <s v="theater/spaces"/>
    <n v="0.23628571428571429"/>
    <n v="23.62857142857143"/>
    <x v="8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d v="2015-05-28T13:59:00"/>
    <n v="1432828740"/>
    <x v="3052"/>
    <n v="1430237094"/>
    <b v="0"/>
    <n v="2"/>
    <b v="0"/>
    <s v="theater/spaces"/>
    <n v="1.5E-3"/>
    <n v="37.5"/>
    <x v="8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d v="2014-10-02T01:59:00"/>
    <n v="1412222340"/>
    <x v="3053"/>
    <n v="1407781013"/>
    <b v="0"/>
    <n v="3"/>
    <b v="0"/>
    <s v="theater/spaces"/>
    <n v="4.0000000000000001E-3"/>
    <n v="13.333333333333334"/>
    <x v="8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d v="2015-03-01T23:04:00"/>
    <n v="1425258240"/>
    <x v="3054"/>
    <n v="1422043154"/>
    <b v="0"/>
    <n v="0"/>
    <b v="0"/>
    <s v="theater/spaces"/>
    <n v="0"/>
    <e v="#DIV/0!"/>
    <x v="8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d v="2015-01-09T20:59:50"/>
    <n v="1420844390"/>
    <x v="3055"/>
    <n v="1415660390"/>
    <b v="0"/>
    <n v="1"/>
    <b v="0"/>
    <s v="theater/spaces"/>
    <n v="5.0000000000000002E-5"/>
    <n v="1"/>
    <x v="8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d v="2014-09-29T13:16:24"/>
    <n v="1412003784"/>
    <x v="3056"/>
    <n v="1406819784"/>
    <b v="0"/>
    <n v="0"/>
    <b v="0"/>
    <s v="theater/spaces"/>
    <n v="0"/>
    <e v="#DIV/0!"/>
    <x v="8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d v="2016-04-03T12:36:51"/>
    <n v="1459694211"/>
    <x v="3057"/>
    <n v="1457105811"/>
    <b v="0"/>
    <n v="0"/>
    <b v="0"/>
    <s v="theater/spaces"/>
    <n v="0"/>
    <e v="#DIV/0!"/>
    <x v="8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d v="2016-05-20T06:59:00"/>
    <n v="1463734740"/>
    <x v="3058"/>
    <n v="1459414740"/>
    <b v="0"/>
    <n v="3"/>
    <b v="0"/>
    <s v="theater/spaces"/>
    <n v="1.6666666666666666E-4"/>
    <n v="1"/>
    <x v="8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d v="2014-08-08T20:27:26"/>
    <n v="1407536846"/>
    <x v="3059"/>
    <n v="1404944846"/>
    <b v="0"/>
    <n v="11"/>
    <b v="0"/>
    <s v="theater/spaces"/>
    <n v="3.0066666666666665E-2"/>
    <n v="41"/>
    <x v="8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d v="2015-09-28T04:35:34"/>
    <n v="1443422134"/>
    <x v="3060"/>
    <n v="1440830134"/>
    <b v="0"/>
    <n v="6"/>
    <b v="0"/>
    <s v="theater/spaces"/>
    <n v="1.5227272727272728E-3"/>
    <n v="55.833333333333336"/>
    <x v="8"/>
    <s v="spaces"/>
  </r>
  <r>
    <n v="3061"/>
    <s v="Help Save Parkway Cinemas!"/>
    <s v="Save a historic Local theater."/>
    <n v="1000000"/>
    <n v="0"/>
    <x v="2"/>
    <s v="US"/>
    <s v="USD"/>
    <d v="2014-08-13T16:49:08"/>
    <n v="1407955748"/>
    <x v="3061"/>
    <n v="1405363748"/>
    <b v="0"/>
    <n v="0"/>
    <b v="0"/>
    <s v="theater/spaces"/>
    <n v="0"/>
    <e v="#DIV/0!"/>
    <x v="8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d v="2015-09-30T16:00:00"/>
    <n v="1443636000"/>
    <x v="3062"/>
    <n v="1441111892"/>
    <b v="0"/>
    <n v="67"/>
    <b v="0"/>
    <s v="theater/spaces"/>
    <n v="0.66839999999999999"/>
    <n v="99.761194029850742"/>
    <x v="8"/>
    <s v="spaces"/>
  </r>
  <r>
    <n v="3063"/>
    <s v="Spec Haus"/>
    <s v="Members of the local Miami music scene are putting together a venue/creative space in Kendall!"/>
    <n v="3000"/>
    <n v="587"/>
    <x v="2"/>
    <s v="US"/>
    <s v="USD"/>
    <d v="2016-10-22T20:08:58"/>
    <n v="1477174138"/>
    <x v="3063"/>
    <n v="1474150138"/>
    <b v="0"/>
    <n v="23"/>
    <b v="0"/>
    <s v="theater/spaces"/>
    <n v="0.19566666666666666"/>
    <n v="25.521739130434781"/>
    <x v="8"/>
    <s v="spaces"/>
  </r>
  <r>
    <n v="3064"/>
    <s v="Kickstart the Crossroads Community"/>
    <s v="An epicenter for connection, creation and expression of the community."/>
    <n v="75000"/>
    <n v="8471"/>
    <x v="2"/>
    <s v="US"/>
    <s v="USD"/>
    <d v="2015-11-22T04:59:00"/>
    <n v="1448175540"/>
    <x v="3064"/>
    <n v="1445483246"/>
    <b v="0"/>
    <n v="72"/>
    <b v="0"/>
    <s v="theater/spaces"/>
    <n v="0.11294666666666667"/>
    <n v="117.65277777777777"/>
    <x v="8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d v="2014-07-29T23:19:32"/>
    <n v="1406683172"/>
    <x v="3065"/>
    <n v="1404523172"/>
    <b v="0"/>
    <n v="2"/>
    <b v="0"/>
    <s v="theater/spaces"/>
    <n v="4.0000000000000002E-4"/>
    <n v="5"/>
    <x v="8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d v="2016-07-10T03:28:57"/>
    <n v="1468128537"/>
    <x v="3066"/>
    <n v="1465536537"/>
    <b v="0"/>
    <n v="15"/>
    <b v="0"/>
    <s v="theater/spaces"/>
    <n v="0.11985714285714286"/>
    <n v="2796.6666666666665"/>
    <x v="8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d v="2015-09-09T20:31:19"/>
    <n v="1441837879"/>
    <x v="3067"/>
    <n v="1439245879"/>
    <b v="0"/>
    <n v="1"/>
    <b v="0"/>
    <s v="theater/spaces"/>
    <n v="2.5000000000000001E-2"/>
    <n v="200"/>
    <x v="8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d v="2015-10-16T14:35:52"/>
    <n v="1445013352"/>
    <x v="3068"/>
    <n v="1442421352"/>
    <b v="0"/>
    <n v="2"/>
    <b v="0"/>
    <s v="theater/spaces"/>
    <n v="6.9999999999999999E-4"/>
    <n v="87.5"/>
    <x v="8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d v="2014-12-14T18:00:34"/>
    <n v="1418587234"/>
    <x v="3069"/>
    <n v="1415995234"/>
    <b v="0"/>
    <n v="7"/>
    <b v="0"/>
    <s v="theater/spaces"/>
    <n v="0.14099999999999999"/>
    <n v="20.142857142857142"/>
    <x v="8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d v="2016-12-07T15:36:09"/>
    <n v="1481132169"/>
    <x v="3070"/>
    <n v="1479317769"/>
    <b v="0"/>
    <n v="16"/>
    <b v="0"/>
    <s v="theater/spaces"/>
    <n v="3.3399999999999999E-2"/>
    <n v="20.875"/>
    <x v="8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d v="2015-04-21T03:59:00"/>
    <n v="1429595940"/>
    <x v="3071"/>
    <n v="1428082481"/>
    <b v="0"/>
    <n v="117"/>
    <b v="0"/>
    <s v="theater/spaces"/>
    <n v="0.59775"/>
    <n v="61.307692307692307"/>
    <x v="8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d v="2016-10-29T23:46:00"/>
    <n v="1477791960"/>
    <x v="3072"/>
    <n v="1476549262"/>
    <b v="0"/>
    <n v="2"/>
    <b v="0"/>
    <s v="theater/spaces"/>
    <n v="1.6666666666666666E-4"/>
    <n v="1"/>
    <x v="8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d v="2015-06-14T17:19:00"/>
    <n v="1434309540"/>
    <x v="3073"/>
    <n v="1429287900"/>
    <b v="0"/>
    <n v="7"/>
    <b v="0"/>
    <s v="theater/spaces"/>
    <n v="2.3035714285714285E-4"/>
    <n v="92.142857142857139"/>
    <x v="8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d v="2016-03-10T11:42:39"/>
    <n v="1457617359"/>
    <x v="3074"/>
    <n v="1455025359"/>
    <b v="0"/>
    <n v="3"/>
    <b v="0"/>
    <s v="theater/spaces"/>
    <n v="8.8000000000000003E-4"/>
    <n v="7.333333333333333"/>
    <x v="8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d v="2016-08-19T00:27:20"/>
    <n v="1471573640"/>
    <x v="3075"/>
    <n v="1467253640"/>
    <b v="0"/>
    <n v="20"/>
    <b v="0"/>
    <s v="theater/spaces"/>
    <n v="8.6400000000000005E-2"/>
    <n v="64.8"/>
    <x v="8"/>
    <s v="spaces"/>
  </r>
  <r>
    <n v="3076"/>
    <s v="10,000 Hours"/>
    <s v="Helping female comedians get in their 10,000 Hours of practice!"/>
    <n v="10000"/>
    <n v="1506"/>
    <x v="2"/>
    <s v="US"/>
    <s v="USD"/>
    <d v="2015-10-09T13:38:43"/>
    <n v="1444405123"/>
    <x v="3076"/>
    <n v="1439221123"/>
    <b v="0"/>
    <n v="50"/>
    <b v="0"/>
    <s v="theater/spaces"/>
    <n v="0.15060000000000001"/>
    <n v="30.12"/>
    <x v="8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d v="2017-03-02T20:57:58"/>
    <n v="1488495478"/>
    <x v="3077"/>
    <n v="1485903478"/>
    <b v="0"/>
    <n v="2"/>
    <b v="0"/>
    <s v="theater/spaces"/>
    <n v="4.7727272727272731E-3"/>
    <n v="52.5"/>
    <x v="8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d v="2015-02-26T01:19:55"/>
    <n v="1424920795"/>
    <x v="3078"/>
    <n v="1422328795"/>
    <b v="0"/>
    <n v="3"/>
    <b v="0"/>
    <s v="theater/spaces"/>
    <n v="1.1833333333333333E-3"/>
    <n v="23.666666666666668"/>
    <x v="8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d v="2015-03-22T14:07:15"/>
    <n v="1427040435"/>
    <x v="3079"/>
    <n v="1424452035"/>
    <b v="0"/>
    <n v="27"/>
    <b v="0"/>
    <s v="theater/spaces"/>
    <n v="8.4173998587352451E-3"/>
    <n v="415.77777777777777"/>
    <x v="8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d v="2014-12-26T23:40:44"/>
    <n v="1419644444"/>
    <x v="3080"/>
    <n v="1414456844"/>
    <b v="0"/>
    <n v="7"/>
    <b v="0"/>
    <s v="theater/spaces"/>
    <n v="1.8799999999999999E-4"/>
    <n v="53.714285714285715"/>
    <x v="8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d v="2015-09-20T02:21:31"/>
    <n v="1442722891"/>
    <x v="3081"/>
    <n v="1440130891"/>
    <b v="0"/>
    <n v="5"/>
    <b v="0"/>
    <s v="theater/spaces"/>
    <n v="2.1029999999999998E-3"/>
    <n v="420.6"/>
    <x v="8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d v="2015-11-15T21:09:06"/>
    <n v="1447628946"/>
    <x v="3082"/>
    <n v="1445033346"/>
    <b v="0"/>
    <n v="0"/>
    <b v="0"/>
    <s v="theater/spaces"/>
    <n v="0"/>
    <e v="#DIV/0!"/>
    <x v="8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d v="2014-09-01T03:00:00"/>
    <n v="1409547600"/>
    <x v="3083"/>
    <n v="1406986278"/>
    <b v="0"/>
    <n v="3"/>
    <b v="0"/>
    <s v="theater/spaces"/>
    <n v="2.8E-3"/>
    <n v="18.666666666666668"/>
    <x v="8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d v="2015-05-05T16:48:00"/>
    <n v="1430851680"/>
    <x v="3084"/>
    <n v="1428340931"/>
    <b v="0"/>
    <n v="6"/>
    <b v="0"/>
    <s v="theater/spaces"/>
    <n v="0.11579206701157921"/>
    <n v="78.333333333333329"/>
    <x v="8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d v="2015-09-29T19:12:39"/>
    <n v="1443561159"/>
    <x v="3085"/>
    <n v="1440969159"/>
    <b v="0"/>
    <n v="9"/>
    <b v="0"/>
    <s v="theater/spaces"/>
    <n v="2.4400000000000002E-2"/>
    <n v="67.777777777777771"/>
    <x v="8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d v="2015-08-17T14:05:59"/>
    <n v="1439827559"/>
    <x v="3086"/>
    <n v="1434643559"/>
    <b v="0"/>
    <n v="3"/>
    <b v="0"/>
    <s v="theater/spaces"/>
    <n v="2.5000000000000001E-3"/>
    <n v="16.666666666666668"/>
    <x v="8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d v="2016-12-21T02:36:30"/>
    <n v="1482294990"/>
    <x v="3087"/>
    <n v="1477107390"/>
    <b v="0"/>
    <n v="2"/>
    <b v="0"/>
    <s v="theater/spaces"/>
    <n v="6.2500000000000003E-3"/>
    <n v="62.5"/>
    <x v="8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d v="2015-01-08T11:41:00"/>
    <n v="1420724460"/>
    <x v="3088"/>
    <n v="1418046247"/>
    <b v="0"/>
    <n v="3"/>
    <b v="0"/>
    <s v="theater/spaces"/>
    <n v="1.9384615384615384E-3"/>
    <n v="42"/>
    <x v="8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d v="2016-07-08T23:59:00"/>
    <n v="1468029540"/>
    <x v="3089"/>
    <n v="1465304483"/>
    <b v="0"/>
    <n v="45"/>
    <b v="0"/>
    <s v="theater/spaces"/>
    <n v="0.23416000000000001"/>
    <n v="130.0888888888889"/>
    <x v="8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d v="2015-05-01T16:39:05"/>
    <n v="1430505545"/>
    <x v="3090"/>
    <n v="1425325145"/>
    <b v="0"/>
    <n v="9"/>
    <b v="0"/>
    <s v="theater/spaces"/>
    <n v="5.080888888888889E-2"/>
    <n v="1270.2222222222222"/>
    <x v="8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d v="2016-08-14T20:45:43"/>
    <n v="1471214743"/>
    <x v="3091"/>
    <n v="1468622743"/>
    <b v="0"/>
    <n v="9"/>
    <b v="0"/>
    <s v="theater/spaces"/>
    <n v="0.15920000000000001"/>
    <n v="88.444444444444443"/>
    <x v="8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d v="2015-10-15T20:00:00"/>
    <n v="1444946400"/>
    <x v="3092"/>
    <n v="1441723912"/>
    <b v="0"/>
    <n v="21"/>
    <b v="0"/>
    <s v="theater/spaces"/>
    <n v="1.1831900000000001E-2"/>
    <n v="56.342380952380957"/>
    <x v="8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d v="2014-06-01T01:59:00"/>
    <n v="1401595140"/>
    <x v="3093"/>
    <n v="1398980941"/>
    <b v="0"/>
    <n v="17"/>
    <b v="0"/>
    <s v="theater/spaces"/>
    <n v="0.22750000000000001"/>
    <n v="53.529411764705884"/>
    <x v="8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d v="2015-09-20T17:05:56"/>
    <n v="1442775956"/>
    <x v="3094"/>
    <n v="1437591956"/>
    <b v="0"/>
    <n v="1"/>
    <b v="0"/>
    <s v="theater/spaces"/>
    <n v="2.5000000000000001E-4"/>
    <n v="25"/>
    <x v="8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d v="2016-07-31T22:36:20"/>
    <n v="1470011780"/>
    <x v="3095"/>
    <n v="1464827780"/>
    <b v="0"/>
    <n v="1"/>
    <b v="0"/>
    <s v="theater/spaces"/>
    <n v="3.351206434316354E-3"/>
    <n v="50"/>
    <x v="8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d v="2015-05-20T17:48:46"/>
    <n v="1432151326"/>
    <x v="3096"/>
    <n v="1429559326"/>
    <b v="0"/>
    <n v="14"/>
    <b v="0"/>
    <s v="theater/spaces"/>
    <n v="3.9750000000000001E-2"/>
    <n v="56.785714285714285"/>
    <x v="8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d v="2016-10-07T12:00:00"/>
    <n v="1475848800"/>
    <x v="3097"/>
    <n v="1474027501"/>
    <b v="0"/>
    <n v="42"/>
    <b v="0"/>
    <s v="theater/spaces"/>
    <n v="0.17150000000000001"/>
    <n v="40.833333333333336"/>
    <x v="8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d v="2016-02-07T22:17:00"/>
    <n v="1454890620"/>
    <x v="3098"/>
    <n v="1450724449"/>
    <b v="0"/>
    <n v="27"/>
    <b v="0"/>
    <s v="theater/spaces"/>
    <n v="3.608004104669061E-2"/>
    <n v="65.111111111111114"/>
    <x v="8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d v="2016-02-12T02:33:11"/>
    <n v="1455251591"/>
    <x v="3099"/>
    <n v="1452659591"/>
    <b v="0"/>
    <n v="5"/>
    <b v="0"/>
    <s v="theater/spaces"/>
    <n v="0.13900000000000001"/>
    <n v="55.6"/>
    <x v="8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d v="2014-10-20T12:56:15"/>
    <n v="1413816975"/>
    <x v="3100"/>
    <n v="1411224975"/>
    <b v="0"/>
    <n v="13"/>
    <b v="0"/>
    <s v="theater/spaces"/>
    <n v="0.15225"/>
    <n v="140.53846153846155"/>
    <x v="8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d v="2015-07-16T05:56:00"/>
    <n v="1437033360"/>
    <x v="3101"/>
    <n v="1434445937"/>
    <b v="0"/>
    <n v="12"/>
    <b v="0"/>
    <s v="theater/spaces"/>
    <n v="0.12"/>
    <n v="25"/>
    <x v="8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d v="2016-08-23T06:10:18"/>
    <n v="1471939818"/>
    <x v="3102"/>
    <n v="1467619818"/>
    <b v="0"/>
    <n v="90"/>
    <b v="0"/>
    <s v="theater/spaces"/>
    <n v="0.391125"/>
    <n v="69.533333333333331"/>
    <x v="8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d v="2015-06-12T01:45:06"/>
    <n v="1434080706"/>
    <x v="3103"/>
    <n v="1428896706"/>
    <b v="0"/>
    <n v="2"/>
    <b v="0"/>
    <s v="theater/spaces"/>
    <n v="2.6829268292682929E-3"/>
    <n v="5.5"/>
    <x v="8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d v="2015-02-03T00:00:00"/>
    <n v="1422928800"/>
    <x v="3104"/>
    <n v="1420235311"/>
    <b v="0"/>
    <n v="5"/>
    <b v="0"/>
    <s v="theater/spaces"/>
    <n v="0.29625000000000001"/>
    <n v="237"/>
    <x v="8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d v="2014-10-19T03:00:00"/>
    <n v="1413694800"/>
    <x v="3105"/>
    <n v="1408986916"/>
    <b v="0"/>
    <n v="31"/>
    <b v="0"/>
    <s v="theater/spaces"/>
    <n v="0.4236099230111206"/>
    <n v="79.870967741935488"/>
    <x v="8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d v="2015-09-16T20:00:00"/>
    <n v="1442440800"/>
    <x v="3106"/>
    <n v="1440497876"/>
    <b v="0"/>
    <n v="4"/>
    <b v="0"/>
    <s v="theater/spaces"/>
    <n v="4.1000000000000002E-2"/>
    <n v="10.25"/>
    <x v="8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d v="2015-05-11T17:32:31"/>
    <n v="1431372751"/>
    <x v="3107"/>
    <n v="1430767951"/>
    <b v="0"/>
    <n v="29"/>
    <b v="0"/>
    <s v="theater/spaces"/>
    <n v="0.197625"/>
    <n v="272.58620689655174"/>
    <x v="8"/>
    <s v="spaces"/>
  </r>
  <r>
    <n v="3108"/>
    <s v="Funding a home for our Children's Theater"/>
    <s v="We need a permanent home for the theater!"/>
    <n v="50000"/>
    <n v="26"/>
    <x v="2"/>
    <s v="US"/>
    <s v="USD"/>
    <d v="2015-04-28T13:19:54"/>
    <n v="1430234394"/>
    <x v="3108"/>
    <n v="1425053994"/>
    <b v="0"/>
    <n v="2"/>
    <b v="0"/>
    <s v="theater/spaces"/>
    <n v="5.1999999999999995E-4"/>
    <n v="13"/>
    <x v="8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d v="2014-08-28T01:00:10"/>
    <n v="1409194810"/>
    <x v="3109"/>
    <n v="1406170810"/>
    <b v="0"/>
    <n v="114"/>
    <b v="0"/>
    <s v="theater/spaces"/>
    <n v="0.25030188679245285"/>
    <n v="58.184210526315788"/>
    <x v="8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d v="2017-02-18T22:45:19"/>
    <n v="1487465119"/>
    <x v="3110"/>
    <n v="1484009119"/>
    <b v="0"/>
    <n v="1"/>
    <b v="0"/>
    <s v="theater/spaces"/>
    <n v="4.0000000000000002E-4"/>
    <n v="10"/>
    <x v="8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d v="2014-10-04T12:17:00"/>
    <n v="1412432220"/>
    <x v="3111"/>
    <n v="1409753820"/>
    <b v="0"/>
    <n v="76"/>
    <b v="0"/>
    <s v="theater/spaces"/>
    <n v="0.26640000000000003"/>
    <n v="70.10526315789474"/>
    <x v="8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d v="2016-11-01T00:55:34"/>
    <n v="1477968934"/>
    <x v="3112"/>
    <n v="1472784934"/>
    <b v="0"/>
    <n v="9"/>
    <b v="0"/>
    <s v="theater/spaces"/>
    <n v="4.7363636363636365E-2"/>
    <n v="57.888888888888886"/>
    <x v="8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d v="2015-04-17T15:33:02"/>
    <n v="1429291982"/>
    <x v="3113"/>
    <n v="1426699982"/>
    <b v="0"/>
    <n v="37"/>
    <b v="0"/>
    <s v="theater/spaces"/>
    <n v="4.2435339894712751E-2"/>
    <n v="125.27027027027027"/>
    <x v="8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d v="2014-09-21T13:10:50"/>
    <n v="1411312250"/>
    <x v="3114"/>
    <n v="1406128250"/>
    <b v="0"/>
    <n v="0"/>
    <b v="0"/>
    <s v="theater/spaces"/>
    <n v="0"/>
    <e v="#DIV/0!"/>
    <x v="8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d v="2016-06-05T08:43:47"/>
    <n v="1465123427"/>
    <x v="3115"/>
    <n v="1462531427"/>
    <b v="0"/>
    <n v="1"/>
    <b v="0"/>
    <s v="theater/spaces"/>
    <n v="0.03"/>
    <n v="300"/>
    <x v="8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d v="2015-04-01T10:22:05"/>
    <n v="1427890925"/>
    <x v="3116"/>
    <n v="1426681325"/>
    <b v="0"/>
    <n v="10"/>
    <b v="0"/>
    <s v="theater/spaces"/>
    <n v="0.57333333333333336"/>
    <n v="43"/>
    <x v="8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d v="2016-05-27T11:12:00"/>
    <n v="1464354720"/>
    <x v="3117"/>
    <n v="1463648360"/>
    <b v="0"/>
    <n v="1"/>
    <b v="0"/>
    <s v="theater/spaces"/>
    <n v="1E-3"/>
    <n v="1"/>
    <x v="8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d v="2016-07-02T13:35:23"/>
    <n v="1467473723"/>
    <x v="3118"/>
    <n v="1465832123"/>
    <b v="0"/>
    <n v="2"/>
    <b v="0"/>
    <s v="theater/spaces"/>
    <n v="3.0999999999999999E-3"/>
    <n v="775"/>
    <x v="8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d v="2015-03-26T22:05:32"/>
    <n v="1427414732"/>
    <x v="3119"/>
    <n v="1424826332"/>
    <b v="0"/>
    <n v="1"/>
    <b v="0"/>
    <s v="theater/spaces"/>
    <n v="5.0000000000000001E-4"/>
    <n v="5"/>
    <x v="8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d v="2016-05-05T19:36:36"/>
    <n v="1462484196"/>
    <x v="3120"/>
    <n v="1457303796"/>
    <b v="0"/>
    <n v="10"/>
    <b v="0"/>
    <s v="theater/spaces"/>
    <n v="9.8461538461538464E-5"/>
    <n v="12.8"/>
    <x v="8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d v="2014-09-26T14:18:55"/>
    <n v="1411748335"/>
    <x v="3121"/>
    <n v="1406564335"/>
    <b v="0"/>
    <n v="1"/>
    <b v="0"/>
    <s v="theater/spaces"/>
    <n v="6.6666666666666671E-3"/>
    <n v="10"/>
    <x v="8"/>
    <s v="spaces"/>
  </r>
  <r>
    <n v="3122"/>
    <s v="be back soon (Canceled)"/>
    <s v="cancelled until further notice"/>
    <n v="199"/>
    <n v="116"/>
    <x v="1"/>
    <s v="US"/>
    <s v="USD"/>
    <d v="2016-11-09T21:22:12"/>
    <n v="1478733732"/>
    <x v="3122"/>
    <n v="1478298132"/>
    <b v="0"/>
    <n v="2"/>
    <b v="0"/>
    <s v="theater/spaces"/>
    <n v="0.58291457286432158"/>
    <n v="58"/>
    <x v="8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d v="2016-07-09T21:49:58"/>
    <n v="1468108198"/>
    <x v="3123"/>
    <n v="1465516198"/>
    <b v="0"/>
    <n v="348"/>
    <b v="0"/>
    <s v="theater/spaces"/>
    <n v="0.68153600000000003"/>
    <n v="244.80459770114942"/>
    <x v="8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d v="2015-02-02T16:43:21"/>
    <n v="1422902601"/>
    <x v="3124"/>
    <n v="1417718601"/>
    <b v="0"/>
    <n v="4"/>
    <b v="0"/>
    <s v="theater/spaces"/>
    <n v="3.2499999999999997E-5"/>
    <n v="6.5"/>
    <x v="8"/>
    <s v="spaces"/>
  </r>
  <r>
    <n v="3125"/>
    <s v="N/A (Canceled)"/>
    <s v="N/A"/>
    <n v="1500000"/>
    <n v="0"/>
    <x v="1"/>
    <s v="US"/>
    <s v="USD"/>
    <d v="2016-01-07T02:57:52"/>
    <n v="1452142672"/>
    <x v="3125"/>
    <n v="1449550672"/>
    <b v="0"/>
    <n v="0"/>
    <b v="0"/>
    <s v="theater/spaces"/>
    <n v="0"/>
    <e v="#DIV/0!"/>
    <x v="8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d v="2016-03-27T21:26:02"/>
    <n v="1459121162"/>
    <x v="3126"/>
    <n v="1456532762"/>
    <b v="0"/>
    <n v="17"/>
    <b v="0"/>
    <s v="theater/spaces"/>
    <n v="4.1599999999999998E-2"/>
    <n v="61.176470588235297"/>
    <x v="8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d v="2015-03-01T18:33:49"/>
    <n v="1425242029"/>
    <x v="3127"/>
    <n v="1422650029"/>
    <b v="0"/>
    <n v="0"/>
    <b v="0"/>
    <s v="theater/spaces"/>
    <n v="0"/>
    <e v="#DIV/0!"/>
    <x v="8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d v="2017-03-16T16:49:01"/>
    <n v="1489690141"/>
    <x v="3128"/>
    <n v="1487101741"/>
    <b v="0"/>
    <n v="117"/>
    <b v="0"/>
    <s v="theater/plays"/>
    <n v="1.0860666666666667"/>
    <n v="139.23931623931625"/>
    <x v="8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d v="2017-04-18T17:13:39"/>
    <n v="1492542819"/>
    <x v="3129"/>
    <n v="1489090419"/>
    <b v="0"/>
    <n v="1"/>
    <b v="0"/>
    <s v="theater/plays"/>
    <n v="8.0000000000000002E-3"/>
    <n v="10"/>
    <x v="8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d v="2017-04-14T02:59:00"/>
    <n v="1492145940"/>
    <x v="3130"/>
    <n v="1489504916"/>
    <b v="0"/>
    <n v="4"/>
    <b v="0"/>
    <s v="theater/plays"/>
    <n v="3.7499999999999999E-2"/>
    <n v="93.75"/>
    <x v="8"/>
    <s v="plays"/>
  </r>
  <r>
    <n v="3131"/>
    <s v="SNAKE EYES"/>
    <s v="A Staged Reading of &quot;Snake Eyes,&quot; a new play by Alex Rafala"/>
    <n v="4100"/>
    <n v="645"/>
    <x v="3"/>
    <s v="US"/>
    <s v="USD"/>
    <d v="2017-04-08T10:54:05"/>
    <n v="1491656045"/>
    <x v="3131"/>
    <n v="1489067645"/>
    <b v="0"/>
    <n v="12"/>
    <b v="0"/>
    <s v="theater/plays"/>
    <n v="0.15731707317073171"/>
    <n v="53.75"/>
    <x v="8"/>
    <s v="plays"/>
  </r>
  <r>
    <n v="3132"/>
    <s v="A Bite of a Snake Play"/>
    <s v="Smells Like Money, Drips Like Honey, Taste Like Mocha, Better Run AWAY"/>
    <n v="30000"/>
    <n v="10"/>
    <x v="3"/>
    <s v="US"/>
    <s v="USD"/>
    <d v="2017-04-21T05:24:20"/>
    <n v="1492759460"/>
    <x v="3132"/>
    <n v="1487579060"/>
    <b v="0"/>
    <n v="1"/>
    <b v="0"/>
    <s v="theater/plays"/>
    <n v="3.3333333333333332E-4"/>
    <n v="10"/>
    <x v="8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d v="2017-03-24T10:33:54"/>
    <n v="1490358834"/>
    <x v="3133"/>
    <n v="1487770434"/>
    <b v="0"/>
    <n v="16"/>
    <b v="0"/>
    <s v="theater/plays"/>
    <n v="1.08"/>
    <n v="33.75"/>
    <x v="8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d v="2017-03-27T14:16:59"/>
    <n v="1490631419"/>
    <x v="3134"/>
    <n v="1488820619"/>
    <b v="0"/>
    <n v="12"/>
    <b v="0"/>
    <s v="theater/plays"/>
    <n v="0.22500000000000001"/>
    <n v="18.75"/>
    <x v="8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d v="2017-04-04T01:38:41"/>
    <n v="1491277121"/>
    <x v="3135"/>
    <n v="1489376321"/>
    <b v="0"/>
    <n v="7"/>
    <b v="0"/>
    <s v="theater/plays"/>
    <n v="0.20849420849420849"/>
    <n v="23.142857142857142"/>
    <x v="8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d v="2017-03-31T20:59:00"/>
    <n v="1491001140"/>
    <x v="3136"/>
    <n v="1487847954"/>
    <b v="0"/>
    <n v="22"/>
    <b v="0"/>
    <s v="theater/plays"/>
    <n v="1.278"/>
    <n v="29.045454545454547"/>
    <x v="8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d v="2017-05-03T17:12:00"/>
    <n v="1493838720"/>
    <x v="3137"/>
    <n v="1489439669"/>
    <b v="0"/>
    <n v="1"/>
    <b v="0"/>
    <s v="theater/plays"/>
    <n v="3.3333333333333333E-2"/>
    <n v="50"/>
    <x v="8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d v="2017-04-03T13:30:07"/>
    <n v="1491233407"/>
    <x v="3138"/>
    <n v="1489591807"/>
    <b v="0"/>
    <n v="0"/>
    <b v="0"/>
    <s v="theater/plays"/>
    <n v="0"/>
    <e v="#DIV/0!"/>
    <x v="8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d v="2017-03-25T02:33:00"/>
    <n v="1490416380"/>
    <x v="3139"/>
    <n v="1487485760"/>
    <b v="0"/>
    <n v="6"/>
    <b v="0"/>
    <s v="theater/plays"/>
    <n v="5.3999999999999999E-2"/>
    <n v="450"/>
    <x v="8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d v="2017-04-07T14:15:03"/>
    <n v="1491581703"/>
    <x v="3140"/>
    <n v="1488993303"/>
    <b v="0"/>
    <n v="4"/>
    <b v="0"/>
    <s v="theater/plays"/>
    <n v="9.5999999999999992E-3"/>
    <n v="24"/>
    <x v="8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d v="2017-04-16T18:00:00"/>
    <n v="1492372800"/>
    <x v="3141"/>
    <n v="1488823488"/>
    <b v="0"/>
    <n v="8"/>
    <b v="0"/>
    <s v="theater/plays"/>
    <n v="0.51600000000000001"/>
    <n v="32.25"/>
    <x v="8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d v="2017-03-19T09:18:59"/>
    <n v="1489922339"/>
    <x v="3142"/>
    <n v="1487333939"/>
    <b v="0"/>
    <n v="3"/>
    <b v="0"/>
    <s v="theater/plays"/>
    <n v="1.6363636363636365E-2"/>
    <n v="15"/>
    <x v="8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d v="2017-04-09T06:35:56"/>
    <n v="1491726956"/>
    <x v="3143"/>
    <n v="1489480556"/>
    <b v="0"/>
    <n v="0"/>
    <b v="0"/>
    <s v="theater/plays"/>
    <n v="0"/>
    <e v="#DIV/0!"/>
    <x v="8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d v="2017-03-19T04:00:00"/>
    <n v="1489903200"/>
    <x v="3144"/>
    <n v="1488459307"/>
    <b v="0"/>
    <n v="30"/>
    <b v="0"/>
    <s v="theater/plays"/>
    <n v="0.754"/>
    <n v="251.33333333333334"/>
    <x v="8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d v="2017-03-27T21:58:54"/>
    <n v="1490659134"/>
    <x v="3145"/>
    <n v="1485478734"/>
    <b v="0"/>
    <n v="0"/>
    <b v="0"/>
    <s v="theater/plays"/>
    <n v="0"/>
    <e v="#DIV/0!"/>
    <x v="8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d v="2017-04-16T13:22:46"/>
    <n v="1492356166"/>
    <x v="3146"/>
    <n v="1488471766"/>
    <b v="0"/>
    <n v="12"/>
    <b v="0"/>
    <s v="theater/plays"/>
    <n v="0.105"/>
    <n v="437.5"/>
    <x v="8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d v="2014-11-06T22:15:55"/>
    <n v="1415319355"/>
    <x v="3147"/>
    <n v="1411859755"/>
    <b v="1"/>
    <n v="213"/>
    <b v="1"/>
    <s v="theater/plays"/>
    <n v="1.1752499999999999"/>
    <n v="110.35211267605634"/>
    <x v="8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d v="2014-10-01T02:00:00"/>
    <n v="1412136000"/>
    <x v="3148"/>
    <n v="1410278284"/>
    <b v="1"/>
    <n v="57"/>
    <b v="1"/>
    <s v="theater/plays"/>
    <n v="1.3116666666666668"/>
    <n v="41.421052631578945"/>
    <x v="8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d v="2012-12-07T00:00:00"/>
    <n v="1354845600"/>
    <x v="3149"/>
    <n v="1352766300"/>
    <b v="1"/>
    <n v="25"/>
    <b v="1"/>
    <s v="theater/plays"/>
    <n v="1.04"/>
    <n v="52"/>
    <x v="8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d v="2011-01-25T02:00:00"/>
    <n v="1295928000"/>
    <x v="3150"/>
    <n v="1288160403"/>
    <b v="1"/>
    <n v="104"/>
    <b v="1"/>
    <s v="theater/plays"/>
    <n v="1.01"/>
    <n v="33.990384615384613"/>
    <x v="8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d v="2014-09-10T18:09:34"/>
    <n v="1410379774"/>
    <x v="3151"/>
    <n v="1407787774"/>
    <b v="1"/>
    <n v="34"/>
    <b v="1"/>
    <s v="theater/plays"/>
    <n v="1.004"/>
    <n v="103.35294117647059"/>
    <x v="8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d v="2013-11-02T18:49:27"/>
    <n v="1383425367"/>
    <x v="3152"/>
    <n v="1380833367"/>
    <b v="1"/>
    <n v="67"/>
    <b v="1"/>
    <s v="theater/plays"/>
    <n v="1.0595454545454546"/>
    <n v="34.791044776119406"/>
    <x v="8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d v="2011-05-01T02:59:00"/>
    <n v="1304225940"/>
    <x v="3153"/>
    <n v="1301542937"/>
    <b v="1"/>
    <n v="241"/>
    <b v="1"/>
    <s v="theater/plays"/>
    <n v="3.3558333333333334"/>
    <n v="41.773858921161825"/>
    <x v="8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d v="2012-04-01T18:00:58"/>
    <n v="1333310458"/>
    <x v="3154"/>
    <n v="1330722058"/>
    <b v="1"/>
    <n v="123"/>
    <b v="1"/>
    <s v="theater/plays"/>
    <n v="1.1292857142857142"/>
    <n v="64.268292682926827"/>
    <x v="8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d v="2012-12-20T09:58:45"/>
    <n v="1356004725"/>
    <x v="3155"/>
    <n v="1353412725"/>
    <b v="1"/>
    <n v="302"/>
    <b v="1"/>
    <s v="theater/plays"/>
    <n v="1.885046"/>
    <n v="31.209370860927152"/>
    <x v="8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d v="2012-06-01T20:52:24"/>
    <n v="1338591144"/>
    <x v="3156"/>
    <n v="1335567144"/>
    <b v="1"/>
    <n v="89"/>
    <b v="1"/>
    <s v="theater/plays"/>
    <n v="1.0181818181818181"/>
    <n v="62.921348314606739"/>
    <x v="8"/>
    <s v="plays"/>
  </r>
  <r>
    <n v="3157"/>
    <s v="Summer FourPlay"/>
    <s v="Four Directors.  Four One Acts.  Four Genres.  For You."/>
    <n v="4000"/>
    <n v="4040"/>
    <x v="0"/>
    <s v="US"/>
    <s v="USD"/>
    <d v="2014-07-19T03:00:00"/>
    <n v="1405746000"/>
    <x v="3157"/>
    <n v="1404932105"/>
    <b v="1"/>
    <n v="41"/>
    <b v="1"/>
    <s v="theater/plays"/>
    <n v="1.01"/>
    <n v="98.536585365853654"/>
    <x v="8"/>
    <s v="plays"/>
  </r>
  <r>
    <n v="3158"/>
    <s v="Nursery Crimes"/>
    <s v="A 40s crime-noir play using nursery rhyme characters."/>
    <n v="5000"/>
    <n v="5700"/>
    <x v="0"/>
    <s v="US"/>
    <s v="USD"/>
    <d v="2013-07-22T18:09:12"/>
    <n v="1374523752"/>
    <x v="3158"/>
    <n v="1371931752"/>
    <b v="1"/>
    <n v="69"/>
    <b v="1"/>
    <s v="theater/plays"/>
    <n v="1.1399999999999999"/>
    <n v="82.608695652173907"/>
    <x v="8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d v="2012-01-18T21:00:00"/>
    <n v="1326927600"/>
    <x v="3159"/>
    <n v="1323221761"/>
    <b v="1"/>
    <n v="52"/>
    <b v="1"/>
    <s v="theater/plays"/>
    <n v="1.3348133333333334"/>
    <n v="38.504230769230773"/>
    <x v="8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d v="2014-08-13T02:59:00"/>
    <n v="1407905940"/>
    <x v="3160"/>
    <n v="1405923687"/>
    <b v="1"/>
    <n v="57"/>
    <b v="1"/>
    <s v="theater/plays"/>
    <n v="1.0153333333333334"/>
    <n v="80.15789473684211"/>
    <x v="8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d v="2014-10-15T10:52:02"/>
    <n v="1413377522"/>
    <x v="3161"/>
    <n v="1410785522"/>
    <b v="1"/>
    <n v="74"/>
    <b v="1"/>
    <s v="theater/plays"/>
    <n v="1.0509999999999999"/>
    <n v="28.405405405405407"/>
    <x v="8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d v="2014-07-07T00:00:00"/>
    <n v="1404698400"/>
    <x v="3162"/>
    <n v="1402331262"/>
    <b v="1"/>
    <n v="63"/>
    <b v="1"/>
    <s v="theater/plays"/>
    <n v="1.2715000000000001"/>
    <n v="80.730158730158735"/>
    <x v="8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d v="2014-06-15T16:05:25"/>
    <n v="1402855525"/>
    <x v="3163"/>
    <n v="1400263525"/>
    <b v="1"/>
    <n v="72"/>
    <b v="1"/>
    <s v="theater/plays"/>
    <n v="1.1115384615384616"/>
    <n v="200.69444444444446"/>
    <x v="8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d v="2014-06-09T17:20:15"/>
    <n v="1402341615"/>
    <x v="3164"/>
    <n v="1399490415"/>
    <b v="1"/>
    <n v="71"/>
    <b v="1"/>
    <s v="theater/plays"/>
    <n v="1.0676000000000001"/>
    <n v="37.591549295774648"/>
    <x v="8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d v="2011-05-03T01:59:00"/>
    <n v="1304395140"/>
    <x v="3165"/>
    <n v="1302493760"/>
    <b v="1"/>
    <n v="21"/>
    <b v="1"/>
    <s v="theater/plays"/>
    <n v="1.6266666666666667"/>
    <n v="58.095238095238095"/>
    <x v="8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d v="2014-11-26T05:59:00"/>
    <n v="1416988740"/>
    <x v="3166"/>
    <n v="1414514153"/>
    <b v="1"/>
    <n v="930"/>
    <b v="1"/>
    <s v="theater/plays"/>
    <n v="1.6022808571428573"/>
    <n v="60.300892473118282"/>
    <x v="8"/>
    <s v="plays"/>
  </r>
  <r>
    <n v="3167"/>
    <s v="Destiny is Judd Nelson: a new play at FringeNYC"/>
    <s v="What is destiny? Explore it with us this August at FringeNYC."/>
    <n v="3000"/>
    <n v="3485"/>
    <x v="0"/>
    <s v="US"/>
    <s v="USD"/>
    <d v="2014-08-02T02:13:01"/>
    <n v="1406952781"/>
    <x v="3167"/>
    <n v="1405743181"/>
    <b v="1"/>
    <n v="55"/>
    <b v="1"/>
    <s v="theater/plays"/>
    <n v="1.1616666666666666"/>
    <n v="63.363636363636367"/>
    <x v="8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d v="2014-06-13T20:00:00"/>
    <n v="1402696800"/>
    <x v="3168"/>
    <n v="1399948353"/>
    <b v="1"/>
    <n v="61"/>
    <b v="1"/>
    <s v="theater/plays"/>
    <n v="1.242"/>
    <n v="50.901639344262293"/>
    <x v="8"/>
    <s v="plays"/>
  </r>
  <r>
    <n v="3169"/>
    <s v="The Window"/>
    <s v="We're bringing The Window to the Cherry Lane Theater in January 2014."/>
    <n v="8000"/>
    <n v="8241"/>
    <x v="0"/>
    <s v="US"/>
    <s v="USD"/>
    <d v="2013-12-13T02:59:00"/>
    <n v="1386910740"/>
    <x v="3169"/>
    <n v="1384364561"/>
    <b v="1"/>
    <n v="82"/>
    <b v="1"/>
    <s v="theater/plays"/>
    <n v="1.030125"/>
    <n v="100.5"/>
    <x v="8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d v="2014-07-02T02:00:00"/>
    <n v="1404273600"/>
    <x v="3170"/>
    <n v="1401414944"/>
    <b v="1"/>
    <n v="71"/>
    <b v="1"/>
    <s v="theater/plays"/>
    <n v="1.1225000000000001"/>
    <n v="31.619718309859156"/>
    <x v="8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d v="2016-05-06T12:35:58"/>
    <n v="1462545358"/>
    <x v="3171"/>
    <n v="1459953358"/>
    <b v="1"/>
    <n v="117"/>
    <b v="1"/>
    <s v="theater/plays"/>
    <n v="1.0881428571428571"/>
    <n v="65.102564102564102"/>
    <x v="8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d v="2012-02-14T15:31:08"/>
    <n v="1329240668"/>
    <x v="3172"/>
    <n v="1326648668"/>
    <b v="1"/>
    <n v="29"/>
    <b v="1"/>
    <s v="theater/plays"/>
    <n v="1.1499999999999999"/>
    <n v="79.310344827586206"/>
    <x v="8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d v="2014-09-26T19:04:52"/>
    <n v="1411765492"/>
    <x v="3173"/>
    <n v="1409173492"/>
    <b v="1"/>
    <n v="74"/>
    <b v="1"/>
    <s v="theater/plays"/>
    <n v="1.03"/>
    <n v="139.18918918918919"/>
    <x v="8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d v="2014-08-25T18:45:08"/>
    <n v="1408999508"/>
    <x v="3174"/>
    <n v="1407789908"/>
    <b v="1"/>
    <n v="23"/>
    <b v="1"/>
    <s v="theater/plays"/>
    <n v="1.0113333333333334"/>
    <n v="131.91304347826087"/>
    <x v="8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d v="2011-02-17T19:17:07"/>
    <n v="1297977427"/>
    <x v="3175"/>
    <n v="1292793427"/>
    <b v="1"/>
    <n v="60"/>
    <b v="1"/>
    <s v="theater/plays"/>
    <n v="1.0955999999999999"/>
    <n v="91.3"/>
    <x v="8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d v="2013-08-18T13:00:00"/>
    <n v="1376838000"/>
    <x v="3176"/>
    <n v="1374531631"/>
    <b v="1"/>
    <n v="55"/>
    <b v="1"/>
    <s v="theater/plays"/>
    <n v="1.148421052631579"/>
    <n v="39.672727272727272"/>
    <x v="8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d v="2014-06-21T14:00:09"/>
    <n v="1403366409"/>
    <x v="3177"/>
    <n v="1400774409"/>
    <b v="1"/>
    <n v="51"/>
    <b v="1"/>
    <s v="theater/plays"/>
    <n v="1.1739999999999999"/>
    <n v="57.549019607843135"/>
    <x v="8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d v="2014-07-16T12:31:15"/>
    <n v="1405521075"/>
    <x v="3178"/>
    <n v="1402929075"/>
    <b v="1"/>
    <n v="78"/>
    <b v="1"/>
    <s v="theater/plays"/>
    <n v="1.7173333333333334"/>
    <n v="33.025641025641029"/>
    <x v="8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d v="2013-05-06T14:51:11"/>
    <n v="1367859071"/>
    <x v="3179"/>
    <n v="1365699071"/>
    <b v="1"/>
    <n v="62"/>
    <b v="1"/>
    <s v="theater/plays"/>
    <n v="1.1416238095238094"/>
    <n v="77.335806451612896"/>
    <x v="8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d v="2014-06-20T07:54:09"/>
    <n v="1403258049"/>
    <x v="3180"/>
    <n v="1400666049"/>
    <b v="1"/>
    <n v="45"/>
    <b v="1"/>
    <s v="theater/plays"/>
    <n v="1.1975"/>
    <n v="31.933333333333334"/>
    <x v="8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d v="2014-06-15T14:00:00"/>
    <n v="1402848000"/>
    <x v="3181"/>
    <n v="1400570787"/>
    <b v="1"/>
    <n v="15"/>
    <b v="1"/>
    <s v="theater/plays"/>
    <n v="1.0900000000000001"/>
    <n v="36.333333333333336"/>
    <x v="8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d v="2012-01-31T15:00:00"/>
    <n v="1328029200"/>
    <x v="3182"/>
    <n v="1323211621"/>
    <b v="1"/>
    <n v="151"/>
    <b v="1"/>
    <s v="theater/plays"/>
    <n v="1.0088571428571429"/>
    <n v="46.768211920529801"/>
    <x v="8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d v="2013-08-23T17:04:29"/>
    <n v="1377284669"/>
    <x v="3183"/>
    <n v="1375729469"/>
    <b v="1"/>
    <n v="68"/>
    <b v="1"/>
    <s v="theater/plays"/>
    <n v="1.0900000000000001"/>
    <n v="40.073529411764703"/>
    <x v="8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d v="2014-07-01T21:50:31"/>
    <n v="1404258631"/>
    <x v="3184"/>
    <n v="1401666631"/>
    <b v="1"/>
    <n v="46"/>
    <b v="1"/>
    <s v="theater/plays"/>
    <n v="1.0720930232558139"/>
    <n v="100.21739130434783"/>
    <x v="8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d v="2014-07-16T21:27:21"/>
    <n v="1405553241"/>
    <x v="3185"/>
    <n v="1404948441"/>
    <b v="1"/>
    <n v="24"/>
    <b v="1"/>
    <s v="theater/plays"/>
    <n v="1"/>
    <n v="41.666666666666664"/>
    <x v="8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d v="2014-09-16T19:00:00"/>
    <n v="1410901200"/>
    <x v="3186"/>
    <n v="1408313438"/>
    <b v="1"/>
    <n v="70"/>
    <b v="1"/>
    <s v="theater/plays"/>
    <n v="1.0218750000000001"/>
    <n v="46.714285714285715"/>
    <x v="8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d v="2014-08-04T13:59:33"/>
    <n v="1407167973"/>
    <x v="3187"/>
    <n v="1405439973"/>
    <b v="1"/>
    <n v="244"/>
    <b v="1"/>
    <s v="theater/plays"/>
    <n v="1.1629333333333334"/>
    <n v="71.491803278688522"/>
    <x v="8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d v="2015-06-10T07:58:22"/>
    <n v="1433930302"/>
    <x v="3188"/>
    <n v="1432115902"/>
    <b v="0"/>
    <n v="9"/>
    <b v="0"/>
    <s v="theater/musical"/>
    <n v="0.65"/>
    <n v="14.444444444444445"/>
    <x v="8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d v="2015-05-24T06:18:52"/>
    <n v="1432455532"/>
    <x v="3189"/>
    <n v="1429863532"/>
    <b v="0"/>
    <n v="19"/>
    <b v="0"/>
    <s v="theater/musical"/>
    <n v="0.12327272727272727"/>
    <n v="356.84210526315792"/>
    <x v="8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d v="2016-12-09T02:37:55"/>
    <n v="1481258275"/>
    <x v="3190"/>
    <n v="1478662675"/>
    <b v="0"/>
    <n v="0"/>
    <b v="0"/>
    <s v="theater/musical"/>
    <n v="0"/>
    <e v="#DIV/0!"/>
    <x v="8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d v="2016-08-16T16:07:49"/>
    <n v="1471370869"/>
    <x v="3191"/>
    <n v="1466186869"/>
    <b v="0"/>
    <n v="4"/>
    <b v="0"/>
    <s v="theater/musical"/>
    <n v="4.0266666666666666E-2"/>
    <n v="37.75"/>
    <x v="8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d v="2015-02-28T20:00:00"/>
    <n v="1425160800"/>
    <x v="3192"/>
    <n v="1421274859"/>
    <b v="0"/>
    <n v="8"/>
    <b v="0"/>
    <s v="theater/musical"/>
    <n v="1.0200000000000001E-2"/>
    <n v="12.75"/>
    <x v="8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d v="2015-02-20T21:14:16"/>
    <n v="1424474056"/>
    <x v="3193"/>
    <n v="1420586056"/>
    <b v="0"/>
    <n v="24"/>
    <b v="0"/>
    <s v="theater/musical"/>
    <n v="0.1174"/>
    <n v="24.458333333333332"/>
    <x v="8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d v="2015-07-26T23:29:58"/>
    <n v="1437960598"/>
    <x v="3194"/>
    <n v="1435368598"/>
    <b v="0"/>
    <n v="0"/>
    <b v="0"/>
    <s v="theater/musical"/>
    <n v="0"/>
    <e v="#DIV/0!"/>
    <x v="8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d v="2015-02-12T12:15:42"/>
    <n v="1423750542"/>
    <x v="3195"/>
    <n v="1421158542"/>
    <b v="0"/>
    <n v="39"/>
    <b v="0"/>
    <s v="theater/musical"/>
    <n v="0.59142857142857141"/>
    <n v="53.07692307692308"/>
    <x v="8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d v="2015-08-01T12:00:00"/>
    <n v="1438437600"/>
    <x v="3196"/>
    <n v="1433254875"/>
    <b v="0"/>
    <n v="6"/>
    <b v="0"/>
    <s v="theater/musical"/>
    <n v="5.9999999999999995E-4"/>
    <n v="300"/>
    <x v="8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d v="2015-02-04T09:50:18"/>
    <n v="1423050618"/>
    <x v="3197"/>
    <n v="1420458618"/>
    <b v="0"/>
    <n v="4"/>
    <b v="0"/>
    <s v="theater/musical"/>
    <n v="0.1145"/>
    <n v="286.25"/>
    <x v="8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d v="2015-02-16T08:11:17"/>
    <n v="1424081477"/>
    <x v="3198"/>
    <n v="1420798277"/>
    <b v="0"/>
    <n v="3"/>
    <b v="0"/>
    <s v="theater/musical"/>
    <n v="3.6666666666666666E-3"/>
    <n v="36.666666666666664"/>
    <x v="8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d v="2014-09-06T19:00:00"/>
    <n v="1410037200"/>
    <x v="3199"/>
    <n v="1407435418"/>
    <b v="0"/>
    <n v="53"/>
    <b v="0"/>
    <s v="theater/musical"/>
    <n v="0.52159999999999995"/>
    <n v="49.20754716981132"/>
    <x v="8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d v="2016-04-30T03:34:00"/>
    <n v="1461994440"/>
    <x v="3200"/>
    <n v="1459410101"/>
    <b v="0"/>
    <n v="1"/>
    <b v="0"/>
    <s v="theater/musical"/>
    <n v="2.0000000000000002E-5"/>
    <n v="1"/>
    <x v="8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d v="2014-08-31T16:24:37"/>
    <n v="1409509477"/>
    <x v="3201"/>
    <n v="1407695077"/>
    <b v="0"/>
    <n v="2"/>
    <b v="0"/>
    <s v="theater/musical"/>
    <n v="1.2500000000000001E-2"/>
    <n v="12.5"/>
    <x v="8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d v="2015-12-14T03:59:00"/>
    <n v="1450072740"/>
    <x v="3202"/>
    <n v="1445027346"/>
    <b v="0"/>
    <n v="25"/>
    <b v="0"/>
    <s v="theater/musical"/>
    <n v="0.54520000000000002"/>
    <n v="109.04"/>
    <x v="8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d v="2015-09-25T21:43:42"/>
    <n v="1443224622"/>
    <x v="3203"/>
    <n v="1440632622"/>
    <b v="0"/>
    <n v="6"/>
    <b v="0"/>
    <s v="theater/musical"/>
    <n v="0.25"/>
    <n v="41.666666666666664"/>
    <x v="8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d v="2015-07-17T14:14:00"/>
    <n v="1437149640"/>
    <x v="3204"/>
    <n v="1434558479"/>
    <b v="0"/>
    <n v="0"/>
    <b v="0"/>
    <s v="theater/musical"/>
    <n v="0"/>
    <e v="#DIV/0!"/>
    <x v="8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d v="2015-05-01T06:59:32"/>
    <n v="1430470772"/>
    <x v="3205"/>
    <n v="1427878772"/>
    <b v="0"/>
    <n v="12"/>
    <b v="0"/>
    <s v="theater/musical"/>
    <n v="3.4125000000000003E-2"/>
    <n v="22.75"/>
    <x v="8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d v="2015-09-19T04:37:31"/>
    <n v="1442644651"/>
    <x v="3206"/>
    <n v="1440052651"/>
    <b v="0"/>
    <n v="0"/>
    <b v="0"/>
    <s v="theater/musical"/>
    <n v="0"/>
    <e v="#DIV/0!"/>
    <x v="8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d v="2015-04-23T03:40:07"/>
    <n v="1429767607"/>
    <x v="3207"/>
    <n v="1424587207"/>
    <b v="0"/>
    <n v="36"/>
    <b v="0"/>
    <s v="theater/musical"/>
    <n v="0.46363636363636362"/>
    <n v="70.833333333333329"/>
    <x v="8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d v="2014-07-28T12:31:17"/>
    <n v="1406557877"/>
    <x v="3208"/>
    <n v="1404743477"/>
    <b v="1"/>
    <n v="82"/>
    <b v="1"/>
    <s v="theater/plays"/>
    <n v="1.0349999999999999"/>
    <n v="63.109756097560975"/>
    <x v="8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d v="2014-06-20T21:00:00"/>
    <n v="1403305200"/>
    <x v="3209"/>
    <n v="1400512658"/>
    <b v="1"/>
    <n v="226"/>
    <b v="1"/>
    <s v="theater/plays"/>
    <n v="1.1932315789473684"/>
    <n v="50.157964601769912"/>
    <x v="8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d v="2012-06-01T01:59:00"/>
    <n v="1338523140"/>
    <x v="3210"/>
    <n v="1334442519"/>
    <b v="1"/>
    <n v="60"/>
    <b v="1"/>
    <s v="theater/plays"/>
    <n v="1.2576666666666667"/>
    <n v="62.883333333333333"/>
    <x v="8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d v="2014-08-15T00:00:00"/>
    <n v="1408068000"/>
    <x v="3211"/>
    <n v="1405346680"/>
    <b v="1"/>
    <n v="322"/>
    <b v="1"/>
    <s v="theater/plays"/>
    <n v="1.1974347826086957"/>
    <n v="85.531055900621112"/>
    <x v="8"/>
    <s v="plays"/>
  </r>
  <r>
    <n v="3212"/>
    <s v="Campo Maldito"/>
    <s v="Help us bring our production of Campo Maldito to New York AND San Francisco!"/>
    <n v="4000"/>
    <n v="5050"/>
    <x v="0"/>
    <s v="US"/>
    <s v="USD"/>
    <d v="2014-08-08T17:05:51"/>
    <n v="1407524751"/>
    <x v="3212"/>
    <n v="1404932751"/>
    <b v="1"/>
    <n v="94"/>
    <b v="1"/>
    <s v="theater/plays"/>
    <n v="1.2625"/>
    <n v="53.723404255319146"/>
    <x v="8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d v="2015-07-26T16:19:19"/>
    <n v="1437934759"/>
    <x v="3213"/>
    <n v="1434478759"/>
    <b v="1"/>
    <n v="47"/>
    <b v="1"/>
    <s v="theater/plays"/>
    <n v="1.0011666666666668"/>
    <n v="127.80851063829788"/>
    <x v="8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d v="2016-01-05T21:55:00"/>
    <n v="1452038100"/>
    <x v="3214"/>
    <n v="1448823673"/>
    <b v="1"/>
    <n v="115"/>
    <b v="1"/>
    <s v="theater/plays"/>
    <n v="1.0213333333333334"/>
    <n v="106.57391304347826"/>
    <x v="8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d v="2015-09-10T01:59:00"/>
    <n v="1441857540"/>
    <x v="3215"/>
    <n v="1438617471"/>
    <b v="1"/>
    <n v="134"/>
    <b v="1"/>
    <s v="theater/plays"/>
    <n v="1.0035142857142858"/>
    <n v="262.11194029850748"/>
    <x v="8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d v="2015-07-11T12:30:00"/>
    <n v="1436625000"/>
    <x v="3216"/>
    <n v="1433934371"/>
    <b v="1"/>
    <n v="35"/>
    <b v="1"/>
    <s v="theater/plays"/>
    <n v="1.0004999999999999"/>
    <n v="57.171428571428571"/>
    <x v="8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d v="2016-11-04T11:06:24"/>
    <n v="1478264784"/>
    <x v="3217"/>
    <n v="1475672784"/>
    <b v="1"/>
    <n v="104"/>
    <b v="1"/>
    <s v="theater/plays"/>
    <n v="1.1602222222222223"/>
    <n v="50.20192307692308"/>
    <x v="8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d v="2014-12-30T22:00:00"/>
    <n v="1419984000"/>
    <x v="3218"/>
    <n v="1417132986"/>
    <b v="1"/>
    <n v="184"/>
    <b v="1"/>
    <s v="theater/plays"/>
    <n v="1.0209999999999999"/>
    <n v="66.586956521739125"/>
    <x v="8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d v="2015-03-22T20:35:47"/>
    <n v="1427063747"/>
    <x v="3219"/>
    <n v="1424043347"/>
    <b v="1"/>
    <n v="119"/>
    <b v="1"/>
    <s v="theater/plays"/>
    <n v="1.0011000000000001"/>
    <n v="168.25210084033614"/>
    <x v="8"/>
    <s v="plays"/>
  </r>
  <r>
    <n v="3220"/>
    <s v="Burners"/>
    <s v="A sci-fi thriller for the stage opening March 10 in Los Angeles."/>
    <n v="15000"/>
    <n v="15126"/>
    <x v="0"/>
    <s v="US"/>
    <s v="USD"/>
    <d v="2017-03-12T19:00:00"/>
    <n v="1489352400"/>
    <x v="3220"/>
    <n v="1486411204"/>
    <b v="1"/>
    <n v="59"/>
    <b v="1"/>
    <s v="theater/plays"/>
    <n v="1.0084"/>
    <n v="256.37288135593218"/>
    <x v="8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d v="2015-07-05T14:43:23"/>
    <n v="1436114603"/>
    <x v="3221"/>
    <n v="1433090603"/>
    <b v="1"/>
    <n v="113"/>
    <b v="1"/>
    <s v="theater/plays"/>
    <n v="1.0342499999999999"/>
    <n v="36.610619469026545"/>
    <x v="8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d v="2015-10-24T19:29:00"/>
    <n v="1445722140"/>
    <x v="3222"/>
    <n v="1443016697"/>
    <b v="1"/>
    <n v="84"/>
    <b v="1"/>
    <s v="theater/plays"/>
    <n v="1.248"/>
    <n v="37.142857142857146"/>
    <x v="8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d v="2015-08-20T18:02:56"/>
    <n v="1440100976"/>
    <x v="3223"/>
    <n v="1437508976"/>
    <b v="1"/>
    <n v="74"/>
    <b v="1"/>
    <s v="theater/plays"/>
    <n v="1.0951612903225807"/>
    <n v="45.878378378378379"/>
    <x v="8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d v="2017-01-10T03:00:00"/>
    <n v="1484024400"/>
    <x v="3224"/>
    <n v="1479932713"/>
    <b v="1"/>
    <n v="216"/>
    <b v="1"/>
    <s v="theater/plays"/>
    <n v="1.0203333333333333"/>
    <n v="141.71296296296296"/>
    <x v="8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d v="2016-06-03T19:00:00"/>
    <n v="1464987600"/>
    <x v="3225"/>
    <n v="1463145938"/>
    <b v="1"/>
    <n v="39"/>
    <b v="1"/>
    <s v="theater/plays"/>
    <n v="1.0235000000000001"/>
    <n v="52.487179487179489"/>
    <x v="8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d v="2015-10-30T12:00:12"/>
    <n v="1446213612"/>
    <x v="3226"/>
    <n v="1443621612"/>
    <b v="1"/>
    <n v="21"/>
    <b v="1"/>
    <s v="theater/plays"/>
    <n v="1.0416666666666667"/>
    <n v="59.523809523809526"/>
    <x v="8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d v="2017-01-17T19:10:36"/>
    <n v="1484687436"/>
    <x v="3227"/>
    <n v="1482095436"/>
    <b v="0"/>
    <n v="30"/>
    <b v="1"/>
    <s v="theater/plays"/>
    <n v="1.25"/>
    <n v="50"/>
    <x v="8"/>
    <s v="plays"/>
  </r>
  <r>
    <n v="3228"/>
    <s v="Hear Me Roar: A Season of Powerful Women"/>
    <s v="A Season of Powerful Women. A Season of Defiance."/>
    <n v="7000"/>
    <n v="7164"/>
    <x v="0"/>
    <s v="US"/>
    <s v="USD"/>
    <d v="2015-12-17T02:59:00"/>
    <n v="1450328340"/>
    <x v="3228"/>
    <n v="1447606884"/>
    <b v="1"/>
    <n v="37"/>
    <b v="1"/>
    <s v="theater/plays"/>
    <n v="1.0234285714285714"/>
    <n v="193.62162162162161"/>
    <x v="8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d v="2014-11-20T05:59:58"/>
    <n v="1416470398"/>
    <x v="3229"/>
    <n v="1413874798"/>
    <b v="1"/>
    <n v="202"/>
    <b v="1"/>
    <s v="theater/plays"/>
    <n v="1.0786500000000001"/>
    <n v="106.79702970297029"/>
    <x v="8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d v="2014-10-01T01:59:00"/>
    <n v="1412135940"/>
    <x v="3230"/>
    <n v="1410840126"/>
    <b v="1"/>
    <n v="37"/>
    <b v="1"/>
    <s v="theater/plays"/>
    <n v="1.0988461538461538"/>
    <n v="77.21621621621621"/>
    <x v="8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d v="2016-04-16T20:39:07"/>
    <n v="1460846347"/>
    <x v="3231"/>
    <n v="1458254347"/>
    <b v="0"/>
    <n v="28"/>
    <b v="1"/>
    <s v="theater/plays"/>
    <n v="1.61"/>
    <n v="57.5"/>
    <x v="8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d v="2016-05-04T01:59:00"/>
    <n v="1462334340"/>
    <x v="3232"/>
    <n v="1459711917"/>
    <b v="1"/>
    <n v="26"/>
    <b v="1"/>
    <s v="theater/plays"/>
    <n v="1.3120000000000001"/>
    <n v="50.46153846153846"/>
    <x v="8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d v="2017-03-02T17:19:15"/>
    <n v="1488482355"/>
    <x v="3233"/>
    <n v="1485890355"/>
    <b v="0"/>
    <n v="61"/>
    <b v="1"/>
    <s v="theater/plays"/>
    <n v="1.1879999999999999"/>
    <n v="97.377049180327873"/>
    <x v="8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d v="2017-02-01T21:31:00"/>
    <n v="1485991860"/>
    <x v="3234"/>
    <n v="1483124208"/>
    <b v="0"/>
    <n v="115"/>
    <b v="1"/>
    <s v="theater/plays"/>
    <n v="1.0039275000000001"/>
    <n v="34.91921739130435"/>
    <x v="8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d v="2016-07-01T06:20:51"/>
    <n v="1467361251"/>
    <x v="3235"/>
    <n v="1464769251"/>
    <b v="1"/>
    <n v="181"/>
    <b v="1"/>
    <s v="theater/plays"/>
    <n v="1.0320666666666667"/>
    <n v="85.530386740331494"/>
    <x v="8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d v="2016-12-28T20:00:33"/>
    <n v="1482962433"/>
    <x v="3236"/>
    <n v="1480370433"/>
    <b v="0"/>
    <n v="110"/>
    <b v="1"/>
    <s v="theater/plays"/>
    <n v="1.006"/>
    <n v="182.90909090909091"/>
    <x v="8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d v="2015-09-29T01:59:00"/>
    <n v="1443499140"/>
    <x v="3237"/>
    <n v="1441452184"/>
    <b v="1"/>
    <n v="269"/>
    <b v="1"/>
    <s v="theater/plays"/>
    <n v="1.0078754285714286"/>
    <n v="131.13620817843866"/>
    <x v="8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d v="2015-07-01T10:14:58"/>
    <n v="1435752898"/>
    <x v="3238"/>
    <n v="1433160898"/>
    <b v="1"/>
    <n v="79"/>
    <b v="1"/>
    <s v="theater/plays"/>
    <n v="1.1232142857142857"/>
    <n v="39.810126582278478"/>
    <x v="8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d v="2015-10-25T21:59:00"/>
    <n v="1445817540"/>
    <x v="3239"/>
    <n v="1443665293"/>
    <b v="1"/>
    <n v="104"/>
    <b v="1"/>
    <s v="theater/plays"/>
    <n v="1.0591914022517912"/>
    <n v="59.701730769230764"/>
    <x v="8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d v="2017-02-16T21:00:00"/>
    <n v="1487286000"/>
    <x v="3240"/>
    <n v="1484843948"/>
    <b v="0"/>
    <n v="34"/>
    <b v="1"/>
    <s v="theater/plays"/>
    <n v="1.0056666666666667"/>
    <n v="88.735294117647058"/>
    <x v="8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d v="2014-10-14T04:59:00"/>
    <n v="1413269940"/>
    <x v="3241"/>
    <n v="1410421670"/>
    <b v="1"/>
    <n v="167"/>
    <b v="1"/>
    <s v="theater/plays"/>
    <n v="1.1530588235294117"/>
    <n v="58.688622754491021"/>
    <x v="8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d v="2014-09-19T16:08:12"/>
    <n v="1411150092"/>
    <x v="3242"/>
    <n v="1408558092"/>
    <b v="1"/>
    <n v="183"/>
    <b v="1"/>
    <s v="theater/plays"/>
    <n v="1.273042"/>
    <n v="69.56513661202186"/>
    <x v="8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d v="2015-10-08T22:00:00"/>
    <n v="1444348800"/>
    <x v="3243"/>
    <n v="1442283562"/>
    <b v="1"/>
    <n v="71"/>
    <b v="1"/>
    <s v="theater/plays"/>
    <n v="1.028375"/>
    <n v="115.87323943661971"/>
    <x v="8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d v="2016-12-01T15:39:42"/>
    <n v="1480613982"/>
    <x v="3244"/>
    <n v="1478018382"/>
    <b v="0"/>
    <n v="69"/>
    <b v="1"/>
    <s v="theater/plays"/>
    <n v="1.0293749999999999"/>
    <n v="23.869565217391305"/>
    <x v="8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d v="2015-06-12T00:00:00"/>
    <n v="1434074400"/>
    <x v="3245"/>
    <n v="1431354258"/>
    <b v="0"/>
    <n v="270"/>
    <b v="1"/>
    <s v="theater/plays"/>
    <n v="1.043047619047619"/>
    <n v="81.125925925925927"/>
    <x v="8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d v="2015-09-12T01:59:00"/>
    <n v="1442030340"/>
    <x v="3246"/>
    <n v="1439551200"/>
    <b v="1"/>
    <n v="193"/>
    <b v="1"/>
    <s v="theater/plays"/>
    <n v="1.1122000000000001"/>
    <n v="57.626943005181346"/>
    <x v="8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d v="2015-07-12T08:25:12"/>
    <n v="1436696712"/>
    <x v="3247"/>
    <n v="1434104712"/>
    <b v="1"/>
    <n v="57"/>
    <b v="1"/>
    <s v="theater/plays"/>
    <n v="1.0586"/>
    <n v="46.429824561403507"/>
    <x v="8"/>
    <s v="plays"/>
  </r>
  <r>
    <n v="3248"/>
    <s v="Honest Accomplice Theatre 2015-16 Season"/>
    <s v="Honest Accomplice Theatre produces theatre for social change."/>
    <n v="12000"/>
    <n v="12095"/>
    <x v="0"/>
    <s v="US"/>
    <s v="USD"/>
    <d v="2015-04-04T18:19:17"/>
    <n v="1428178757"/>
    <x v="3248"/>
    <n v="1425590357"/>
    <b v="1"/>
    <n v="200"/>
    <b v="1"/>
    <s v="theater/plays"/>
    <n v="1.0079166666666666"/>
    <n v="60.475000000000001"/>
    <x v="8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d v="2015-06-20T15:55:14"/>
    <n v="1434822914"/>
    <x v="3249"/>
    <n v="1432230914"/>
    <b v="1"/>
    <n v="88"/>
    <b v="1"/>
    <s v="theater/plays"/>
    <n v="1.0492727272727274"/>
    <n v="65.579545454545453"/>
    <x v="8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d v="2014-11-05T16:48:44"/>
    <n v="1415213324"/>
    <x v="3250"/>
    <n v="1412617724"/>
    <b v="1"/>
    <n v="213"/>
    <b v="1"/>
    <s v="theater/plays"/>
    <n v="1.01552"/>
    <n v="119.1924882629108"/>
    <x v="8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d v="2015-06-21T15:32:46"/>
    <n v="1434907966"/>
    <x v="3251"/>
    <n v="1432315966"/>
    <b v="1"/>
    <n v="20"/>
    <b v="1"/>
    <s v="theater/plays"/>
    <n v="1.1073333333333333"/>
    <n v="83.05"/>
    <x v="8"/>
    <s v="plays"/>
  </r>
  <r>
    <n v="3252"/>
    <s v="Modern Love"/>
    <s v="How do we navigate the boundaries between friendship, sexual intimacy and obsessive desire?"/>
    <n v="2250"/>
    <n v="2876"/>
    <x v="0"/>
    <s v="GB"/>
    <s v="GBP"/>
    <d v="2016-09-07T09:20:40"/>
    <n v="1473247240"/>
    <x v="3252"/>
    <n v="1470655240"/>
    <b v="1"/>
    <n v="50"/>
    <b v="1"/>
    <s v="theater/plays"/>
    <n v="1.2782222222222221"/>
    <n v="57.52"/>
    <x v="8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d v="2016-09-08T01:45:00"/>
    <n v="1473306300"/>
    <x v="3253"/>
    <n v="1471701028"/>
    <b v="1"/>
    <n v="115"/>
    <b v="1"/>
    <s v="theater/plays"/>
    <n v="1.0182500000000001"/>
    <n v="177.08695652173913"/>
    <x v="8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d v="2015-03-25T23:03:29"/>
    <n v="1427331809"/>
    <x v="3254"/>
    <n v="1424743409"/>
    <b v="1"/>
    <n v="186"/>
    <b v="1"/>
    <s v="theater/plays"/>
    <n v="1.012576923076923"/>
    <n v="70.771505376344081"/>
    <x v="8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d v="2014-10-07T16:26:15"/>
    <n v="1412706375"/>
    <x v="3255"/>
    <n v="1410114375"/>
    <b v="1"/>
    <n v="18"/>
    <b v="1"/>
    <s v="theater/plays"/>
    <n v="1.75"/>
    <n v="29.166666666666668"/>
    <x v="8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d v="2015-06-11T01:59:00"/>
    <n v="1433995140"/>
    <x v="3256"/>
    <n v="1432129577"/>
    <b v="1"/>
    <n v="176"/>
    <b v="1"/>
    <s v="theater/plays"/>
    <n v="1.2806"/>
    <n v="72.76136363636364"/>
    <x v="8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d v="2017-02-22T11:25:52"/>
    <n v="1487769952"/>
    <x v="3257"/>
    <n v="1485177952"/>
    <b v="0"/>
    <n v="41"/>
    <b v="1"/>
    <s v="theater/plays"/>
    <n v="1.0629949999999999"/>
    <n v="51.853414634146333"/>
    <x v="8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d v="2015-01-08T19:17:41"/>
    <n v="1420751861"/>
    <x v="3258"/>
    <n v="1418159861"/>
    <b v="1"/>
    <n v="75"/>
    <b v="1"/>
    <s v="theater/plays"/>
    <n v="1.052142857142857"/>
    <n v="98.2"/>
    <x v="8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d v="2016-10-01T01:59:00"/>
    <n v="1475294340"/>
    <x v="3259"/>
    <n v="1472753745"/>
    <b v="1"/>
    <n v="97"/>
    <b v="1"/>
    <s v="theater/plays"/>
    <n v="1.0616782608695652"/>
    <n v="251.7381443298969"/>
    <x v="8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d v="2015-11-30T15:08:38"/>
    <n v="1448903318"/>
    <x v="3260"/>
    <n v="1445875718"/>
    <b v="1"/>
    <n v="73"/>
    <b v="1"/>
    <s v="theater/plays"/>
    <n v="1.0924"/>
    <n v="74.821917808219183"/>
    <x v="8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d v="2015-07-16T15:24:36"/>
    <n v="1437067476"/>
    <x v="3261"/>
    <n v="1434475476"/>
    <b v="1"/>
    <n v="49"/>
    <b v="1"/>
    <s v="theater/plays"/>
    <n v="1.0045454545454546"/>
    <n v="67.65306122448979"/>
    <x v="8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d v="2014-12-22T02:00:00"/>
    <n v="1419220800"/>
    <x v="3262"/>
    <n v="1416555262"/>
    <b v="1"/>
    <n v="134"/>
    <b v="1"/>
    <s v="theater/plays"/>
    <n v="1.0304098360655738"/>
    <n v="93.81343283582089"/>
    <x v="8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d v="2015-10-30T19:00:00"/>
    <n v="1446238800"/>
    <x v="3263"/>
    <n v="1444220588"/>
    <b v="1"/>
    <n v="68"/>
    <b v="1"/>
    <s v="theater/plays"/>
    <n v="1.121664"/>
    <n v="41.237647058823526"/>
    <x v="8"/>
    <s v="plays"/>
  </r>
  <r>
    <n v="3264"/>
    <s v="Kapow-i GoGo at The PIT"/>
    <s v="The three part comedic saga of Kapow-i GoGo, who saves the world.  Again.  And again."/>
    <n v="2500"/>
    <n v="2575"/>
    <x v="0"/>
    <s v="US"/>
    <s v="USD"/>
    <d v="2015-01-28T20:00:00"/>
    <n v="1422482400"/>
    <x v="3264"/>
    <n v="1421089938"/>
    <b v="1"/>
    <n v="49"/>
    <b v="1"/>
    <s v="theater/plays"/>
    <n v="1.03"/>
    <n v="52.551020408163268"/>
    <x v="8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d v="2015-12-03T15:00:00"/>
    <n v="1449162000"/>
    <x v="3265"/>
    <n v="1446570315"/>
    <b v="1"/>
    <n v="63"/>
    <b v="1"/>
    <s v="theater/plays"/>
    <n v="1.64"/>
    <n v="70.285714285714292"/>
    <x v="8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d v="2015-06-12T19:00:00"/>
    <n v="1434142800"/>
    <x v="3266"/>
    <n v="1431435122"/>
    <b v="1"/>
    <n v="163"/>
    <b v="1"/>
    <s v="theater/plays"/>
    <n v="1.3128333333333333"/>
    <n v="48.325153374233132"/>
    <x v="8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d v="2015-07-17T16:11:00"/>
    <n v="1437156660"/>
    <x v="3267"/>
    <n v="1434564660"/>
    <b v="1"/>
    <n v="288"/>
    <b v="1"/>
    <s v="theater/plays"/>
    <n v="1.0209999999999999"/>
    <n v="53.177083333333336"/>
    <x v="8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d v="2016-08-24T19:42:08"/>
    <n v="1472074928"/>
    <x v="3268"/>
    <n v="1470692528"/>
    <b v="1"/>
    <n v="42"/>
    <b v="1"/>
    <s v="theater/plays"/>
    <n v="1.28"/>
    <n v="60.952380952380949"/>
    <x v="8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d v="2015-06-16T09:00:00"/>
    <n v="1434452400"/>
    <x v="3269"/>
    <n v="1431509397"/>
    <b v="1"/>
    <n v="70"/>
    <b v="1"/>
    <s v="theater/plays"/>
    <n v="1.0149999999999999"/>
    <n v="116"/>
    <x v="8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d v="2015-07-12T10:47:45"/>
    <n v="1436705265"/>
    <x v="3270"/>
    <n v="1434113265"/>
    <b v="1"/>
    <n v="30"/>
    <b v="1"/>
    <s v="theater/plays"/>
    <n v="1.0166666666666666"/>
    <n v="61"/>
    <x v="8"/>
    <s v="plays"/>
  </r>
  <r>
    <n v="3271"/>
    <s v="Saxon Court at Southwark Playhouse"/>
    <s v="A razor sharp satire to darken your Christmas."/>
    <n v="1500"/>
    <n v="1950"/>
    <x v="0"/>
    <s v="GB"/>
    <s v="GBP"/>
    <d v="2014-11-02T09:29:35"/>
    <n v="1414927775"/>
    <x v="3271"/>
    <n v="1412332175"/>
    <b v="1"/>
    <n v="51"/>
    <b v="1"/>
    <s v="theater/plays"/>
    <n v="1.3"/>
    <n v="38.235294117647058"/>
    <x v="8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d v="2015-11-06T11:00:09"/>
    <n v="1446814809"/>
    <x v="3272"/>
    <n v="1444219209"/>
    <b v="1"/>
    <n v="145"/>
    <b v="1"/>
    <s v="theater/plays"/>
    <n v="1.5443"/>
    <n v="106.50344827586207"/>
    <x v="8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d v="2016-09-14T17:00:00"/>
    <n v="1473879600"/>
    <x v="3273"/>
    <n v="1472498042"/>
    <b v="1"/>
    <n v="21"/>
    <b v="1"/>
    <s v="theater/plays"/>
    <n v="1.0740000000000001"/>
    <n v="204.57142857142858"/>
    <x v="8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d v="2016-03-15T19:00:00"/>
    <n v="1458075600"/>
    <x v="3274"/>
    <n v="1454259272"/>
    <b v="1"/>
    <n v="286"/>
    <b v="1"/>
    <s v="theater/plays"/>
    <n v="1.0132258064516129"/>
    <n v="54.912587412587413"/>
    <x v="8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d v="2015-02-09T02:30:00"/>
    <n v="1423456200"/>
    <x v="3275"/>
    <n v="1421183271"/>
    <b v="1"/>
    <n v="12"/>
    <b v="1"/>
    <s v="theater/plays"/>
    <n v="1.0027777777777778"/>
    <n v="150.41666666666666"/>
    <x v="8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d v="2016-04-01T01:59:00"/>
    <n v="1459483140"/>
    <x v="3276"/>
    <n v="1456526879"/>
    <b v="1"/>
    <n v="100"/>
    <b v="1"/>
    <s v="theater/plays"/>
    <n v="1.1684444444444444"/>
    <n v="52.58"/>
    <x v="8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d v="2014-11-18T15:23:26"/>
    <n v="1416331406"/>
    <x v="3277"/>
    <n v="1413735806"/>
    <b v="1"/>
    <n v="100"/>
    <b v="1"/>
    <s v="theater/plays"/>
    <n v="1.0860000000000001"/>
    <n v="54.3"/>
    <x v="8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d v="2015-05-30T18:21:43"/>
    <n v="1433017303"/>
    <x v="3278"/>
    <n v="1430425303"/>
    <b v="1"/>
    <n v="34"/>
    <b v="1"/>
    <s v="theater/plays"/>
    <n v="1.034"/>
    <n v="76.029411764705884"/>
    <x v="8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d v="2016-03-31T23:27:39"/>
    <n v="1459474059"/>
    <x v="3279"/>
    <n v="1456885659"/>
    <b v="0"/>
    <n v="63"/>
    <b v="1"/>
    <s v="theater/plays"/>
    <n v="1.1427586206896552"/>
    <n v="105.2063492063492"/>
    <x v="8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d v="2015-06-01T03:00:00"/>
    <n v="1433134800"/>
    <x v="3280"/>
    <n v="1430158198"/>
    <b v="0"/>
    <n v="30"/>
    <b v="1"/>
    <s v="theater/plays"/>
    <n v="1.03"/>
    <n v="68.666666666666671"/>
    <x v="8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d v="2015-09-01T22:28:25"/>
    <n v="1441153705"/>
    <x v="3281"/>
    <n v="1438561705"/>
    <b v="0"/>
    <n v="47"/>
    <b v="1"/>
    <s v="theater/plays"/>
    <n v="1.216"/>
    <n v="129.36170212765958"/>
    <x v="8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d v="2016-04-29T02:39:48"/>
    <n v="1461904788"/>
    <x v="3282"/>
    <n v="1458103188"/>
    <b v="0"/>
    <n v="237"/>
    <b v="1"/>
    <s v="theater/plays"/>
    <n v="1.026467741935484"/>
    <n v="134.26371308016877"/>
    <x v="8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d v="2016-02-10T19:00:00"/>
    <n v="1455138000"/>
    <x v="3283"/>
    <n v="1452448298"/>
    <b v="0"/>
    <n v="47"/>
    <b v="1"/>
    <s v="theater/plays"/>
    <n v="1.0475000000000001"/>
    <n v="17.829787234042552"/>
    <x v="8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d v="2016-01-29T03:59:00"/>
    <n v="1454047140"/>
    <x v="3284"/>
    <n v="1452546853"/>
    <b v="0"/>
    <n v="15"/>
    <b v="1"/>
    <s v="theater/plays"/>
    <n v="1.016"/>
    <n v="203.2"/>
    <x v="8"/>
    <s v="plays"/>
  </r>
  <r>
    <n v="3285"/>
    <s v="By Morning"/>
    <s v="A new play by Matthew Gasda"/>
    <n v="4999"/>
    <n v="5604"/>
    <x v="0"/>
    <s v="US"/>
    <s v="USD"/>
    <d v="2017-02-28T03:00:00"/>
    <n v="1488258000"/>
    <x v="3285"/>
    <n v="1485556626"/>
    <b v="0"/>
    <n v="81"/>
    <b v="1"/>
    <s v="theater/plays"/>
    <n v="1.1210242048409682"/>
    <n v="69.18518518518519"/>
    <x v="8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d v="2016-08-15T18:09:42"/>
    <n v="1471291782"/>
    <x v="3286"/>
    <n v="1468699782"/>
    <b v="0"/>
    <n v="122"/>
    <b v="1"/>
    <s v="theater/plays"/>
    <n v="1.0176666666666667"/>
    <n v="125.12295081967213"/>
    <x v="8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d v="2015-11-28T16:00:28"/>
    <n v="1448733628"/>
    <x v="3287"/>
    <n v="1446573628"/>
    <b v="0"/>
    <n v="34"/>
    <b v="1"/>
    <s v="theater/plays"/>
    <n v="1"/>
    <n v="73.529411764705884"/>
    <x v="8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d v="2016-06-20T21:00:00"/>
    <n v="1466463600"/>
    <x v="3288"/>
    <n v="1463337315"/>
    <b v="0"/>
    <n v="207"/>
    <b v="1"/>
    <s v="theater/plays"/>
    <n v="1.0026489999999999"/>
    <n v="48.437149758454105"/>
    <x v="8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d v="2017-02-20T06:50:02"/>
    <n v="1487580602"/>
    <x v="3289"/>
    <n v="1485161402"/>
    <b v="0"/>
    <n v="25"/>
    <b v="1"/>
    <s v="theater/plays"/>
    <n v="1.3304200000000002"/>
    <n v="26.608400000000003"/>
    <x v="8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d v="2017-03-11T10:21:31"/>
    <n v="1489234891"/>
    <x v="3290"/>
    <n v="1486642891"/>
    <b v="0"/>
    <n v="72"/>
    <b v="1"/>
    <s v="theater/plays"/>
    <n v="1.212"/>
    <n v="33.666666666666664"/>
    <x v="8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d v="2015-09-17T01:59:00"/>
    <n v="1442462340"/>
    <x v="3291"/>
    <n v="1439743900"/>
    <b v="0"/>
    <n v="14"/>
    <b v="1"/>
    <s v="theater/plays"/>
    <n v="1.1399999999999999"/>
    <n v="40.714285714285715"/>
    <x v="8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d v="2015-12-04T17:29:08"/>
    <n v="1449257348"/>
    <x v="3292"/>
    <n v="1444069748"/>
    <b v="0"/>
    <n v="15"/>
    <b v="1"/>
    <s v="theater/plays"/>
    <n v="2.8613861386138613"/>
    <n v="19.266666666666666"/>
    <x v="8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d v="2017-03-04T08:12:32"/>
    <n v="1488622352"/>
    <x v="3293"/>
    <n v="1486030352"/>
    <b v="0"/>
    <n v="91"/>
    <b v="1"/>
    <s v="theater/plays"/>
    <n v="1.7044444444444444"/>
    <n v="84.285714285714292"/>
    <x v="8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d v="2015-06-16T10:59:14"/>
    <n v="1434459554"/>
    <x v="3294"/>
    <n v="1431867554"/>
    <b v="0"/>
    <n v="24"/>
    <b v="1"/>
    <s v="theater/plays"/>
    <n v="1.1833333333333333"/>
    <n v="29.583333333333332"/>
    <x v="8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d v="2016-09-26T08:37:09"/>
    <n v="1474886229"/>
    <x v="3295"/>
    <n v="1472294229"/>
    <b v="0"/>
    <n v="27"/>
    <b v="1"/>
    <s v="theater/plays"/>
    <n v="1.0285857142857142"/>
    <n v="26.667037037037037"/>
    <x v="8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d v="2015-11-22T20:00:00"/>
    <n v="1448229600"/>
    <x v="3296"/>
    <n v="1446401372"/>
    <b v="0"/>
    <n v="47"/>
    <b v="1"/>
    <s v="theater/plays"/>
    <n v="1.4406666666666668"/>
    <n v="45.978723404255319"/>
    <x v="8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d v="2015-07-27T20:59:00"/>
    <n v="1438037940"/>
    <x v="3297"/>
    <n v="1436380256"/>
    <b v="0"/>
    <n v="44"/>
    <b v="1"/>
    <s v="theater/plays"/>
    <n v="1.0007272727272727"/>
    <n v="125.09090909090909"/>
    <x v="8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d v="2015-09-12T22:00:00"/>
    <n v="1442102400"/>
    <x v="3298"/>
    <n v="1440370768"/>
    <b v="0"/>
    <n v="72"/>
    <b v="1"/>
    <s v="theater/plays"/>
    <n v="1.0173000000000001"/>
    <n v="141.29166666666666"/>
    <x v="8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d v="2015-10-14T20:01:03"/>
    <n v="1444860063"/>
    <x v="3299"/>
    <n v="1442268063"/>
    <b v="0"/>
    <n v="63"/>
    <b v="1"/>
    <s v="theater/plays"/>
    <n v="1.1619999999999999"/>
    <n v="55.333333333333336"/>
    <x v="8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d v="2015-04-29T15:51:02"/>
    <n v="1430329862"/>
    <x v="3300"/>
    <n v="1428515462"/>
    <b v="0"/>
    <n v="88"/>
    <b v="1"/>
    <s v="theater/plays"/>
    <n v="1.3616666666666666"/>
    <n v="46.420454545454547"/>
    <x v="8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d v="2016-08-01T04:59:00"/>
    <n v="1470034740"/>
    <x v="3301"/>
    <n v="1466185176"/>
    <b v="0"/>
    <n v="70"/>
    <b v="1"/>
    <s v="theater/plays"/>
    <n v="1.3346666666666667"/>
    <n v="57.2"/>
    <x v="8"/>
    <s v="plays"/>
  </r>
  <r>
    <n v="3302"/>
    <s v="El muro de BorÃ­s KiÃ©n"/>
    <s v="FilosofÃ­a de los anÃ³nimos"/>
    <n v="8400"/>
    <n v="8685"/>
    <x v="0"/>
    <s v="ES"/>
    <s v="EUR"/>
    <d v="2016-12-07T06:26:16"/>
    <n v="1481099176"/>
    <x v="3302"/>
    <n v="1478507176"/>
    <b v="0"/>
    <n v="50"/>
    <b v="1"/>
    <s v="theater/plays"/>
    <n v="1.0339285714285715"/>
    <n v="173.7"/>
    <x v="8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d v="2015-03-28T12:38:04"/>
    <n v="1427553484"/>
    <x v="3303"/>
    <n v="1424533084"/>
    <b v="0"/>
    <n v="35"/>
    <b v="1"/>
    <s v="theater/plays"/>
    <n v="1.1588888888888889"/>
    <n v="59.6"/>
    <x v="8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d v="2016-12-22T12:59:12"/>
    <n v="1482418752"/>
    <x v="3304"/>
    <n v="1479826752"/>
    <b v="0"/>
    <n v="175"/>
    <b v="1"/>
    <s v="theater/plays"/>
    <n v="1.0451666666666666"/>
    <n v="89.585714285714289"/>
    <x v="8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d v="2015-07-31T18:32:28"/>
    <n v="1438374748"/>
    <x v="3305"/>
    <n v="1435782748"/>
    <b v="0"/>
    <n v="20"/>
    <b v="1"/>
    <s v="theater/plays"/>
    <n v="1.0202500000000001"/>
    <n v="204.05"/>
    <x v="8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d v="2016-06-10T01:00:00"/>
    <n v="1465527600"/>
    <x v="3306"/>
    <n v="1462252542"/>
    <b v="0"/>
    <n v="54"/>
    <b v="1"/>
    <s v="theater/plays"/>
    <n v="1.7533333333333334"/>
    <n v="48.703703703703702"/>
    <x v="8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d v="2016-05-14T23:22:19"/>
    <n v="1463275339"/>
    <x v="3307"/>
    <n v="1460683339"/>
    <b v="0"/>
    <n v="20"/>
    <b v="1"/>
    <s v="theater/plays"/>
    <n v="1.0668"/>
    <n v="53.339999999999996"/>
    <x v="8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d v="2016-04-13T19:02:45"/>
    <n v="1460581365"/>
    <x v="3308"/>
    <n v="1458766965"/>
    <b v="0"/>
    <n v="57"/>
    <b v="1"/>
    <s v="theater/plays"/>
    <n v="1.2228571428571429"/>
    <n v="75.087719298245617"/>
    <x v="8"/>
    <s v="plays"/>
  </r>
  <r>
    <n v="3309"/>
    <s v="Collision Course"/>
    <s v="Two unlikely friends, a garage, tinned beans &amp; the end of the world."/>
    <n v="350"/>
    <n v="558"/>
    <x v="0"/>
    <s v="GB"/>
    <s v="GBP"/>
    <d v="2016-10-16T13:36:18"/>
    <n v="1476632178"/>
    <x v="3309"/>
    <n v="1473953778"/>
    <b v="0"/>
    <n v="31"/>
    <b v="1"/>
    <s v="theater/plays"/>
    <n v="1.5942857142857143"/>
    <n v="18"/>
    <x v="8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d v="2015-10-06T20:17:05"/>
    <n v="1444169825"/>
    <x v="3310"/>
    <n v="1441577825"/>
    <b v="0"/>
    <n v="31"/>
    <b v="1"/>
    <s v="theater/plays"/>
    <n v="1.0007692307692309"/>
    <n v="209.83870967741936"/>
    <x v="8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d v="2015-10-17T05:00:10"/>
    <n v="1445065210"/>
    <x v="3311"/>
    <n v="1442473210"/>
    <b v="0"/>
    <n v="45"/>
    <b v="1"/>
    <s v="theater/plays"/>
    <n v="1.0984"/>
    <n v="61.022222222222226"/>
    <x v="8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d v="2016-11-11T20:00:00"/>
    <n v="1478901600"/>
    <x v="3312"/>
    <n v="1477077946"/>
    <b v="0"/>
    <n v="41"/>
    <b v="1"/>
    <s v="theater/plays"/>
    <n v="1.0004"/>
    <n v="61"/>
    <x v="8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d v="2016-01-26T23:00:00"/>
    <n v="1453856400"/>
    <x v="3313"/>
    <n v="1452664317"/>
    <b v="0"/>
    <n v="29"/>
    <b v="1"/>
    <s v="theater/plays"/>
    <n v="1.1605000000000001"/>
    <n v="80.034482758620683"/>
    <x v="8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d v="2015-05-08T18:05:00"/>
    <n v="1431115500"/>
    <x v="3314"/>
    <n v="1428733511"/>
    <b v="0"/>
    <n v="58"/>
    <b v="1"/>
    <s v="theater/plays"/>
    <n v="2.1074999999999999"/>
    <n v="29.068965517241381"/>
    <x v="8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d v="2016-05-06T05:17:21"/>
    <n v="1462519041"/>
    <x v="3315"/>
    <n v="1459927041"/>
    <b v="0"/>
    <n v="89"/>
    <b v="1"/>
    <s v="theater/plays"/>
    <n v="1.1000000000000001"/>
    <n v="49.438202247191015"/>
    <x v="8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d v="2014-08-08T11:54:00"/>
    <n v="1407506040"/>
    <x v="3316"/>
    <n v="1404680075"/>
    <b v="0"/>
    <n v="125"/>
    <b v="1"/>
    <s v="theater/plays"/>
    <n v="1.0008673425918038"/>
    <n v="93.977440000000001"/>
    <x v="8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d v="2016-06-07T22:57:04"/>
    <n v="1465347424"/>
    <x v="3317"/>
    <n v="1462755424"/>
    <b v="0"/>
    <n v="18"/>
    <b v="1"/>
    <s v="theater/plays"/>
    <n v="1.0619047619047619"/>
    <n v="61.944444444444443"/>
    <x v="8"/>
    <s v="plays"/>
  </r>
  <r>
    <n v="3318"/>
    <s v="ROOMIES - Atlantic Canada Tour 2016-17"/>
    <s v="Help us strengthen and inspire disability arts in Atlantic Canada"/>
    <n v="2000"/>
    <n v="2512"/>
    <x v="0"/>
    <s v="CA"/>
    <s v="CAD"/>
    <d v="2016-04-11T00:30:00"/>
    <n v="1460341800"/>
    <x v="3318"/>
    <n v="1456902893"/>
    <b v="0"/>
    <n v="32"/>
    <b v="1"/>
    <s v="theater/plays"/>
    <n v="1.256"/>
    <n v="78.5"/>
    <x v="8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d v="2015-01-31T12:03:06"/>
    <n v="1422712986"/>
    <x v="3319"/>
    <n v="1418824986"/>
    <b v="0"/>
    <n v="16"/>
    <b v="1"/>
    <s v="theater/plays"/>
    <n v="1.08"/>
    <n v="33.75"/>
    <x v="8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d v="2016-06-21T23:05:57"/>
    <n v="1466557557"/>
    <x v="3320"/>
    <n v="1463965557"/>
    <b v="0"/>
    <n v="38"/>
    <b v="1"/>
    <s v="theater/plays"/>
    <n v="1.01"/>
    <n v="66.44736842105263"/>
    <x v="8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d v="2014-10-16T01:59:00"/>
    <n v="1413431940"/>
    <x v="3321"/>
    <n v="1412216665"/>
    <b v="0"/>
    <n v="15"/>
    <b v="1"/>
    <s v="theater/plays"/>
    <n v="1.0740000000000001"/>
    <n v="35.799999999999997"/>
    <x v="8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d v="2016-06-22T01:55:00"/>
    <n v="1466567700"/>
    <x v="3322"/>
    <n v="1464653696"/>
    <b v="0"/>
    <n v="23"/>
    <b v="1"/>
    <s v="theater/plays"/>
    <n v="1.0151515151515151"/>
    <n v="145.65217391304347"/>
    <x v="8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d v="2016-09-25T06:46:48"/>
    <n v="1474793208"/>
    <x v="3323"/>
    <n v="1472201208"/>
    <b v="0"/>
    <n v="49"/>
    <b v="1"/>
    <s v="theater/plays"/>
    <n v="1.2589999999999999"/>
    <n v="25.693877551020407"/>
    <x v="8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d v="2016-06-05T11:59:50"/>
    <n v="1465135190"/>
    <x v="3324"/>
    <n v="1463925590"/>
    <b v="0"/>
    <n v="10"/>
    <b v="1"/>
    <s v="theater/plays"/>
    <n v="1.0166666666666666"/>
    <n v="152.5"/>
    <x v="8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d v="2015-04-05T15:51:17"/>
    <n v="1428256277"/>
    <x v="3325"/>
    <n v="1425235877"/>
    <b v="0"/>
    <n v="15"/>
    <b v="1"/>
    <s v="theater/plays"/>
    <n v="1.125"/>
    <n v="30"/>
    <x v="8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d v="2015-03-08T14:08:25"/>
    <n v="1425830905"/>
    <x v="3326"/>
    <n v="1423242505"/>
    <b v="0"/>
    <n v="57"/>
    <b v="1"/>
    <s v="theater/plays"/>
    <n v="1.0137499999999999"/>
    <n v="142.28070175438597"/>
    <x v="8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d v="2016-05-08T06:59:26"/>
    <n v="1462697966"/>
    <x v="3327"/>
    <n v="1460105966"/>
    <b v="0"/>
    <n v="33"/>
    <b v="1"/>
    <s v="theater/plays"/>
    <n v="1.0125"/>
    <n v="24.545454545454547"/>
    <x v="8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d v="2014-07-04T23:00:00"/>
    <n v="1404522000"/>
    <x v="3328"/>
    <n v="1404308883"/>
    <b v="0"/>
    <n v="9"/>
    <b v="1"/>
    <s v="theater/plays"/>
    <n v="1.4638888888888888"/>
    <n v="292.77777777777777"/>
    <x v="8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d v="2014-07-27T21:00:00"/>
    <n v="1406502000"/>
    <x v="3329"/>
    <n v="1405583108"/>
    <b v="0"/>
    <n v="26"/>
    <b v="1"/>
    <s v="theater/plays"/>
    <n v="1.1679999999999999"/>
    <n v="44.92307692307692"/>
    <x v="8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d v="2015-04-01T18:17:48"/>
    <n v="1427919468"/>
    <x v="3330"/>
    <n v="1425331068"/>
    <b v="0"/>
    <n v="69"/>
    <b v="1"/>
    <s v="theater/plays"/>
    <n v="1.0626666666666666"/>
    <n v="23.10144927536232"/>
    <x v="8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d v="2015-10-06T14:44:46"/>
    <n v="1444149886"/>
    <x v="3331"/>
    <n v="1441125886"/>
    <b v="0"/>
    <n v="65"/>
    <b v="1"/>
    <s v="theater/plays"/>
    <n v="1.0451999999999999"/>
    <n v="80.400000000000006"/>
    <x v="8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d v="2014-07-19T18:38:50"/>
    <n v="1405802330"/>
    <x v="3332"/>
    <n v="1403210330"/>
    <b v="0"/>
    <n v="83"/>
    <b v="1"/>
    <s v="theater/plays"/>
    <n v="1"/>
    <n v="72.289156626506028"/>
    <x v="8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d v="2015-06-15T14:14:40"/>
    <n v="1434384880"/>
    <x v="3333"/>
    <n v="1432484080"/>
    <b v="0"/>
    <n v="111"/>
    <b v="1"/>
    <s v="theater/plays"/>
    <n v="1.0457142857142858"/>
    <n v="32.972972972972975"/>
    <x v="8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d v="2015-07-30T10:30:22"/>
    <n v="1438259422"/>
    <x v="3334"/>
    <n v="1435667422"/>
    <b v="0"/>
    <n v="46"/>
    <b v="1"/>
    <s v="theater/plays"/>
    <n v="1.3862051149573753"/>
    <n v="116.65217391304348"/>
    <x v="8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d v="2014-08-03T21:00:00"/>
    <n v="1407106800"/>
    <x v="3335"/>
    <n v="1404749446"/>
    <b v="0"/>
    <n v="63"/>
    <b v="1"/>
    <s v="theater/plays"/>
    <n v="1.0032000000000001"/>
    <n v="79.61904761904762"/>
    <x v="8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d v="2016-04-05T06:34:06"/>
    <n v="1459845246"/>
    <x v="3336"/>
    <n v="1457429646"/>
    <b v="0"/>
    <n v="9"/>
    <b v="1"/>
    <s v="theater/plays"/>
    <n v="1"/>
    <n v="27.777777777777779"/>
    <x v="8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d v="2014-10-10T19:00:00"/>
    <n v="1412974800"/>
    <x v="3337"/>
    <n v="1411109167"/>
    <b v="0"/>
    <n v="34"/>
    <b v="1"/>
    <s v="theater/plays"/>
    <n v="1.1020000000000001"/>
    <n v="81.029411764705884"/>
    <x v="8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d v="2017-02-24T11:48:00"/>
    <n v="1487944080"/>
    <x v="3338"/>
    <n v="1486129680"/>
    <b v="0"/>
    <n v="112"/>
    <b v="1"/>
    <s v="theater/plays"/>
    <n v="1.0218"/>
    <n v="136.84821428571428"/>
    <x v="8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d v="2016-07-28T13:58:38"/>
    <n v="1469721518"/>
    <x v="3339"/>
    <n v="1467129518"/>
    <b v="0"/>
    <n v="47"/>
    <b v="1"/>
    <s v="theater/plays"/>
    <n v="1.0435000000000001"/>
    <n v="177.61702127659575"/>
    <x v="8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d v="2016-12-06T21:22:34"/>
    <n v="1481066554"/>
    <x v="3340"/>
    <n v="1478906554"/>
    <b v="0"/>
    <n v="38"/>
    <b v="1"/>
    <s v="theater/plays"/>
    <n v="1.3816666666666666"/>
    <n v="109.07894736842105"/>
    <x v="8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d v="2016-06-12T15:00:00"/>
    <n v="1465750800"/>
    <x v="3341"/>
    <n v="1463771421"/>
    <b v="0"/>
    <n v="28"/>
    <b v="1"/>
    <s v="theater/plays"/>
    <n v="1"/>
    <n v="119.64285714285714"/>
    <x v="8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d v="2015-04-01T02:59:00"/>
    <n v="1427864340"/>
    <x v="3342"/>
    <n v="1425020810"/>
    <b v="0"/>
    <n v="78"/>
    <b v="1"/>
    <s v="theater/plays"/>
    <n v="1.0166666666666666"/>
    <n v="78.205128205128204"/>
    <x v="8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d v="2016-04-13T11:18:00"/>
    <n v="1460553480"/>
    <x v="3343"/>
    <n v="1458770384"/>
    <b v="0"/>
    <n v="23"/>
    <b v="1"/>
    <s v="theater/plays"/>
    <n v="1.7142857142857142"/>
    <n v="52.173913043478258"/>
    <x v="8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d v="2014-08-30T02:48:13"/>
    <n v="1409374093"/>
    <x v="3344"/>
    <n v="1406782093"/>
    <b v="0"/>
    <n v="40"/>
    <b v="1"/>
    <s v="theater/plays"/>
    <n v="1.0144444444444445"/>
    <n v="114.125"/>
    <x v="8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d v="2015-04-17T22:37:00"/>
    <n v="1429317420"/>
    <x v="3345"/>
    <n v="1424226768"/>
    <b v="0"/>
    <n v="13"/>
    <b v="1"/>
    <s v="theater/plays"/>
    <n v="1.3"/>
    <n v="50"/>
    <x v="8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d v="2015-02-25T22:35:10"/>
    <n v="1424910910"/>
    <x v="3346"/>
    <n v="1424306110"/>
    <b v="0"/>
    <n v="18"/>
    <b v="1"/>
    <s v="theater/plays"/>
    <n v="1.1000000000000001"/>
    <n v="91.666666666666671"/>
    <x v="8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d v="2016-05-08T19:00:00"/>
    <n v="1462741200"/>
    <x v="3347"/>
    <n v="1461503654"/>
    <b v="0"/>
    <n v="22"/>
    <b v="1"/>
    <s v="theater/plays"/>
    <n v="1.1944999999999999"/>
    <n v="108.59090909090909"/>
    <x v="8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d v="2016-04-30T01:59:00"/>
    <n v="1461988740"/>
    <x v="3348"/>
    <n v="1459949080"/>
    <b v="0"/>
    <n v="79"/>
    <b v="1"/>
    <s v="theater/plays"/>
    <n v="1.002909090909091"/>
    <n v="69.822784810126578"/>
    <x v="8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d v="2016-06-13T15:00:00"/>
    <n v="1465837200"/>
    <x v="3349"/>
    <n v="1463971172"/>
    <b v="0"/>
    <n v="14"/>
    <b v="1"/>
    <s v="theater/plays"/>
    <n v="1.534"/>
    <n v="109.57142857142857"/>
    <x v="8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d v="2015-11-29T21:00:00"/>
    <n v="1448838000"/>
    <x v="3350"/>
    <n v="1445791811"/>
    <b v="0"/>
    <n v="51"/>
    <b v="1"/>
    <s v="theater/plays"/>
    <n v="1.0442857142857143"/>
    <n v="71.666666666666671"/>
    <x v="8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d v="2014-07-23T09:00:00"/>
    <n v="1406113200"/>
    <x v="3351"/>
    <n v="1402910965"/>
    <b v="0"/>
    <n v="54"/>
    <b v="1"/>
    <s v="theater/plays"/>
    <n v="1.0109999999999999"/>
    <n v="93.611111111111114"/>
    <x v="8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d v="2016-07-01T21:00:00"/>
    <n v="1467414000"/>
    <x v="3352"/>
    <n v="1462492178"/>
    <b v="0"/>
    <n v="70"/>
    <b v="1"/>
    <s v="theater/plays"/>
    <n v="1.0751999999999999"/>
    <n v="76.8"/>
    <x v="8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d v="2016-05-02T21:00:00"/>
    <n v="1462230000"/>
    <x v="3353"/>
    <n v="1461061350"/>
    <b v="0"/>
    <n v="44"/>
    <b v="1"/>
    <s v="theater/plays"/>
    <n v="3.15"/>
    <n v="35.795454545454547"/>
    <x v="8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d v="2015-10-29T02:01:00"/>
    <n v="1446091260"/>
    <x v="3354"/>
    <n v="1443029206"/>
    <b v="0"/>
    <n v="55"/>
    <b v="1"/>
    <s v="theater/plays"/>
    <n v="1.0193333333333334"/>
    <n v="55.6"/>
    <x v="8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d v="2016-05-10T09:17:00"/>
    <n v="1462879020"/>
    <x v="3355"/>
    <n v="1461941527"/>
    <b v="0"/>
    <n v="15"/>
    <b v="1"/>
    <s v="theater/plays"/>
    <n v="1.2628571428571429"/>
    <n v="147.33333333333334"/>
    <x v="8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d v="2016-07-15T17:34:32"/>
    <n v="1468611272"/>
    <x v="3356"/>
    <n v="1466019272"/>
    <b v="0"/>
    <n v="27"/>
    <b v="1"/>
    <s v="theater/plays"/>
    <n v="1.014"/>
    <n v="56.333333333333336"/>
    <x v="8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d v="2014-08-01T08:01:50"/>
    <n v="1406887310"/>
    <x v="3357"/>
    <n v="1404295310"/>
    <b v="0"/>
    <n v="21"/>
    <b v="1"/>
    <s v="theater/plays"/>
    <n v="1.01"/>
    <n v="96.19047619047619"/>
    <x v="8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d v="2014-11-19T06:27:59"/>
    <n v="1416385679"/>
    <x v="3358"/>
    <n v="1413790079"/>
    <b v="0"/>
    <n v="162"/>
    <b v="1"/>
    <s v="theater/plays"/>
    <n v="1.0299"/>
    <n v="63.574074074074076"/>
    <x v="8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d v="2017-02-24T23:22:14"/>
    <n v="1487985734"/>
    <x v="3359"/>
    <n v="1484097734"/>
    <b v="0"/>
    <n v="23"/>
    <b v="1"/>
    <s v="theater/plays"/>
    <n v="1.0625"/>
    <n v="184.78260869565219"/>
    <x v="8"/>
    <s v="plays"/>
  </r>
  <r>
    <n v="3360"/>
    <s v="Pretty Butch"/>
    <s v="World Premiere, an M1 Singapore Fringe Festival 2017 commission."/>
    <n v="9000"/>
    <n v="9124"/>
    <x v="0"/>
    <s v="SG"/>
    <s v="SGD"/>
    <d v="2016-12-14T13:59:00"/>
    <n v="1481731140"/>
    <x v="3360"/>
    <n v="1479866343"/>
    <b v="0"/>
    <n v="72"/>
    <b v="1"/>
    <s v="theater/plays"/>
    <n v="1.0137777777777779"/>
    <n v="126.72222222222223"/>
    <x v="8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d v="2014-09-01T13:59:00"/>
    <n v="1409587140"/>
    <x v="3361"/>
    <n v="1408062990"/>
    <b v="0"/>
    <n v="68"/>
    <b v="1"/>
    <s v="theater/plays"/>
    <n v="1.1346000000000001"/>
    <n v="83.42647058823529"/>
    <x v="8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d v="2015-03-07T02:55:00"/>
    <n v="1425704100"/>
    <x v="3362"/>
    <n v="1424484717"/>
    <b v="0"/>
    <n v="20"/>
    <b v="1"/>
    <s v="theater/plays"/>
    <n v="2.1800000000000002"/>
    <n v="54.5"/>
    <x v="8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d v="2014-08-19T14:00:00"/>
    <n v="1408464000"/>
    <x v="3363"/>
    <n v="1406831445"/>
    <b v="0"/>
    <n v="26"/>
    <b v="1"/>
    <s v="theater/plays"/>
    <n v="1.0141935483870967"/>
    <n v="302.30769230769232"/>
    <x v="8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d v="2016-03-15T19:00:00"/>
    <n v="1458075600"/>
    <x v="3364"/>
    <n v="1456183649"/>
    <b v="0"/>
    <n v="72"/>
    <b v="1"/>
    <s v="theater/plays"/>
    <n v="1.0593333333333332"/>
    <n v="44.138888888888886"/>
    <x v="8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d v="2015-12-13T00:26:32"/>
    <n v="1449973592"/>
    <x v="3365"/>
    <n v="1447381592"/>
    <b v="0"/>
    <n v="3"/>
    <b v="1"/>
    <s v="theater/plays"/>
    <n v="1.04"/>
    <n v="866.66666666666663"/>
    <x v="8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d v="2015-05-12T23:37:17"/>
    <n v="1431481037"/>
    <x v="3366"/>
    <n v="1428889037"/>
    <b v="0"/>
    <n v="18"/>
    <b v="1"/>
    <s v="theater/plays"/>
    <n v="2.21"/>
    <n v="61.388888888888886"/>
    <x v="8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d v="2015-08-01T20:24:54"/>
    <n v="1438467894"/>
    <x v="3367"/>
    <n v="1436307894"/>
    <b v="0"/>
    <n v="30"/>
    <b v="1"/>
    <s v="theater/plays"/>
    <n v="1.1866666666666668"/>
    <n v="29.666666666666668"/>
    <x v="8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d v="2015-01-01T03:00:00"/>
    <n v="1420088400"/>
    <x v="3368"/>
    <n v="1416977259"/>
    <b v="0"/>
    <n v="23"/>
    <b v="1"/>
    <s v="theater/plays"/>
    <n v="1.046"/>
    <n v="45.478260869565219"/>
    <x v="8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d v="2017-01-14T22:59:40"/>
    <n v="1484441980"/>
    <x v="3369"/>
    <n v="1479257980"/>
    <b v="0"/>
    <n v="54"/>
    <b v="1"/>
    <s v="theater/plays"/>
    <n v="1.0389999999999999"/>
    <n v="96.203703703703709"/>
    <x v="8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d v="2016-12-17T06:00:00"/>
    <n v="1481961600"/>
    <x v="3370"/>
    <n v="1479283285"/>
    <b v="0"/>
    <n v="26"/>
    <b v="1"/>
    <s v="theater/plays"/>
    <n v="1.1773333333333333"/>
    <n v="67.92307692307692"/>
    <x v="8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d v="2015-12-02T18:59:25"/>
    <n v="1449089965"/>
    <x v="3371"/>
    <n v="1446670765"/>
    <b v="0"/>
    <n v="9"/>
    <b v="1"/>
    <s v="theater/plays"/>
    <n v="1.385"/>
    <n v="30.777777777777779"/>
    <x v="8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d v="2014-08-25T02:59:00"/>
    <n v="1408942740"/>
    <x v="3372"/>
    <n v="1407157756"/>
    <b v="0"/>
    <n v="27"/>
    <b v="1"/>
    <s v="theater/plays"/>
    <n v="1.0349999999999999"/>
    <n v="38.333333333333336"/>
    <x v="8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d v="2015-07-18T14:00:00"/>
    <n v="1437235200"/>
    <x v="3373"/>
    <n v="1435177840"/>
    <b v="0"/>
    <n v="30"/>
    <b v="1"/>
    <s v="theater/plays"/>
    <n v="1.0024999999999999"/>
    <n v="66.833333333333329"/>
    <x v="8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d v="2015-10-28T15:33:36"/>
    <n v="1446053616"/>
    <x v="3374"/>
    <n v="1443461616"/>
    <b v="0"/>
    <n v="52"/>
    <b v="1"/>
    <s v="theater/plays"/>
    <n v="1.0657142857142856"/>
    <n v="71.730769230769226"/>
    <x v="8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d v="2014-05-18T12:39:33"/>
    <n v="1400423973"/>
    <x v="3375"/>
    <n v="1399387173"/>
    <b v="0"/>
    <n v="17"/>
    <b v="1"/>
    <s v="theater/plays"/>
    <n v="1"/>
    <n v="176.47058823529412"/>
    <x v="8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d v="2015-04-25T13:49:54"/>
    <n v="1429976994"/>
    <x v="3376"/>
    <n v="1424796594"/>
    <b v="0"/>
    <n v="19"/>
    <b v="1"/>
    <s v="theater/plays"/>
    <n v="1.0001249999999999"/>
    <n v="421.10526315789474"/>
    <x v="8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d v="2015-03-20T14:56:00"/>
    <n v="1426870560"/>
    <x v="3377"/>
    <n v="1424280899"/>
    <b v="0"/>
    <n v="77"/>
    <b v="1"/>
    <s v="theater/plays"/>
    <n v="1.0105"/>
    <n v="104.98701298701299"/>
    <x v="8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d v="2014-08-31T11:08:00"/>
    <n v="1409490480"/>
    <x v="3378"/>
    <n v="1407400306"/>
    <b v="0"/>
    <n v="21"/>
    <b v="1"/>
    <s v="theater/plays"/>
    <n v="1.0763636363636364"/>
    <n v="28.19047619047619"/>
    <x v="8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d v="2015-08-26T21:00:00"/>
    <n v="1440630000"/>
    <x v="3379"/>
    <n v="1439122800"/>
    <b v="0"/>
    <n v="38"/>
    <b v="1"/>
    <s v="theater/plays"/>
    <n v="1.0365"/>
    <n v="54.55263157894737"/>
    <x v="8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d v="2014-11-29T21:52:58"/>
    <n v="1417305178"/>
    <x v="3380"/>
    <n v="1414277578"/>
    <b v="0"/>
    <n v="28"/>
    <b v="1"/>
    <s v="theater/plays"/>
    <n v="1.0443333333333333"/>
    <n v="111.89285714285714"/>
    <x v="8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d v="2015-03-11T01:26:23"/>
    <n v="1426044383"/>
    <x v="3381"/>
    <n v="1423455983"/>
    <b v="0"/>
    <n v="48"/>
    <b v="1"/>
    <s v="theater/plays"/>
    <n v="1.0225"/>
    <n v="85.208333333333329"/>
    <x v="8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d v="2016-08-01T20:59:00"/>
    <n v="1470092340"/>
    <x v="3382"/>
    <n v="1467973256"/>
    <b v="0"/>
    <n v="46"/>
    <b v="1"/>
    <s v="theater/plays"/>
    <n v="1.0074285714285713"/>
    <n v="76.652173913043484"/>
    <x v="8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d v="2016-06-23T16:47:00"/>
    <n v="1466707620"/>
    <x v="3383"/>
    <n v="1464979620"/>
    <b v="0"/>
    <n v="30"/>
    <b v="1"/>
    <s v="theater/plays"/>
    <n v="1.1171428571428572"/>
    <n v="65.166666666666671"/>
    <x v="8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d v="2015-11-21T01:00:00"/>
    <n v="1448074800"/>
    <x v="3384"/>
    <n v="1444874768"/>
    <b v="0"/>
    <n v="64"/>
    <b v="1"/>
    <s v="theater/plays"/>
    <n v="1.0001100000000001"/>
    <n v="93.760312499999998"/>
    <x v="8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d v="2014-12-10T18:49:12"/>
    <n v="1418244552"/>
    <x v="3385"/>
    <n v="1415652552"/>
    <b v="0"/>
    <n v="15"/>
    <b v="1"/>
    <s v="theater/plays"/>
    <n v="1"/>
    <n v="133.33333333333334"/>
    <x v="8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d v="2014-12-03T13:28:26"/>
    <n v="1417620506"/>
    <x v="3386"/>
    <n v="1415028506"/>
    <b v="0"/>
    <n v="41"/>
    <b v="1"/>
    <s v="theater/plays"/>
    <n v="1.05"/>
    <n v="51.219512195121951"/>
    <x v="8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d v="2014-12-14T16:18:08"/>
    <n v="1418581088"/>
    <x v="3387"/>
    <n v="1415125088"/>
    <b v="0"/>
    <n v="35"/>
    <b v="1"/>
    <s v="theater/plays"/>
    <n v="1.1686666666666667"/>
    <n v="100.17142857142858"/>
    <x v="8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d v="2015-06-18T09:04:01"/>
    <n v="1434625441"/>
    <x v="3388"/>
    <n v="1432033441"/>
    <b v="0"/>
    <n v="45"/>
    <b v="1"/>
    <s v="theater/plays"/>
    <n v="1.038"/>
    <n v="34.6"/>
    <x v="8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d v="2016-06-03T11:31:22"/>
    <n v="1464960682"/>
    <x v="3389"/>
    <n v="1462368682"/>
    <b v="0"/>
    <n v="62"/>
    <b v="1"/>
    <s v="theater/plays"/>
    <n v="1.145"/>
    <n v="184.67741935483872"/>
    <x v="8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d v="2014-07-10T16:35:45"/>
    <n v="1405017345"/>
    <x v="3390"/>
    <n v="1403721345"/>
    <b v="0"/>
    <n v="22"/>
    <b v="1"/>
    <s v="theater/plays"/>
    <n v="1.024"/>
    <n v="69.818181818181813"/>
    <x v="8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d v="2014-08-08T20:28:00"/>
    <n v="1407536880"/>
    <x v="3391"/>
    <n v="1404997548"/>
    <b v="0"/>
    <n v="18"/>
    <b v="1"/>
    <s v="theater/plays"/>
    <n v="2.23"/>
    <n v="61.944444444444443"/>
    <x v="8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d v="2016-05-06T18:17:35"/>
    <n v="1462565855"/>
    <x v="3392"/>
    <n v="1458245855"/>
    <b v="0"/>
    <n v="12"/>
    <b v="1"/>
    <s v="theater/plays"/>
    <n v="1"/>
    <n v="41.666666666666664"/>
    <x v="8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d v="2014-11-05T22:46:00"/>
    <n v="1415234760"/>
    <x v="3393"/>
    <n v="1413065230"/>
    <b v="0"/>
    <n v="44"/>
    <b v="1"/>
    <s v="theater/plays"/>
    <n v="1.0580000000000001"/>
    <n v="36.06818181818182"/>
    <x v="8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d v="2014-07-27T12:17:25"/>
    <n v="1406470645"/>
    <x v="3394"/>
    <n v="1403878645"/>
    <b v="0"/>
    <n v="27"/>
    <b v="1"/>
    <s v="theater/plays"/>
    <n v="1.4236363636363636"/>
    <n v="29"/>
    <x v="8"/>
    <s v="plays"/>
  </r>
  <r>
    <n v="3395"/>
    <s v="MIRAMAR"/>
    <s v="Miramar is a a darkly funny play exploring what it is we call â€˜homeâ€™."/>
    <n v="500"/>
    <n v="920"/>
    <x v="0"/>
    <s v="GB"/>
    <s v="GBP"/>
    <d v="2015-05-30T16:10:00"/>
    <n v="1433009400"/>
    <x v="3395"/>
    <n v="1431795944"/>
    <b v="0"/>
    <n v="38"/>
    <b v="1"/>
    <s v="theater/plays"/>
    <n v="1.84"/>
    <n v="24.210526315789473"/>
    <x v="8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d v="2014-06-01T01:59:00"/>
    <n v="1401595140"/>
    <x v="3396"/>
    <n v="1399286589"/>
    <b v="0"/>
    <n v="28"/>
    <b v="1"/>
    <s v="theater/plays"/>
    <n v="1.0433333333333332"/>
    <n v="55.892857142857146"/>
    <x v="8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d v="2016-02-18T20:00:00"/>
    <n v="1455832800"/>
    <x v="3397"/>
    <n v="1452338929"/>
    <b v="0"/>
    <n v="24"/>
    <b v="1"/>
    <s v="theater/plays"/>
    <n v="1.1200000000000001"/>
    <n v="11.666666666666666"/>
    <x v="8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d v="2014-11-21T15:00:00"/>
    <n v="1416589200"/>
    <x v="3398"/>
    <n v="1414605776"/>
    <b v="0"/>
    <n v="65"/>
    <b v="1"/>
    <s v="theater/plays"/>
    <n v="1.1107499999999999"/>
    <n v="68.353846153846149"/>
    <x v="8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d v="2015-02-21T20:05:25"/>
    <n v="1424556325"/>
    <x v="3399"/>
    <n v="1421964325"/>
    <b v="0"/>
    <n v="46"/>
    <b v="1"/>
    <s v="theater/plays"/>
    <n v="1.0375000000000001"/>
    <n v="27.065217391304348"/>
    <x v="8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d v="2014-08-28T20:53:34"/>
    <n v="1409266414"/>
    <x v="3400"/>
    <n v="1405378414"/>
    <b v="0"/>
    <n v="85"/>
    <b v="1"/>
    <s v="theater/plays"/>
    <n v="1.0041"/>
    <n v="118.12941176470588"/>
    <x v="8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d v="2015-08-07T15:22:26"/>
    <n v="1438968146"/>
    <x v="3401"/>
    <n v="1436376146"/>
    <b v="0"/>
    <n v="66"/>
    <b v="1"/>
    <s v="theater/plays"/>
    <n v="1.0186206896551724"/>
    <n v="44.757575757575758"/>
    <x v="8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d v="2015-11-12T00:31:00"/>
    <n v="1447295460"/>
    <x v="3402"/>
    <n v="1444747843"/>
    <b v="0"/>
    <n v="165"/>
    <b v="1"/>
    <s v="theater/plays"/>
    <n v="1.0976666666666666"/>
    <n v="99.787878787878782"/>
    <x v="8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d v="2015-06-25T09:05:24"/>
    <n v="1435230324"/>
    <x v="3403"/>
    <n v="1432638324"/>
    <b v="0"/>
    <n v="17"/>
    <b v="1"/>
    <s v="theater/plays"/>
    <n v="1"/>
    <n v="117.64705882352941"/>
    <x v="8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d v="2015-06-17T10:05:02"/>
    <n v="1434542702"/>
    <x v="3404"/>
    <n v="1432814702"/>
    <b v="0"/>
    <n v="3"/>
    <b v="1"/>
    <s v="theater/plays"/>
    <n v="1.22"/>
    <n v="203.33333333333334"/>
    <x v="8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d v="2016-03-01T21:59:00"/>
    <n v="1456876740"/>
    <x v="3405"/>
    <n v="1455063886"/>
    <b v="0"/>
    <n v="17"/>
    <b v="1"/>
    <s v="theater/plays"/>
    <n v="1.3757142857142857"/>
    <n v="28.323529411764707"/>
    <x v="8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d v="2014-07-16T09:49:36"/>
    <n v="1405511376"/>
    <x v="3406"/>
    <n v="1401623376"/>
    <b v="0"/>
    <n v="91"/>
    <b v="1"/>
    <s v="theater/plays"/>
    <n v="1.0031000000000001"/>
    <n v="110.23076923076923"/>
    <x v="8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d v="2014-07-06T08:08:09"/>
    <n v="1404641289"/>
    <x v="3407"/>
    <n v="1402049289"/>
    <b v="0"/>
    <n v="67"/>
    <b v="1"/>
    <s v="theater/plays"/>
    <n v="1.071"/>
    <n v="31.970149253731343"/>
    <x v="8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d v="2014-07-18T21:48:24"/>
    <n v="1405727304"/>
    <x v="3408"/>
    <n v="1403135304"/>
    <b v="0"/>
    <n v="18"/>
    <b v="1"/>
    <s v="theater/plays"/>
    <n v="2.11"/>
    <n v="58.611111111111114"/>
    <x v="8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d v="2016-07-31T18:58:00"/>
    <n v="1469998680"/>
    <x v="3409"/>
    <n v="1466710358"/>
    <b v="0"/>
    <n v="21"/>
    <b v="1"/>
    <s v="theater/plays"/>
    <n v="1.236"/>
    <n v="29.428571428571427"/>
    <x v="8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d v="2016-06-06T05:00:00"/>
    <n v="1465196400"/>
    <x v="3410"/>
    <n v="1462841990"/>
    <b v="0"/>
    <n v="40"/>
    <b v="1"/>
    <s v="theater/plays"/>
    <n v="1.085"/>
    <n v="81.375"/>
    <x v="8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d v="2015-10-07T22:32:52"/>
    <n v="1444264372"/>
    <x v="3411"/>
    <n v="1442536372"/>
    <b v="0"/>
    <n v="78"/>
    <b v="1"/>
    <s v="theater/plays"/>
    <n v="1.0356666666666667"/>
    <n v="199.16666666666666"/>
    <x v="8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d v="2014-09-27T21:01:02"/>
    <n v="1411858862"/>
    <x v="3412"/>
    <n v="1409266862"/>
    <b v="0"/>
    <n v="26"/>
    <b v="1"/>
    <s v="theater/plays"/>
    <n v="1"/>
    <n v="115.38461538461539"/>
    <x v="8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d v="2015-02-28T02:59:00"/>
    <n v="1425099540"/>
    <x v="3413"/>
    <n v="1424280938"/>
    <b v="0"/>
    <n v="14"/>
    <b v="1"/>
    <s v="theater/plays"/>
    <n v="1.3"/>
    <n v="46.428571428571431"/>
    <x v="8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d v="2016-12-01T05:59:00"/>
    <n v="1480579140"/>
    <x v="3414"/>
    <n v="1478030325"/>
    <b v="0"/>
    <n v="44"/>
    <b v="1"/>
    <s v="theater/plays"/>
    <n v="1.0349999999999999"/>
    <n v="70.568181818181813"/>
    <x v="8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d v="2016-04-17T21:30:00"/>
    <n v="1460935800"/>
    <x v="3415"/>
    <n v="1459999656"/>
    <b v="0"/>
    <n v="9"/>
    <b v="1"/>
    <s v="theater/plays"/>
    <n v="1"/>
    <n v="22.222222222222221"/>
    <x v="8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d v="2015-04-23T16:30:00"/>
    <n v="1429813800"/>
    <x v="3416"/>
    <n v="1427363645"/>
    <b v="0"/>
    <n v="30"/>
    <b v="1"/>
    <s v="theater/plays"/>
    <n v="1.196"/>
    <n v="159.46666666666667"/>
    <x v="8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d v="2014-10-25T22:43:00"/>
    <n v="1414284180"/>
    <x v="3417"/>
    <n v="1410558948"/>
    <b v="0"/>
    <n v="45"/>
    <b v="1"/>
    <s v="theater/plays"/>
    <n v="1.0000058823529412"/>
    <n v="37.777999999999999"/>
    <x v="8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d v="2014-05-23T18:01:47"/>
    <n v="1400875307"/>
    <x v="3418"/>
    <n v="1398283307"/>
    <b v="0"/>
    <n v="56"/>
    <b v="1"/>
    <s v="theater/plays"/>
    <n v="1.00875"/>
    <n v="72.053571428571431"/>
    <x v="8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d v="2016-04-06T19:30:00"/>
    <n v="1459978200"/>
    <x v="3419"/>
    <n v="1458416585"/>
    <b v="0"/>
    <n v="46"/>
    <b v="1"/>
    <s v="theater/plays"/>
    <n v="1.0654545454545454"/>
    <n v="63.695652173913047"/>
    <x v="8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d v="2016-02-13T22:00:00"/>
    <n v="1455408000"/>
    <x v="3420"/>
    <n v="1454638202"/>
    <b v="0"/>
    <n v="34"/>
    <b v="1"/>
    <s v="theater/plays"/>
    <n v="1.38"/>
    <n v="28.411764705882351"/>
    <x v="8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d v="2015-03-04T16:59:23"/>
    <n v="1425495563"/>
    <x v="3421"/>
    <n v="1422903563"/>
    <b v="0"/>
    <n v="98"/>
    <b v="1"/>
    <s v="theater/plays"/>
    <n v="1.0115000000000001"/>
    <n v="103.21428571428571"/>
    <x v="8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d v="2015-12-13T22:00:00"/>
    <n v="1450051200"/>
    <x v="3422"/>
    <n v="1447594176"/>
    <b v="0"/>
    <n v="46"/>
    <b v="1"/>
    <s v="theater/plays"/>
    <n v="1.091"/>
    <n v="71.152173913043484"/>
    <x v="8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d v="2015-04-24T19:52:21"/>
    <n v="1429912341"/>
    <x v="3423"/>
    <n v="1427320341"/>
    <b v="0"/>
    <n v="10"/>
    <b v="1"/>
    <s v="theater/plays"/>
    <n v="1.4"/>
    <n v="35"/>
    <x v="8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d v="2015-02-05T04:59:00"/>
    <n v="1423119540"/>
    <x v="3424"/>
    <n v="1421252084"/>
    <b v="0"/>
    <n v="76"/>
    <b v="1"/>
    <s v="theater/plays"/>
    <n v="1.0358333333333334"/>
    <n v="81.776315789473685"/>
    <x v="8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d v="2014-10-04T12:48:56"/>
    <n v="1412434136"/>
    <x v="3425"/>
    <n v="1409669336"/>
    <b v="0"/>
    <n v="104"/>
    <b v="1"/>
    <s v="theater/plays"/>
    <n v="1.0297033333333332"/>
    <n v="297.02980769230766"/>
    <x v="8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d v="2014-09-21T00:00:00"/>
    <n v="1411264800"/>
    <x v="3426"/>
    <n v="1409620903"/>
    <b v="0"/>
    <n v="87"/>
    <b v="1"/>
    <s v="theater/plays"/>
    <n v="1.0813333333333333"/>
    <n v="46.609195402298852"/>
    <x v="8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d v="2014-07-02T13:29:12"/>
    <n v="1404314952"/>
    <x v="3427"/>
    <n v="1401722952"/>
    <b v="0"/>
    <n v="29"/>
    <b v="1"/>
    <s v="theater/plays"/>
    <n v="1"/>
    <n v="51.724137931034484"/>
    <x v="8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d v="2015-02-28T15:00:00"/>
    <n v="1425142800"/>
    <x v="3428"/>
    <n v="1422983847"/>
    <b v="0"/>
    <n v="51"/>
    <b v="1"/>
    <s v="theater/plays"/>
    <n v="1.0275000000000001"/>
    <n v="40.294117647058826"/>
    <x v="8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d v="2016-11-01T22:31:01"/>
    <n v="1478046661"/>
    <x v="3429"/>
    <n v="1476837061"/>
    <b v="0"/>
    <n v="12"/>
    <b v="1"/>
    <s v="theater/plays"/>
    <n v="1.3"/>
    <n v="16.25"/>
    <x v="8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d v="2014-07-30T20:41:41"/>
    <n v="1406760101"/>
    <x v="3430"/>
    <n v="1404168101"/>
    <b v="0"/>
    <n v="72"/>
    <b v="1"/>
    <s v="theater/plays"/>
    <n v="1.0854949999999999"/>
    <n v="30.152638888888887"/>
    <x v="8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d v="2014-08-18T15:32:33"/>
    <n v="1408383153"/>
    <x v="3431"/>
    <n v="1405791153"/>
    <b v="0"/>
    <n v="21"/>
    <b v="1"/>
    <s v="theater/plays"/>
    <n v="1"/>
    <n v="95.238095238095241"/>
    <x v="8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d v="2016-02-05T20:00:00"/>
    <n v="1454709600"/>
    <x v="3432"/>
    <n v="1452520614"/>
    <b v="0"/>
    <n v="42"/>
    <b v="1"/>
    <s v="theater/plays"/>
    <n v="1.0965"/>
    <n v="52.214285714285715"/>
    <x v="8"/>
    <s v="plays"/>
  </r>
  <r>
    <n v="3433"/>
    <s v="The Dybbuk"/>
    <s v="death&amp;pretzels presents their first Chicago based project:_x000a_The Dybbuk by S. Ansky"/>
    <n v="9500"/>
    <n v="9525"/>
    <x v="0"/>
    <s v="US"/>
    <s v="USD"/>
    <d v="2014-06-17T01:00:00"/>
    <n v="1402974000"/>
    <x v="3433"/>
    <n v="1400290255"/>
    <b v="0"/>
    <n v="71"/>
    <b v="1"/>
    <s v="theater/plays"/>
    <n v="1.0026315789473683"/>
    <n v="134.1549295774648"/>
    <x v="8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d v="2014-07-10T07:07:49"/>
    <n v="1404983269"/>
    <x v="3434"/>
    <n v="1402391269"/>
    <b v="0"/>
    <n v="168"/>
    <b v="1"/>
    <s v="theater/plays"/>
    <n v="1.0555000000000001"/>
    <n v="62.827380952380949"/>
    <x v="8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d v="2016-08-07T01:00:00"/>
    <n v="1470538800"/>
    <x v="3435"/>
    <n v="1469112493"/>
    <b v="0"/>
    <n v="19"/>
    <b v="1"/>
    <s v="theater/plays"/>
    <n v="1.1200000000000001"/>
    <n v="58.94736842105263"/>
    <x v="8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d v="2014-08-21T14:28:00"/>
    <n v="1408638480"/>
    <x v="3436"/>
    <n v="1406811593"/>
    <b v="0"/>
    <n v="37"/>
    <b v="1"/>
    <s v="theater/plays"/>
    <n v="1.0589999999999999"/>
    <n v="143.1081081081081"/>
    <x v="8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d v="2015-08-19T15:03:40"/>
    <n v="1440003820"/>
    <x v="3437"/>
    <n v="1437411820"/>
    <b v="0"/>
    <n v="36"/>
    <b v="1"/>
    <s v="theater/plays"/>
    <n v="1.01"/>
    <n v="84.166666666666671"/>
    <x v="8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d v="2015-05-02T19:00:00"/>
    <n v="1430600400"/>
    <x v="3438"/>
    <n v="1428358567"/>
    <b v="0"/>
    <n v="14"/>
    <b v="1"/>
    <s v="theater/plays"/>
    <n v="1.042"/>
    <n v="186.07142857142858"/>
    <x v="8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d v="2016-01-19T02:59:00"/>
    <n v="1453179540"/>
    <x v="3439"/>
    <n v="1452030730"/>
    <b v="0"/>
    <n v="18"/>
    <b v="1"/>
    <s v="theater/plays"/>
    <n v="1.3467833333333334"/>
    <n v="89.785555555555561"/>
    <x v="8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d v="2014-07-11T14:15:00"/>
    <n v="1405095300"/>
    <x v="3440"/>
    <n v="1403146628"/>
    <b v="0"/>
    <n v="82"/>
    <b v="1"/>
    <s v="theater/plays"/>
    <n v="1.052184"/>
    <n v="64.157560975609755"/>
    <x v="8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d v="2015-11-13T18:17:00"/>
    <n v="1447445820"/>
    <x v="3441"/>
    <n v="1445077121"/>
    <b v="0"/>
    <n v="43"/>
    <b v="1"/>
    <s v="theater/plays"/>
    <n v="1.026"/>
    <n v="59.651162790697676"/>
    <x v="8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d v="2015-05-30T18:11:12"/>
    <n v="1433016672"/>
    <x v="3442"/>
    <n v="1430424672"/>
    <b v="0"/>
    <n v="8"/>
    <b v="1"/>
    <s v="theater/plays"/>
    <n v="1"/>
    <n v="31.25"/>
    <x v="8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d v="2014-09-09T10:35:46"/>
    <n v="1410266146"/>
    <x v="3443"/>
    <n v="1407674146"/>
    <b v="0"/>
    <n v="45"/>
    <b v="1"/>
    <s v="theater/plays"/>
    <n v="1.855"/>
    <n v="41.222222222222221"/>
    <x v="8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d v="2016-06-08T11:59:00"/>
    <n v="1465394340"/>
    <x v="3444"/>
    <n v="1464677986"/>
    <b v="0"/>
    <n v="20"/>
    <b v="1"/>
    <s v="theater/plays"/>
    <n v="2.89"/>
    <n v="43.35"/>
    <x v="8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d v="2015-10-23T10:43:56"/>
    <n v="1445604236"/>
    <x v="3445"/>
    <n v="1443185036"/>
    <b v="0"/>
    <n v="31"/>
    <b v="1"/>
    <s v="theater/plays"/>
    <n v="1"/>
    <n v="64.516129032258064"/>
    <x v="8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d v="2015-02-05T10:20:00"/>
    <n v="1423138800"/>
    <x v="3446"/>
    <n v="1421092725"/>
    <b v="0"/>
    <n v="25"/>
    <b v="1"/>
    <s v="theater/plays"/>
    <n v="1.0820000000000001"/>
    <n v="43.28"/>
    <x v="8"/>
    <s v="plays"/>
  </r>
  <r>
    <n v="3447"/>
    <s v="The Vagabond Halfback"/>
    <s v="&quot;He was a poet, a vagrant, a philosopher, a lady's man and a hard drinker&quot;"/>
    <n v="1000"/>
    <n v="1078"/>
    <x v="0"/>
    <s v="US"/>
    <s v="USD"/>
    <d v="2016-03-18T18:20:12"/>
    <n v="1458332412"/>
    <x v="3447"/>
    <n v="1454448012"/>
    <b v="0"/>
    <n v="14"/>
    <b v="1"/>
    <s v="theater/plays"/>
    <n v="1.0780000000000001"/>
    <n v="77"/>
    <x v="8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d v="2014-12-17T00:51:29"/>
    <n v="1418784689"/>
    <x v="3448"/>
    <n v="1416192689"/>
    <b v="0"/>
    <n v="45"/>
    <b v="1"/>
    <s v="theater/plays"/>
    <n v="1.0976190476190477"/>
    <n v="51.222222222222221"/>
    <x v="8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d v="2016-07-09T02:00:00"/>
    <n v="1468036800"/>
    <x v="3449"/>
    <n v="1465607738"/>
    <b v="0"/>
    <n v="20"/>
    <b v="1"/>
    <s v="theater/plays"/>
    <n v="1.70625"/>
    <n v="68.25"/>
    <x v="8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d v="2015-04-02T13:54:31"/>
    <n v="1427990071"/>
    <x v="3450"/>
    <n v="1422809671"/>
    <b v="0"/>
    <n v="39"/>
    <b v="1"/>
    <s v="theater/plays"/>
    <n v="1.52"/>
    <n v="19.487179487179485"/>
    <x v="8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d v="2015-04-21T15:22:07"/>
    <n v="1429636927"/>
    <x v="3451"/>
    <n v="1427304127"/>
    <b v="0"/>
    <n v="16"/>
    <b v="1"/>
    <s v="theater/plays"/>
    <n v="1.0123076923076924"/>
    <n v="41.125"/>
    <x v="8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d v="2014-07-23T01:59:00"/>
    <n v="1406087940"/>
    <x v="3452"/>
    <n v="1404141626"/>
    <b v="0"/>
    <n v="37"/>
    <b v="1"/>
    <s v="theater/plays"/>
    <n v="1.532"/>
    <n v="41.405405405405403"/>
    <x v="8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d v="2016-08-13T21:29:16"/>
    <n v="1471130956"/>
    <x v="3453"/>
    <n v="1465946956"/>
    <b v="0"/>
    <n v="14"/>
    <b v="1"/>
    <s v="theater/plays"/>
    <n v="1.2833333333333334"/>
    <n v="27.5"/>
    <x v="8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d v="2014-07-31T14:45:59"/>
    <n v="1406825159"/>
    <x v="3454"/>
    <n v="1404233159"/>
    <b v="0"/>
    <n v="21"/>
    <b v="1"/>
    <s v="theater/plays"/>
    <n v="1.0071428571428571"/>
    <n v="33.571428571428569"/>
    <x v="8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d v="2016-10-13T16:00:27"/>
    <n v="1476381627"/>
    <x v="3455"/>
    <n v="1473789627"/>
    <b v="0"/>
    <n v="69"/>
    <b v="1"/>
    <s v="theater/plays"/>
    <n v="1.0065"/>
    <n v="145.86956521739131"/>
    <x v="8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d v="2014-08-01T04:59:00"/>
    <n v="1406876340"/>
    <x v="3456"/>
    <n v="1404190567"/>
    <b v="0"/>
    <n v="16"/>
    <b v="1"/>
    <s v="theater/plays"/>
    <n v="1.913"/>
    <n v="358.6875"/>
    <x v="8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d v="2015-02-12T03:59:00"/>
    <n v="1423720740"/>
    <x v="3457"/>
    <n v="1421081857"/>
    <b v="0"/>
    <n v="55"/>
    <b v="1"/>
    <s v="theater/plays"/>
    <n v="1.4019999999999999"/>
    <n v="50.981818181818184"/>
    <x v="8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d v="2015-02-03T02:27:00"/>
    <n v="1422937620"/>
    <x v="3458"/>
    <n v="1420606303"/>
    <b v="0"/>
    <n v="27"/>
    <b v="1"/>
    <s v="theater/plays"/>
    <n v="1.2433537832310839"/>
    <n v="45.037037037037038"/>
    <x v="8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d v="2016-05-20T09:31:00"/>
    <n v="1463743860"/>
    <x v="3459"/>
    <n v="1461151860"/>
    <b v="0"/>
    <n v="36"/>
    <b v="1"/>
    <s v="theater/plays"/>
    <n v="1.262"/>
    <n v="17.527777777777779"/>
    <x v="8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d v="2014-08-15T10:39:12"/>
    <n v="1408106352"/>
    <x v="3460"/>
    <n v="1406896752"/>
    <b v="0"/>
    <n v="19"/>
    <b v="1"/>
    <s v="theater/plays"/>
    <n v="1.9"/>
    <n v="50"/>
    <x v="8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d v="2016-10-29T01:00:00"/>
    <n v="1477710000"/>
    <x v="3461"/>
    <n v="1475248279"/>
    <b v="0"/>
    <n v="12"/>
    <b v="1"/>
    <s v="theater/plays"/>
    <n v="1.39"/>
    <n v="57.916666666666664"/>
    <x v="8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d v="2015-07-10T16:00:00"/>
    <n v="1436551200"/>
    <x v="3462"/>
    <n v="1435181628"/>
    <b v="0"/>
    <n v="17"/>
    <b v="1"/>
    <s v="theater/plays"/>
    <n v="2.02"/>
    <n v="29.705882352941178"/>
    <x v="8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d v="2016-10-11T01:59:00"/>
    <n v="1476158340"/>
    <x v="3463"/>
    <n v="1472594585"/>
    <b v="0"/>
    <n v="114"/>
    <b v="1"/>
    <s v="theater/plays"/>
    <n v="1.0338000000000001"/>
    <n v="90.684210526315795"/>
    <x v="8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d v="2016-08-23T01:07:17"/>
    <n v="1471921637"/>
    <x v="3464"/>
    <n v="1469329637"/>
    <b v="0"/>
    <n v="93"/>
    <b v="1"/>
    <s v="theater/plays"/>
    <n v="1.023236"/>
    <n v="55.012688172043013"/>
    <x v="8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d v="2015-08-09T14:00:00"/>
    <n v="1439136000"/>
    <x v="3465"/>
    <n v="1436972472"/>
    <b v="0"/>
    <n v="36"/>
    <b v="1"/>
    <s v="theater/plays"/>
    <n v="1.03"/>
    <n v="57.222222222222221"/>
    <x v="8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d v="2016-04-19T21:27:30"/>
    <n v="1461108450"/>
    <x v="3466"/>
    <n v="1455928050"/>
    <b v="0"/>
    <n v="61"/>
    <b v="1"/>
    <s v="theater/plays"/>
    <n v="1.2714285714285714"/>
    <n v="72.950819672131146"/>
    <x v="8"/>
    <s v="plays"/>
  </r>
  <r>
    <n v="3467"/>
    <s v="Venus in Fur, Los Angeles."/>
    <s v="Venus in Fur, By David Ives."/>
    <n v="3000"/>
    <n v="3030"/>
    <x v="0"/>
    <s v="US"/>
    <s v="USD"/>
    <d v="2015-03-20T13:07:12"/>
    <n v="1426864032"/>
    <x v="3467"/>
    <n v="1424275632"/>
    <b v="0"/>
    <n v="47"/>
    <b v="1"/>
    <s v="theater/plays"/>
    <n v="1.01"/>
    <n v="64.468085106382972"/>
    <x v="8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d v="2016-09-21T01:00:00"/>
    <n v="1474426800"/>
    <x v="3468"/>
    <n v="1471976529"/>
    <b v="0"/>
    <n v="17"/>
    <b v="1"/>
    <s v="theater/plays"/>
    <n v="1.2178"/>
    <n v="716.35294117647061"/>
    <x v="8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d v="2016-04-28T13:24:05"/>
    <n v="1461857045"/>
    <x v="3469"/>
    <n v="1459265045"/>
    <b v="0"/>
    <n v="63"/>
    <b v="1"/>
    <s v="theater/plays"/>
    <n v="1.1339285714285714"/>
    <n v="50.396825396825399"/>
    <x v="8"/>
    <s v="plays"/>
  </r>
  <r>
    <n v="3470"/>
    <s v="She Kills Monsters"/>
    <s v="The New Artist's Circle is a theatre company dedicated to bringing the arts to young people."/>
    <n v="250"/>
    <n v="375"/>
    <x v="0"/>
    <s v="US"/>
    <s v="USD"/>
    <d v="2016-07-15T19:38:00"/>
    <n v="1468618680"/>
    <x v="3470"/>
    <n v="1465345902"/>
    <b v="0"/>
    <n v="9"/>
    <b v="1"/>
    <s v="theater/plays"/>
    <n v="1.5"/>
    <n v="41.666666666666664"/>
    <x v="8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d v="2014-08-31T18:00:00"/>
    <n v="1409515200"/>
    <x v="3471"/>
    <n v="1405971690"/>
    <b v="0"/>
    <n v="30"/>
    <b v="1"/>
    <s v="theater/plays"/>
    <n v="2.1459999999999999"/>
    <n v="35.766666666666666"/>
    <x v="8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d v="2014-11-06T03:59:00"/>
    <n v="1415253540"/>
    <x v="3472"/>
    <n v="1413432331"/>
    <b v="0"/>
    <n v="23"/>
    <b v="1"/>
    <s v="theater/plays"/>
    <n v="1.0205"/>
    <n v="88.739130434782609"/>
    <x v="8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d v="2015-03-20T18:27:00"/>
    <n v="1426883220"/>
    <x v="3473"/>
    <n v="1425067296"/>
    <b v="0"/>
    <n v="33"/>
    <b v="1"/>
    <s v="theater/plays"/>
    <n v="1"/>
    <n v="148.4848484848485"/>
    <x v="8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d v="2016-07-20T10:02:11"/>
    <n v="1469016131"/>
    <x v="3474"/>
    <n v="1466424131"/>
    <b v="0"/>
    <n v="39"/>
    <b v="1"/>
    <s v="theater/plays"/>
    <n v="1.01"/>
    <n v="51.794871794871796"/>
    <x v="8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d v="2014-11-02T22:00:00"/>
    <n v="1414972800"/>
    <x v="3475"/>
    <n v="1412629704"/>
    <b v="0"/>
    <n v="17"/>
    <b v="1"/>
    <s v="theater/plays"/>
    <n v="1.1333333333333333"/>
    <n v="20"/>
    <x v="8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d v="2014-10-27T01:00:00"/>
    <n v="1414378800"/>
    <x v="3476"/>
    <n v="1412836990"/>
    <b v="0"/>
    <n v="6"/>
    <b v="1"/>
    <s v="theater/plays"/>
    <n v="1.04"/>
    <n v="52"/>
    <x v="8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d v="2015-05-17T01:00:00"/>
    <n v="1431831600"/>
    <x v="3477"/>
    <n v="1430761243"/>
    <b v="0"/>
    <n v="39"/>
    <b v="1"/>
    <s v="theater/plays"/>
    <n v="1.1533333333333333"/>
    <n v="53.230769230769234"/>
    <x v="8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d v="2015-03-16T19:00:00"/>
    <n v="1426539600"/>
    <x v="3478"/>
    <n v="1424296822"/>
    <b v="0"/>
    <n v="57"/>
    <b v="1"/>
    <s v="theater/plays"/>
    <n v="1.1285000000000001"/>
    <n v="39.596491228070178"/>
    <x v="8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d v="2014-06-21T18:31:20"/>
    <n v="1403382680"/>
    <x v="3479"/>
    <n v="1400790680"/>
    <b v="0"/>
    <n v="56"/>
    <b v="1"/>
    <s v="theater/plays"/>
    <n v="1.2786666666666666"/>
    <n v="34.25"/>
    <x v="8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d v="2015-07-10T19:00:00"/>
    <n v="1436562000"/>
    <x v="3480"/>
    <n v="1434440227"/>
    <b v="0"/>
    <n v="13"/>
    <b v="1"/>
    <s v="theater/plays"/>
    <n v="1.4266666666666667"/>
    <n v="164.61538461538461"/>
    <x v="8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d v="2015-01-02T03:56:28"/>
    <n v="1420178188"/>
    <x v="3481"/>
    <n v="1418709388"/>
    <b v="0"/>
    <n v="95"/>
    <b v="1"/>
    <s v="theater/plays"/>
    <n v="1.1879999999999999"/>
    <n v="125.05263157894737"/>
    <x v="8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d v="2014-07-06T16:31:06"/>
    <n v="1404671466"/>
    <x v="3482"/>
    <n v="1402079466"/>
    <b v="0"/>
    <n v="80"/>
    <b v="1"/>
    <s v="theater/plays"/>
    <n v="1.3833333333333333"/>
    <n v="51.875"/>
    <x v="8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d v="2014-07-03T14:03:01"/>
    <n v="1404403381"/>
    <x v="3483"/>
    <n v="1401811381"/>
    <b v="0"/>
    <n v="133"/>
    <b v="1"/>
    <s v="theater/plays"/>
    <n v="1.599402985074627"/>
    <n v="40.285714285714285"/>
    <x v="8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d v="2016-06-15T16:14:59"/>
    <n v="1466014499"/>
    <x v="3484"/>
    <n v="1463422499"/>
    <b v="0"/>
    <n v="44"/>
    <b v="1"/>
    <s v="theater/plays"/>
    <n v="1.1424000000000001"/>
    <n v="64.909090909090907"/>
    <x v="8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d v="2016-02-02T14:38:00"/>
    <n v="1454431080"/>
    <x v="3485"/>
    <n v="1451839080"/>
    <b v="0"/>
    <n v="30"/>
    <b v="1"/>
    <s v="theater/plays"/>
    <n v="1.0060606060606061"/>
    <n v="55.333333333333336"/>
    <x v="8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d v="2015-06-03T04:59:00"/>
    <n v="1433314740"/>
    <x v="3486"/>
    <n v="1430600401"/>
    <b v="0"/>
    <n v="56"/>
    <b v="1"/>
    <s v="theater/plays"/>
    <n v="1.552"/>
    <n v="83.142857142857139"/>
    <x v="8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d v="2015-06-24T20:34:12"/>
    <n v="1435185252"/>
    <x v="3487"/>
    <n v="1432593252"/>
    <b v="0"/>
    <n v="66"/>
    <b v="1"/>
    <s v="theater/plays"/>
    <n v="1.2775000000000001"/>
    <n v="38.712121212121211"/>
    <x v="8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d v="2015-04-17T14:00:00"/>
    <n v="1429286400"/>
    <x v="3488"/>
    <n v="1427221560"/>
    <b v="0"/>
    <n v="29"/>
    <b v="1"/>
    <s v="theater/plays"/>
    <n v="1.212"/>
    <n v="125.37931034482759"/>
    <x v="8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d v="2014-05-24T19:00:00"/>
    <n v="1400965200"/>
    <x v="3489"/>
    <n v="1398352531"/>
    <b v="0"/>
    <n v="72"/>
    <b v="1"/>
    <s v="theater/plays"/>
    <n v="1.127"/>
    <n v="78.263888888888886"/>
    <x v="8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d v="2016-04-13T17:15:24"/>
    <n v="1460574924"/>
    <x v="3490"/>
    <n v="1457982924"/>
    <b v="0"/>
    <n v="27"/>
    <b v="1"/>
    <s v="theater/plays"/>
    <n v="1.2749999999999999"/>
    <n v="47.222222222222221"/>
    <x v="8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d v="2015-05-18T03:59:44"/>
    <n v="1431928784"/>
    <x v="3491"/>
    <n v="1430114384"/>
    <b v="0"/>
    <n v="10"/>
    <b v="1"/>
    <s v="theater/plays"/>
    <n v="1.5820000000000001"/>
    <n v="79.099999999999994"/>
    <x v="8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d v="2015-10-25T22:13:17"/>
    <n v="1445818397"/>
    <x v="3492"/>
    <n v="1442794397"/>
    <b v="0"/>
    <n v="35"/>
    <b v="1"/>
    <s v="theater/plays"/>
    <n v="1.0526894736842105"/>
    <n v="114.29199999999999"/>
    <x v="8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d v="2014-08-17T03:11:00"/>
    <n v="1408252260"/>
    <x v="3493"/>
    <n v="1406580436"/>
    <b v="0"/>
    <n v="29"/>
    <b v="1"/>
    <s v="theater/plays"/>
    <n v="1"/>
    <n v="51.724137931034484"/>
    <x v="8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d v="2016-11-26T04:00:00"/>
    <n v="1480140000"/>
    <x v="3494"/>
    <n v="1479186575"/>
    <b v="0"/>
    <n v="13"/>
    <b v="1"/>
    <s v="theater/plays"/>
    <n v="1"/>
    <n v="30.76923076923077"/>
    <x v="8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d v="2014-11-01T15:18:00"/>
    <n v="1414862280"/>
    <x v="3495"/>
    <n v="1412360309"/>
    <b v="0"/>
    <n v="72"/>
    <b v="1"/>
    <s v="theater/plays"/>
    <n v="1.0686"/>
    <n v="74.208333333333329"/>
    <x v="8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d v="2016-09-11T18:19:26"/>
    <n v="1473625166"/>
    <x v="3496"/>
    <n v="1470169166"/>
    <b v="0"/>
    <n v="78"/>
    <b v="1"/>
    <s v="theater/plays"/>
    <n v="1.244"/>
    <n v="47.846153846153847"/>
    <x v="8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d v="2016-06-02T20:00:00"/>
    <n v="1464904800"/>
    <x v="3497"/>
    <n v="1463852904"/>
    <b v="0"/>
    <n v="49"/>
    <b v="1"/>
    <s v="theater/plays"/>
    <n v="1.0870406189555126"/>
    <n v="34.408163265306122"/>
    <x v="8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d v="2016-05-28T19:44:00"/>
    <n v="1464471840"/>
    <x v="3498"/>
    <n v="1459309704"/>
    <b v="0"/>
    <n v="42"/>
    <b v="1"/>
    <s v="theater/plays"/>
    <n v="1.0242424242424242"/>
    <n v="40.238095238095241"/>
    <x v="8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d v="2015-07-01T04:59:00"/>
    <n v="1435733940"/>
    <x v="3499"/>
    <n v="1431046325"/>
    <b v="0"/>
    <n v="35"/>
    <b v="1"/>
    <s v="theater/plays"/>
    <n v="1.0549999999999999"/>
    <n v="60.285714285714285"/>
    <x v="8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d v="2016-03-07T02:59:00"/>
    <n v="1457326740"/>
    <x v="3500"/>
    <n v="1455919438"/>
    <b v="0"/>
    <n v="42"/>
    <b v="1"/>
    <s v="theater/plays"/>
    <n v="1.0629999999999999"/>
    <n v="25.30952380952381"/>
    <x v="8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d v="2015-09-11T16:19:55"/>
    <n v="1441995595"/>
    <x v="3501"/>
    <n v="1439835595"/>
    <b v="0"/>
    <n v="42"/>
    <b v="1"/>
    <s v="theater/plays"/>
    <n v="1.0066666666666666"/>
    <n v="35.952380952380949"/>
    <x v="8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d v="2016-03-16T01:59:00"/>
    <n v="1458100740"/>
    <x v="3502"/>
    <n v="1456862924"/>
    <b v="0"/>
    <n v="31"/>
    <b v="1"/>
    <s v="theater/plays"/>
    <n v="1.054"/>
    <n v="136"/>
    <x v="8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d v="2016-07-24T09:28:48"/>
    <n v="1469359728"/>
    <x v="3503"/>
    <n v="1466767728"/>
    <b v="0"/>
    <n v="38"/>
    <b v="1"/>
    <s v="theater/plays"/>
    <n v="1.0755999999999999"/>
    <n v="70.763157894736835"/>
    <x v="8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d v="2015-11-19T16:58:11"/>
    <n v="1447959491"/>
    <x v="3504"/>
    <n v="1445363891"/>
    <b v="0"/>
    <n v="8"/>
    <b v="1"/>
    <s v="theater/plays"/>
    <n v="1"/>
    <n v="125"/>
    <x v="8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d v="2014-05-13T02:00:00"/>
    <n v="1399953600"/>
    <x v="3505"/>
    <n v="1398983245"/>
    <b v="0"/>
    <n v="39"/>
    <b v="1"/>
    <s v="theater/plays"/>
    <n v="1.0376000000000001"/>
    <n v="66.512820512820511"/>
    <x v="8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d v="2014-08-23T15:37:20"/>
    <n v="1408815440"/>
    <x v="3506"/>
    <n v="1404927440"/>
    <b v="0"/>
    <n v="29"/>
    <b v="1"/>
    <s v="theater/plays"/>
    <n v="1.0149999999999999"/>
    <n v="105"/>
    <x v="8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d v="2016-05-31T20:08:57"/>
    <n v="1464732537"/>
    <x v="3507"/>
    <n v="1462140537"/>
    <b v="0"/>
    <n v="72"/>
    <b v="1"/>
    <s v="theater/plays"/>
    <n v="1.044"/>
    <n v="145"/>
    <x v="8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d v="2016-05-10T19:00:00"/>
    <n v="1462914000"/>
    <x v="3508"/>
    <n v="1460914253"/>
    <b v="0"/>
    <n v="15"/>
    <b v="1"/>
    <s v="theater/plays"/>
    <n v="1.8"/>
    <n v="12"/>
    <x v="8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d v="2014-11-21T02:55:00"/>
    <n v="1416545700"/>
    <x v="3509"/>
    <n v="1415392666"/>
    <b v="0"/>
    <n v="33"/>
    <b v="1"/>
    <s v="theater/plays"/>
    <n v="1.0633333333333332"/>
    <n v="96.666666666666671"/>
    <x v="8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d v="2014-07-02T12:54:06"/>
    <n v="1404312846"/>
    <x v="3510"/>
    <n v="1402584846"/>
    <b v="0"/>
    <n v="15"/>
    <b v="1"/>
    <s v="theater/plays"/>
    <n v="1.0055555555555555"/>
    <n v="60.333333333333336"/>
    <x v="8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d v="2014-11-07T16:30:00"/>
    <n v="1415385000"/>
    <x v="3511"/>
    <n v="1413406695"/>
    <b v="0"/>
    <n v="19"/>
    <b v="1"/>
    <s v="theater/plays"/>
    <n v="1.012"/>
    <n v="79.89473684210526"/>
    <x v="8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d v="2015-04-23T09:53:12"/>
    <n v="1429789992"/>
    <x v="3512"/>
    <n v="1424609592"/>
    <b v="0"/>
    <n v="17"/>
    <b v="1"/>
    <s v="theater/plays"/>
    <n v="1"/>
    <n v="58.823529411764703"/>
    <x v="8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d v="2014-06-04T02:59:00"/>
    <n v="1401857940"/>
    <x v="3513"/>
    <n v="1400725112"/>
    <b v="0"/>
    <n v="44"/>
    <b v="1"/>
    <s v="theater/plays"/>
    <n v="1.1839285714285714"/>
    <n v="75.340909090909093"/>
    <x v="8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d v="2015-02-02T02:59:00"/>
    <n v="1422853140"/>
    <x v="3514"/>
    <n v="1421439552"/>
    <b v="0"/>
    <n v="10"/>
    <b v="1"/>
    <s v="theater/plays"/>
    <n v="1.1000000000000001"/>
    <n v="55"/>
    <x v="8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d v="2015-05-31T16:32:51"/>
    <n v="1433097171"/>
    <x v="3515"/>
    <n v="1430505171"/>
    <b v="0"/>
    <n v="46"/>
    <b v="1"/>
    <s v="theater/plays"/>
    <n v="1.0266666666666666"/>
    <n v="66.956521739130437"/>
    <x v="8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d v="2014-09-08T01:00:00"/>
    <n v="1410145200"/>
    <x v="3516"/>
    <n v="1407197670"/>
    <b v="0"/>
    <n v="11"/>
    <b v="1"/>
    <s v="theater/plays"/>
    <n v="1"/>
    <n v="227.27272727272728"/>
    <x v="8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d v="2014-07-04T09:00:00"/>
    <n v="1404471600"/>
    <x v="3517"/>
    <n v="1401910634"/>
    <b v="0"/>
    <n v="13"/>
    <b v="1"/>
    <s v="theater/plays"/>
    <n v="1"/>
    <n v="307.69230769230768"/>
    <x v="8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d v="2014-10-02T12:21:00"/>
    <n v="1412259660"/>
    <x v="3518"/>
    <n v="1410461299"/>
    <b v="0"/>
    <n v="33"/>
    <b v="1"/>
    <s v="theater/plays"/>
    <n v="1.10046"/>
    <n v="50.020909090909093"/>
    <x v="8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d v="2015-03-04T12:22:30"/>
    <n v="1425478950"/>
    <x v="3519"/>
    <n v="1422886950"/>
    <b v="0"/>
    <n v="28"/>
    <b v="1"/>
    <s v="theater/plays"/>
    <n v="1.0135000000000001"/>
    <n v="72.392857142857139"/>
    <x v="8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d v="2015-09-06T11:47:00"/>
    <n v="1441547220"/>
    <x v="3520"/>
    <n v="1439322412"/>
    <b v="0"/>
    <n v="21"/>
    <b v="1"/>
    <s v="theater/plays"/>
    <n v="1.0075000000000001"/>
    <n v="95.952380952380949"/>
    <x v="8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d v="2014-09-29T06:40:20"/>
    <n v="1411980020"/>
    <x v="3521"/>
    <n v="1409388020"/>
    <b v="0"/>
    <n v="13"/>
    <b v="1"/>
    <s v="theater/plays"/>
    <n v="1.6942857142857144"/>
    <n v="45.615384615384613"/>
    <x v="8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d v="2015-09-15T08:06:00"/>
    <n v="1442311560"/>
    <x v="3522"/>
    <n v="1439924246"/>
    <b v="0"/>
    <n v="34"/>
    <b v="1"/>
    <s v="theater/plays"/>
    <n v="1"/>
    <n v="41.029411764705884"/>
    <x v="8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d v="2016-09-25T21:00:00"/>
    <n v="1474844400"/>
    <x v="3523"/>
    <n v="1469871148"/>
    <b v="0"/>
    <n v="80"/>
    <b v="1"/>
    <s v="theater/plays"/>
    <n v="1.1365000000000001"/>
    <n v="56.825000000000003"/>
    <x v="8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d v="2014-09-13T02:00:00"/>
    <n v="1410580800"/>
    <x v="3524"/>
    <n v="1409336373"/>
    <b v="0"/>
    <n v="74"/>
    <b v="1"/>
    <s v="theater/plays"/>
    <n v="1.0156000000000001"/>
    <n v="137.24324324324326"/>
    <x v="8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d v="2015-08-09T14:00:00"/>
    <n v="1439136000"/>
    <x v="3525"/>
    <n v="1438188106"/>
    <b v="0"/>
    <n v="7"/>
    <b v="1"/>
    <s v="theater/plays"/>
    <n v="1.06"/>
    <n v="75.714285714285708"/>
    <x v="8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d v="2016-04-28T03:59:00"/>
    <n v="1461823140"/>
    <x v="3526"/>
    <n v="1459411371"/>
    <b v="0"/>
    <n v="34"/>
    <b v="1"/>
    <s v="theater/plays"/>
    <n v="1.02"/>
    <n v="99"/>
    <x v="8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d v="2015-07-11T01:59:00"/>
    <n v="1436587140"/>
    <x v="3527"/>
    <n v="1434069205"/>
    <b v="0"/>
    <n v="86"/>
    <b v="1"/>
    <s v="theater/plays"/>
    <n v="1.1691666666666667"/>
    <n v="81.569767441860463"/>
    <x v="8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d v="2017-01-18T10:01:58"/>
    <n v="1484740918"/>
    <x v="3528"/>
    <n v="1483012918"/>
    <b v="0"/>
    <n v="37"/>
    <b v="1"/>
    <s v="theater/plays"/>
    <n v="1.0115151515151515"/>
    <n v="45.108108108108105"/>
    <x v="8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d v="2015-07-12T23:00:00"/>
    <n v="1436749200"/>
    <x v="3529"/>
    <n v="1434997018"/>
    <b v="0"/>
    <n v="18"/>
    <b v="1"/>
    <s v="theater/plays"/>
    <n v="1.32"/>
    <n v="36.666666666666664"/>
    <x v="8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d v="2016-04-10T18:00:00"/>
    <n v="1460318400"/>
    <x v="3530"/>
    <n v="1457881057"/>
    <b v="0"/>
    <n v="22"/>
    <b v="1"/>
    <s v="theater/plays"/>
    <n v="1"/>
    <n v="125"/>
    <x v="8"/>
    <s v="plays"/>
  </r>
  <r>
    <n v="3531"/>
    <s v="The Reinvention of Lily Johnson"/>
    <s v="A political comedy for a crazy election year"/>
    <n v="1000"/>
    <n v="1280"/>
    <x v="0"/>
    <s v="US"/>
    <s v="USD"/>
    <d v="2016-06-30T13:42:14"/>
    <n v="1467301334"/>
    <x v="3531"/>
    <n v="1464709334"/>
    <b v="0"/>
    <n v="26"/>
    <b v="1"/>
    <s v="theater/plays"/>
    <n v="1.28"/>
    <n v="49.230769230769234"/>
    <x v="8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d v="2014-09-18T01:59:00"/>
    <n v="1411012740"/>
    <x v="3532"/>
    <n v="1409667827"/>
    <b v="0"/>
    <n v="27"/>
    <b v="1"/>
    <s v="theater/plays"/>
    <n v="1.1895833333333334"/>
    <n v="42.296296296296298"/>
    <x v="8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d v="2015-11-11T17:16:07"/>
    <n v="1447269367"/>
    <x v="3533"/>
    <n v="1444673767"/>
    <b v="0"/>
    <n v="8"/>
    <b v="1"/>
    <s v="theater/plays"/>
    <n v="1.262"/>
    <n v="78.875"/>
    <x v="8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d v="2015-10-01T13:00:23"/>
    <n v="1443711623"/>
    <x v="3534"/>
    <n v="1440687623"/>
    <b v="0"/>
    <n v="204"/>
    <b v="1"/>
    <s v="theater/plays"/>
    <n v="1.5620000000000001"/>
    <n v="38.284313725490193"/>
    <x v="8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d v="2015-10-02T16:00:00"/>
    <n v="1443808800"/>
    <x v="3535"/>
    <n v="1441120910"/>
    <b v="0"/>
    <n v="46"/>
    <b v="1"/>
    <s v="theater/plays"/>
    <n v="1.0315000000000001"/>
    <n v="44.847826086956523"/>
    <x v="8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d v="2015-12-20T09:59:00"/>
    <n v="1450612740"/>
    <x v="3536"/>
    <n v="1448040425"/>
    <b v="0"/>
    <n v="17"/>
    <b v="1"/>
    <s v="theater/plays"/>
    <n v="1.5333333333333334"/>
    <n v="13.529411764705882"/>
    <x v="8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d v="2014-11-17T05:59:00"/>
    <n v="1416211140"/>
    <x v="3537"/>
    <n v="1413016216"/>
    <b v="0"/>
    <n v="28"/>
    <b v="1"/>
    <s v="theater/plays"/>
    <n v="1.8044444444444445"/>
    <n v="43.5"/>
    <x v="8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d v="2016-08-17T08:05:40"/>
    <n v="1471428340"/>
    <x v="3538"/>
    <n v="1469009140"/>
    <b v="0"/>
    <n v="83"/>
    <b v="1"/>
    <s v="theater/plays"/>
    <n v="1.2845"/>
    <n v="30.951807228915662"/>
    <x v="8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d v="2016-09-08T16:08:42"/>
    <n v="1473358122"/>
    <x v="3539"/>
    <n v="1471543722"/>
    <b v="0"/>
    <n v="13"/>
    <b v="1"/>
    <s v="theater/plays"/>
    <n v="1.1966666666666668"/>
    <n v="55.230769230769234"/>
    <x v="8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d v="2016-06-25T22:04:51"/>
    <n v="1466899491"/>
    <x v="3540"/>
    <n v="1464307491"/>
    <b v="0"/>
    <n v="8"/>
    <b v="1"/>
    <s v="theater/plays"/>
    <n v="1.23"/>
    <n v="46.125"/>
    <x v="8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d v="2015-08-31T15:31:15"/>
    <n v="1441042275"/>
    <x v="3541"/>
    <n v="1438882275"/>
    <b v="0"/>
    <n v="32"/>
    <b v="1"/>
    <s v="theater/plays"/>
    <n v="1.05"/>
    <n v="39.375"/>
    <x v="8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d v="2014-09-07T12:23:42"/>
    <n v="1410099822"/>
    <x v="3542"/>
    <n v="1404915822"/>
    <b v="0"/>
    <n v="85"/>
    <b v="1"/>
    <s v="theater/plays"/>
    <n v="1.0223636363636364"/>
    <n v="66.152941176470591"/>
    <x v="8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d v="2015-06-25T16:07:39"/>
    <n v="1435255659"/>
    <x v="3543"/>
    <n v="1432663659"/>
    <b v="0"/>
    <n v="29"/>
    <b v="1"/>
    <s v="theater/plays"/>
    <n v="1.0466666666666666"/>
    <n v="54.137931034482762"/>
    <x v="8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d v="2015-03-07T17:57:37"/>
    <n v="1425758257"/>
    <x v="3544"/>
    <n v="1423166257"/>
    <b v="0"/>
    <n v="24"/>
    <b v="1"/>
    <s v="theater/plays"/>
    <n v="1"/>
    <n v="104.16666666666667"/>
    <x v="8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d v="2015-04-11T17:22:39"/>
    <n v="1428780159"/>
    <x v="3545"/>
    <n v="1426188159"/>
    <b v="0"/>
    <n v="8"/>
    <b v="1"/>
    <s v="theater/plays"/>
    <n v="1.004"/>
    <n v="31.375"/>
    <x v="8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d v="2015-04-01T01:59:00"/>
    <n v="1427860740"/>
    <x v="3546"/>
    <n v="1426002684"/>
    <b v="0"/>
    <n v="19"/>
    <b v="1"/>
    <s v="theater/plays"/>
    <n v="1.0227272727272727"/>
    <n v="59.210526315789473"/>
    <x v="8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d v="2016-05-14T01:59:00"/>
    <n v="1463198340"/>
    <x v="3547"/>
    <n v="1461117201"/>
    <b v="0"/>
    <n v="336"/>
    <b v="1"/>
    <s v="theater/plays"/>
    <n v="1.1440928571428572"/>
    <n v="119.17633928571429"/>
    <x v="8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d v="2016-03-04T23:00:00"/>
    <n v="1457139600"/>
    <x v="3548"/>
    <n v="1455230214"/>
    <b v="0"/>
    <n v="13"/>
    <b v="1"/>
    <s v="theater/plays"/>
    <n v="1.019047619047619"/>
    <n v="164.61538461538461"/>
    <x v="8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d v="2015-09-04T07:27:53"/>
    <n v="1441358873"/>
    <x v="3549"/>
    <n v="1438939673"/>
    <b v="0"/>
    <n v="42"/>
    <b v="1"/>
    <s v="theater/plays"/>
    <n v="1.02"/>
    <n v="24.285714285714285"/>
    <x v="8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d v="2016-05-02T19:26:38"/>
    <n v="1462224398"/>
    <x v="3550"/>
    <n v="1459632398"/>
    <b v="0"/>
    <n v="64"/>
    <b v="1"/>
    <s v="theater/plays"/>
    <n v="1.048"/>
    <n v="40.9375"/>
    <x v="8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d v="2014-05-22T20:07:00"/>
    <n v="1400796420"/>
    <x v="3551"/>
    <n v="1398342170"/>
    <b v="0"/>
    <n v="25"/>
    <b v="1"/>
    <s v="theater/plays"/>
    <n v="1.0183333333333333"/>
    <n v="61.1"/>
    <x v="8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d v="2014-06-28T12:05:24"/>
    <n v="1403964324"/>
    <x v="3552"/>
    <n v="1401372324"/>
    <b v="0"/>
    <n v="20"/>
    <b v="1"/>
    <s v="theater/plays"/>
    <n v="1"/>
    <n v="38.65"/>
    <x v="8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d v="2015-08-11T22:00:00"/>
    <n v="1439337600"/>
    <x v="3553"/>
    <n v="1436575280"/>
    <b v="0"/>
    <n v="104"/>
    <b v="1"/>
    <s v="theater/plays"/>
    <n v="1.0627272727272727"/>
    <n v="56.20192307692308"/>
    <x v="8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d v="2015-02-11T15:00:00"/>
    <n v="1423674000"/>
    <x v="3554"/>
    <n v="1421025159"/>
    <b v="0"/>
    <n v="53"/>
    <b v="1"/>
    <s v="theater/plays"/>
    <n v="1.1342219999999998"/>
    <n v="107.00207547169811"/>
    <x v="8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d v="2016-11-17T09:36:34"/>
    <n v="1479382594"/>
    <x v="3555"/>
    <n v="1476786994"/>
    <b v="0"/>
    <n v="14"/>
    <b v="1"/>
    <s v="theater/plays"/>
    <n v="1"/>
    <n v="171.42857142857142"/>
    <x v="8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d v="2014-08-17T13:35:24"/>
    <n v="1408289724"/>
    <x v="3556"/>
    <n v="1403105724"/>
    <b v="0"/>
    <n v="20"/>
    <b v="1"/>
    <s v="theater/plays"/>
    <n v="1.0045454545454546"/>
    <n v="110.5"/>
    <x v="8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d v="2014-05-05T04:38:31"/>
    <n v="1399271911"/>
    <x v="3557"/>
    <n v="1396334311"/>
    <b v="0"/>
    <n v="558"/>
    <b v="1"/>
    <s v="theater/plays"/>
    <n v="1.0003599999999999"/>
    <n v="179.27598566308242"/>
    <x v="8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d v="2015-06-26T19:00:00"/>
    <n v="1435352400"/>
    <x v="3558"/>
    <n v="1431718575"/>
    <b v="0"/>
    <n v="22"/>
    <b v="1"/>
    <s v="theater/plays"/>
    <n v="1.44"/>
    <n v="22.90909090909091"/>
    <x v="8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d v="2015-07-31T06:58:00"/>
    <n v="1438333080"/>
    <x v="3559"/>
    <n v="1436408308"/>
    <b v="0"/>
    <n v="24"/>
    <b v="1"/>
    <s v="theater/plays"/>
    <n v="1.0349999999999999"/>
    <n v="43.125"/>
    <x v="8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d v="2015-05-27T00:45:00"/>
    <n v="1432694700"/>
    <x v="3560"/>
    <n v="1429651266"/>
    <b v="0"/>
    <n v="74"/>
    <b v="1"/>
    <s v="theater/plays"/>
    <n v="1.0843750000000001"/>
    <n v="46.891891891891895"/>
    <x v="8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d v="2015-08-05T16:36:00"/>
    <n v="1438799760"/>
    <x v="3561"/>
    <n v="1437236378"/>
    <b v="0"/>
    <n v="54"/>
    <b v="1"/>
    <s v="theater/plays"/>
    <n v="1.024"/>
    <n v="47.407407407407405"/>
    <x v="8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d v="2016-03-13T20:00:00"/>
    <n v="1457906400"/>
    <x v="3562"/>
    <n v="1457115427"/>
    <b v="0"/>
    <n v="31"/>
    <b v="1"/>
    <s v="theater/plays"/>
    <n v="1.4888888888888889"/>
    <n v="15.129032258064516"/>
    <x v="8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d v="2016-08-01T17:00:00"/>
    <n v="1470078000"/>
    <x v="3563"/>
    <n v="1467648456"/>
    <b v="0"/>
    <n v="25"/>
    <b v="1"/>
    <s v="theater/plays"/>
    <n v="1.0549000000000002"/>
    <n v="21.098000000000003"/>
    <x v="8"/>
    <s v="plays"/>
  </r>
  <r>
    <n v="3564"/>
    <s v="The Pillowman Aberdeen"/>
    <s v="Multi Award-Winng play THE PILLOWMAN coming to the Arts Centre Theatre, Aberdeen"/>
    <n v="1000"/>
    <n v="1005"/>
    <x v="0"/>
    <s v="GB"/>
    <s v="GBP"/>
    <d v="2015-10-05T14:00:00"/>
    <n v="1444060800"/>
    <x v="3564"/>
    <n v="1440082649"/>
    <b v="0"/>
    <n v="17"/>
    <b v="1"/>
    <s v="theater/plays"/>
    <n v="1.0049999999999999"/>
    <n v="59.117647058823529"/>
    <x v="8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d v="2014-12-31T15:50:08"/>
    <n v="1420048208"/>
    <x v="3565"/>
    <n v="1417456208"/>
    <b v="0"/>
    <n v="12"/>
    <b v="1"/>
    <s v="theater/plays"/>
    <n v="1.3055555555555556"/>
    <n v="97.916666666666671"/>
    <x v="8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d v="2015-01-23T10:11:23"/>
    <n v="1422015083"/>
    <x v="3566"/>
    <n v="1419423083"/>
    <b v="0"/>
    <n v="38"/>
    <b v="1"/>
    <s v="theater/plays"/>
    <n v="1.0475000000000001"/>
    <n v="55.131578947368418"/>
    <x v="8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d v="2015-06-10T17:27:24"/>
    <n v="1433964444"/>
    <x v="3567"/>
    <n v="1431372444"/>
    <b v="0"/>
    <n v="41"/>
    <b v="1"/>
    <s v="theater/plays"/>
    <n v="1.0880000000000001"/>
    <n v="26.536585365853657"/>
    <x v="8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d v="2014-09-17T15:46:34"/>
    <n v="1410975994"/>
    <x v="3568"/>
    <n v="1408383994"/>
    <b v="0"/>
    <n v="19"/>
    <b v="1"/>
    <s v="theater/plays"/>
    <n v="1.1100000000000001"/>
    <n v="58.421052631578945"/>
    <x v="8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d v="2015-01-08T14:31:36"/>
    <n v="1420734696"/>
    <x v="3569"/>
    <n v="1418142696"/>
    <b v="0"/>
    <n v="41"/>
    <b v="1"/>
    <s v="theater/plays"/>
    <n v="1.0047999999999999"/>
    <n v="122.53658536585365"/>
    <x v="8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d v="2014-12-31T05:00:00"/>
    <n v="1420009200"/>
    <x v="3570"/>
    <n v="1417593483"/>
    <b v="0"/>
    <n v="26"/>
    <b v="1"/>
    <s v="theater/plays"/>
    <n v="1.1435"/>
    <n v="87.961538461538467"/>
    <x v="8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d v="2014-10-30T18:36:53"/>
    <n v="1414701413"/>
    <x v="3571"/>
    <n v="1412109413"/>
    <b v="0"/>
    <n v="25"/>
    <b v="1"/>
    <s v="theater/plays"/>
    <n v="1.2206666666666666"/>
    <n v="73.239999999999995"/>
    <x v="8"/>
    <s v="plays"/>
  </r>
  <r>
    <n v="3572"/>
    <s v="Monster"/>
    <s v="A darkly comic one woman show by Abram Rooney as part of The Camden Fringe 2015."/>
    <n v="500"/>
    <n v="500"/>
    <x v="0"/>
    <s v="GB"/>
    <s v="GBP"/>
    <d v="2015-06-21T11:41:22"/>
    <n v="1434894082"/>
    <x v="3572"/>
    <n v="1432302082"/>
    <b v="0"/>
    <n v="9"/>
    <b v="1"/>
    <s v="theater/plays"/>
    <n v="1"/>
    <n v="55.555555555555557"/>
    <x v="8"/>
    <s v="plays"/>
  </r>
  <r>
    <n v="3573"/>
    <s v="Licensed To Ill"/>
    <s v="London based theatre makers collaborating to create a new show about the history of HipHop."/>
    <n v="3000"/>
    <n v="3084"/>
    <x v="0"/>
    <s v="GB"/>
    <s v="GBP"/>
    <d v="2014-11-08T08:00:46"/>
    <n v="1415440846"/>
    <x v="3573"/>
    <n v="1412845246"/>
    <b v="0"/>
    <n v="78"/>
    <b v="1"/>
    <s v="theater/plays"/>
    <n v="1.028"/>
    <n v="39.53846153846154"/>
    <x v="8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d v="2014-11-13T21:37:28"/>
    <n v="1415921848"/>
    <x v="3574"/>
    <n v="1413326248"/>
    <b v="0"/>
    <n v="45"/>
    <b v="1"/>
    <s v="theater/plays"/>
    <n v="1.0612068965517241"/>
    <n v="136.77777777777777"/>
    <x v="8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d v="2016-08-11T01:59:00"/>
    <n v="1470887940"/>
    <x v="3575"/>
    <n v="1468176527"/>
    <b v="0"/>
    <n v="102"/>
    <b v="1"/>
    <s v="theater/plays"/>
    <n v="1.0133000000000001"/>
    <n v="99.343137254901961"/>
    <x v="8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d v="2016-12-05T12:10:54"/>
    <n v="1480947054"/>
    <x v="3576"/>
    <n v="1475759454"/>
    <b v="0"/>
    <n v="5"/>
    <b v="1"/>
    <s v="theater/plays"/>
    <n v="1"/>
    <n v="20"/>
    <x v="8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d v="2015-04-26T04:28:00"/>
    <n v="1430029680"/>
    <x v="3577"/>
    <n v="1427741583"/>
    <b v="0"/>
    <n v="27"/>
    <b v="1"/>
    <s v="theater/plays"/>
    <n v="1.3"/>
    <n v="28.888888888888889"/>
    <x v="8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d v="2016-04-30T15:36:17"/>
    <n v="1462037777"/>
    <x v="3578"/>
    <n v="1459445777"/>
    <b v="0"/>
    <n v="37"/>
    <b v="1"/>
    <s v="theater/plays"/>
    <n v="1.0001333333333333"/>
    <n v="40.545945945945945"/>
    <x v="8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d v="2016-03-31T15:17:36"/>
    <n v="1459444656"/>
    <x v="3579"/>
    <n v="1456856256"/>
    <b v="0"/>
    <n v="14"/>
    <b v="1"/>
    <s v="theater/plays"/>
    <n v="1"/>
    <n v="35.714285714285715"/>
    <x v="8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d v="2015-03-01T02:59:00"/>
    <n v="1425185940"/>
    <x v="3580"/>
    <n v="1421900022"/>
    <b v="0"/>
    <n v="27"/>
    <b v="1"/>
    <s v="theater/plays"/>
    <n v="1.1388888888888888"/>
    <n v="37.962962962962962"/>
    <x v="8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d v="2014-07-30T09:18:30"/>
    <n v="1406719110"/>
    <x v="3581"/>
    <n v="1405509510"/>
    <b v="0"/>
    <n v="45"/>
    <b v="1"/>
    <s v="theater/plays"/>
    <n v="1"/>
    <n v="33.333333333333336"/>
    <x v="8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d v="2016-04-05T00:18:02"/>
    <n v="1459822682"/>
    <x v="3582"/>
    <n v="1458613082"/>
    <b v="0"/>
    <n v="49"/>
    <b v="1"/>
    <s v="theater/plays"/>
    <n v="2.87"/>
    <n v="58.571428571428569"/>
    <x v="8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d v="2016-04-18T07:13:25"/>
    <n v="1460970805"/>
    <x v="3583"/>
    <n v="1455790405"/>
    <b v="0"/>
    <n v="24"/>
    <b v="1"/>
    <s v="theater/plays"/>
    <n v="1.085"/>
    <n v="135.625"/>
    <x v="8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d v="2015-07-13T05:35:44"/>
    <n v="1436772944"/>
    <x v="3584"/>
    <n v="1434180944"/>
    <b v="0"/>
    <n v="112"/>
    <b v="1"/>
    <s v="theater/plays"/>
    <n v="1.155"/>
    <n v="30.9375"/>
    <x v="8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d v="2014-12-21T15:11:30"/>
    <n v="1419181890"/>
    <x v="3585"/>
    <n v="1416589890"/>
    <b v="0"/>
    <n v="23"/>
    <b v="1"/>
    <s v="theater/plays"/>
    <n v="1.1911764705882353"/>
    <n v="176.08695652173913"/>
    <x v="8"/>
    <s v="plays"/>
  </r>
  <r>
    <n v="3586"/>
    <s v="Actors &amp; Musicians who are Blind or Autistic"/>
    <s v="See Theatre In A New Light"/>
    <n v="7500"/>
    <n v="8207"/>
    <x v="0"/>
    <s v="US"/>
    <s v="USD"/>
    <d v="2016-09-23T14:44:30"/>
    <n v="1474649070"/>
    <x v="3586"/>
    <n v="1469465070"/>
    <b v="0"/>
    <n v="54"/>
    <b v="1"/>
    <s v="theater/plays"/>
    <n v="1.0942666666666667"/>
    <n v="151.9814814814815"/>
    <x v="8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d v="2016-06-27T17:00:00"/>
    <n v="1467054000"/>
    <x v="3587"/>
    <n v="1463144254"/>
    <b v="0"/>
    <n v="28"/>
    <b v="1"/>
    <s v="theater/plays"/>
    <n v="1.266"/>
    <n v="22.607142857142858"/>
    <x v="8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d v="2015-04-29T21:00:00"/>
    <n v="1430348400"/>
    <x v="3588"/>
    <n v="1428436410"/>
    <b v="0"/>
    <n v="11"/>
    <b v="1"/>
    <s v="theater/plays"/>
    <n v="1.0049999999999999"/>
    <n v="18.272727272727273"/>
    <x v="8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d v="2015-05-26T13:32:27"/>
    <n v="1432654347"/>
    <x v="3589"/>
    <n v="1430494347"/>
    <b v="0"/>
    <n v="62"/>
    <b v="1"/>
    <s v="theater/plays"/>
    <n v="1.2749999999999999"/>
    <n v="82.258064516129039"/>
    <x v="8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d v="2014-10-20T06:00:34"/>
    <n v="1413792034"/>
    <x v="3590"/>
    <n v="1411200034"/>
    <b v="0"/>
    <n v="73"/>
    <b v="1"/>
    <s v="theater/plays"/>
    <n v="1.0005999999999999"/>
    <n v="68.534246575342465"/>
    <x v="8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d v="2015-01-24T02:59:00"/>
    <n v="1422075540"/>
    <x v="3591"/>
    <n v="1419979544"/>
    <b v="0"/>
    <n v="18"/>
    <b v="1"/>
    <s v="theater/plays"/>
    <n v="1.75"/>
    <n v="68.055555555555557"/>
    <x v="8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d v="2015-02-11T02:59:00"/>
    <n v="1423630740"/>
    <x v="3592"/>
    <n v="1418673307"/>
    <b v="0"/>
    <n v="35"/>
    <b v="1"/>
    <s v="theater/plays"/>
    <n v="1.2725"/>
    <n v="72.714285714285708"/>
    <x v="8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d v="2015-01-05T18:26:00"/>
    <n v="1420489560"/>
    <x v="3593"/>
    <n v="1417469639"/>
    <b v="0"/>
    <n v="43"/>
    <b v="1"/>
    <s v="theater/plays"/>
    <n v="1.1063333333333334"/>
    <n v="77.186046511627907"/>
    <x v="8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d v="2016-09-03T23:36:22"/>
    <n v="1472952982"/>
    <x v="3594"/>
    <n v="1470792982"/>
    <b v="0"/>
    <n v="36"/>
    <b v="1"/>
    <s v="theater/plays"/>
    <n v="1.2593749999999999"/>
    <n v="55.972222222222221"/>
    <x v="8"/>
    <s v="plays"/>
  </r>
  <r>
    <n v="3595"/>
    <s v="The Flu Season"/>
    <s v="A new theatre company staging Will Eno's The Flu Season in Seattle"/>
    <n v="2600"/>
    <n v="3081"/>
    <x v="0"/>
    <s v="US"/>
    <s v="USD"/>
    <d v="2015-03-13T04:59:00"/>
    <n v="1426229940"/>
    <x v="3595"/>
    <n v="1423959123"/>
    <b v="0"/>
    <n v="62"/>
    <b v="1"/>
    <s v="theater/plays"/>
    <n v="1.1850000000000001"/>
    <n v="49.693548387096776"/>
    <x v="8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d v="2014-08-26T15:09:42"/>
    <n v="1409072982"/>
    <x v="3596"/>
    <n v="1407258582"/>
    <b v="0"/>
    <n v="15"/>
    <b v="1"/>
    <s v="theater/plays"/>
    <n v="1.0772727272727274"/>
    <n v="79"/>
    <x v="8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d v="2016-03-03T03:59:00"/>
    <n v="1456984740"/>
    <x v="3597"/>
    <n v="1455717790"/>
    <b v="0"/>
    <n v="33"/>
    <b v="1"/>
    <s v="theater/plays"/>
    <n v="1.026"/>
    <n v="77.727272727272734"/>
    <x v="8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d v="2014-09-03T02:59:00"/>
    <n v="1409720340"/>
    <x v="3598"/>
    <n v="1408129822"/>
    <b v="0"/>
    <n v="27"/>
    <b v="1"/>
    <s v="theater/plays"/>
    <n v="1.101"/>
    <n v="40.777777777777779"/>
    <x v="8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d v="2015-08-29T22:00:00"/>
    <n v="1440892800"/>
    <x v="3599"/>
    <n v="1438715077"/>
    <b v="0"/>
    <n v="17"/>
    <b v="1"/>
    <s v="theater/plays"/>
    <n v="2.02"/>
    <n v="59.411764705882355"/>
    <x v="8"/>
    <s v="plays"/>
  </r>
  <r>
    <n v="3600"/>
    <s v="Pariah"/>
    <s v="The First Play From The Man Who Brought You The Black James Bond!"/>
    <n v="10"/>
    <n v="13"/>
    <x v="0"/>
    <s v="US"/>
    <s v="USD"/>
    <d v="2016-10-13T18:22:44"/>
    <n v="1476390164"/>
    <x v="3600"/>
    <n v="1473970964"/>
    <b v="0"/>
    <n v="4"/>
    <b v="1"/>
    <s v="theater/plays"/>
    <n v="1.3"/>
    <n v="3.25"/>
    <x v="8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d v="2015-01-16T21:58:02"/>
    <n v="1421452682"/>
    <x v="3601"/>
    <n v="1418860682"/>
    <b v="0"/>
    <n v="53"/>
    <b v="1"/>
    <s v="theater/plays"/>
    <n v="1.0435000000000001"/>
    <n v="39.377358490566039"/>
    <x v="8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d v="2016-05-17T19:27:59"/>
    <n v="1463520479"/>
    <x v="3602"/>
    <n v="1458336479"/>
    <b v="0"/>
    <n v="49"/>
    <b v="1"/>
    <s v="theater/plays"/>
    <n v="1.0004999999999999"/>
    <n v="81.673469387755105"/>
    <x v="8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d v="2015-11-05T19:44:40"/>
    <n v="1446759880"/>
    <x v="3603"/>
    <n v="1444164280"/>
    <b v="0"/>
    <n v="57"/>
    <b v="1"/>
    <s v="theater/plays"/>
    <n v="1.7066666666666668"/>
    <n v="44.912280701754383"/>
    <x v="8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d v="2016-04-29T04:59:00"/>
    <n v="1461913140"/>
    <x v="3604"/>
    <n v="1461370956"/>
    <b v="0"/>
    <n v="69"/>
    <b v="1"/>
    <s v="theater/plays"/>
    <n v="1.1283333333333334"/>
    <n v="49.05797101449275"/>
    <x v="8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d v="2016-02-13T17:02:06"/>
    <n v="1455390126"/>
    <x v="3605"/>
    <n v="1452798126"/>
    <b v="0"/>
    <n v="15"/>
    <b v="1"/>
    <s v="theater/plays"/>
    <n v="1.84"/>
    <n v="30.666666666666668"/>
    <x v="8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d v="2016-08-14T12:30:57"/>
    <n v="1471185057"/>
    <x v="3606"/>
    <n v="1468593057"/>
    <b v="0"/>
    <n v="64"/>
    <b v="1"/>
    <s v="theater/plays"/>
    <n v="1.3026666666666666"/>
    <n v="61.0625"/>
    <x v="8"/>
    <s v="plays"/>
  </r>
  <r>
    <n v="3607"/>
    <s v="E15 at The Pleasance and CPT"/>
    <s v="'E15' is a verbatim project that looks at the story of the Focus E15 Campaign"/>
    <n v="550"/>
    <n v="580"/>
    <x v="0"/>
    <s v="GB"/>
    <s v="GBP"/>
    <d v="2015-12-14T22:00:00"/>
    <n v="1450137600"/>
    <x v="3607"/>
    <n v="1448924882"/>
    <b v="0"/>
    <n v="20"/>
    <b v="1"/>
    <s v="theater/plays"/>
    <n v="1.0545454545454545"/>
    <n v="29"/>
    <x v="8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d v="2016-06-17T12:00:00"/>
    <n v="1466172000"/>
    <x v="3608"/>
    <n v="1463418090"/>
    <b v="0"/>
    <n v="27"/>
    <b v="1"/>
    <s v="theater/plays"/>
    <n v="1"/>
    <n v="29.62962962962963"/>
    <x v="8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d v="2016-03-30T20:48:05"/>
    <n v="1459378085"/>
    <x v="3609"/>
    <n v="1456789685"/>
    <b v="0"/>
    <n v="21"/>
    <b v="1"/>
    <s v="theater/plays"/>
    <n v="1.5331632653061225"/>
    <n v="143.0952380952381"/>
    <x v="8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d v="2015-08-17T08:22:16"/>
    <n v="1439806936"/>
    <x v="3610"/>
    <n v="1437214936"/>
    <b v="0"/>
    <n v="31"/>
    <b v="1"/>
    <s v="theater/plays"/>
    <n v="1.623"/>
    <n v="52.354838709677416"/>
    <x v="8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d v="2015-04-08T06:53:21"/>
    <n v="1428483201"/>
    <x v="3611"/>
    <n v="1425891201"/>
    <b v="0"/>
    <n v="51"/>
    <b v="1"/>
    <s v="theater/plays"/>
    <n v="1.36"/>
    <n v="66.666666666666671"/>
    <x v="8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d v="2014-06-09T15:26:51"/>
    <n v="1402334811"/>
    <x v="3612"/>
    <n v="1401470811"/>
    <b v="0"/>
    <n v="57"/>
    <b v="1"/>
    <s v="theater/plays"/>
    <n v="1.444"/>
    <n v="126.66666666666667"/>
    <x v="8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d v="2014-06-28T12:09:34"/>
    <n v="1403964574"/>
    <x v="3613"/>
    <n v="1401372574"/>
    <b v="0"/>
    <n v="20"/>
    <b v="1"/>
    <s v="theater/plays"/>
    <n v="1"/>
    <n v="62.5"/>
    <x v="8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d v="2015-06-18T23:00:16"/>
    <n v="1434675616"/>
    <x v="3614"/>
    <n v="1432083616"/>
    <b v="0"/>
    <n v="71"/>
    <b v="1"/>
    <s v="theater/plays"/>
    <n v="1.008"/>
    <n v="35.492957746478872"/>
    <x v="8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d v="2015-12-10T12:14:56"/>
    <n v="1449756896"/>
    <x v="3615"/>
    <n v="1447164896"/>
    <b v="0"/>
    <n v="72"/>
    <b v="1"/>
    <s v="theater/plays"/>
    <n v="1.0680000000000001"/>
    <n v="37.083333333333336"/>
    <x v="8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d v="2015-03-19T19:47:44"/>
    <n v="1426801664"/>
    <x v="3616"/>
    <n v="1424213264"/>
    <b v="0"/>
    <n v="45"/>
    <b v="1"/>
    <s v="theater/plays"/>
    <n v="1.248"/>
    <n v="69.333333333333329"/>
    <x v="8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d v="2017-02-27T22:00:00"/>
    <n v="1488240000"/>
    <x v="3617"/>
    <n v="1486996729"/>
    <b v="0"/>
    <n v="51"/>
    <b v="1"/>
    <s v="theater/plays"/>
    <n v="1.1891891891891893"/>
    <n v="17.254901960784313"/>
    <x v="8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d v="2015-06-03T13:04:10"/>
    <n v="1433343850"/>
    <x v="3618"/>
    <n v="1430751850"/>
    <b v="0"/>
    <n v="56"/>
    <b v="1"/>
    <s v="theater/plays"/>
    <n v="1.01"/>
    <n v="36.071428571428569"/>
    <x v="8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d v="2016-11-19T20:00:00"/>
    <n v="1479592800"/>
    <x v="3619"/>
    <n v="1476760226"/>
    <b v="0"/>
    <n v="17"/>
    <b v="1"/>
    <s v="theater/plays"/>
    <n v="1.1299999999999999"/>
    <n v="66.470588235294116"/>
    <x v="8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d v="2015-03-05T02:00:00"/>
    <n v="1425528000"/>
    <x v="3620"/>
    <n v="1422916261"/>
    <b v="0"/>
    <n v="197"/>
    <b v="1"/>
    <s v="theater/plays"/>
    <n v="1.0519047619047619"/>
    <n v="56.065989847715734"/>
    <x v="8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d v="2016-09-30T19:00:00"/>
    <n v="1475269200"/>
    <x v="3621"/>
    <n v="1473200844"/>
    <b v="0"/>
    <n v="70"/>
    <b v="1"/>
    <s v="theater/plays"/>
    <n v="1.0973333333333333"/>
    <n v="47.028571428571432"/>
    <x v="8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d v="2014-09-28T01:23:00"/>
    <n v="1411874580"/>
    <x v="3622"/>
    <n v="1409030371"/>
    <b v="0"/>
    <n v="21"/>
    <b v="1"/>
    <s v="theater/plays"/>
    <n v="1.00099"/>
    <n v="47.666190476190479"/>
    <x v="8"/>
    <s v="plays"/>
  </r>
  <r>
    <n v="3623"/>
    <s v="Since I've Been Here"/>
    <s v="An original play exploring the complications of romantic relationships in all forms."/>
    <n v="2500"/>
    <n v="3000"/>
    <x v="0"/>
    <s v="US"/>
    <s v="USD"/>
    <d v="2014-07-26T05:00:00"/>
    <n v="1406358000"/>
    <x v="3623"/>
    <n v="1404841270"/>
    <b v="0"/>
    <n v="34"/>
    <b v="1"/>
    <s v="theater/plays"/>
    <n v="1.2"/>
    <n v="88.235294117647058"/>
    <x v="8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d v="2016-08-23T16:34:50"/>
    <n v="1471977290"/>
    <x v="3624"/>
    <n v="1466793290"/>
    <b v="0"/>
    <n v="39"/>
    <b v="1"/>
    <s v="theater/plays"/>
    <n v="1.0493333333333332"/>
    <n v="80.717948717948715"/>
    <x v="8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d v="2015-07-02T13:39:37"/>
    <n v="1435851577"/>
    <x v="3625"/>
    <n v="1433259577"/>
    <b v="0"/>
    <n v="78"/>
    <b v="1"/>
    <s v="theater/plays"/>
    <n v="1.0266666666666666"/>
    <n v="39.487179487179489"/>
    <x v="8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d v="2014-08-16T14:00:57"/>
    <n v="1408204857"/>
    <x v="3626"/>
    <n v="1406390457"/>
    <b v="0"/>
    <n v="48"/>
    <b v="1"/>
    <s v="theater/plays"/>
    <n v="1.0182500000000001"/>
    <n v="84.854166666666671"/>
    <x v="8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d v="2016-05-21T01:59:00"/>
    <n v="1463803140"/>
    <x v="3627"/>
    <n v="1459446487"/>
    <b v="0"/>
    <n v="29"/>
    <b v="1"/>
    <s v="theater/plays"/>
    <n v="1"/>
    <n v="68.965517241379317"/>
    <x v="8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d v="2015-12-13T18:59:56"/>
    <n v="1450040396"/>
    <x v="3628"/>
    <n v="1444852796"/>
    <b v="0"/>
    <n v="0"/>
    <b v="0"/>
    <s v="theater/musical"/>
    <n v="0"/>
    <e v="#DIV/0!"/>
    <x v="8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d v="2016-05-05T15:00:00"/>
    <n v="1462467600"/>
    <x v="3629"/>
    <n v="1457403364"/>
    <b v="0"/>
    <n v="2"/>
    <b v="0"/>
    <s v="theater/musical"/>
    <n v="1.9999999999999999E-6"/>
    <n v="1"/>
    <x v="8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d v="2014-11-29T19:19:50"/>
    <n v="1417295990"/>
    <x v="3630"/>
    <n v="1414700390"/>
    <b v="0"/>
    <n v="1"/>
    <b v="0"/>
    <s v="theater/musical"/>
    <n v="3.3333333333333332E-4"/>
    <n v="1"/>
    <x v="8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d v="2014-09-23T01:59:00"/>
    <n v="1411444740"/>
    <x v="3631"/>
    <n v="1409335497"/>
    <b v="0"/>
    <n v="59"/>
    <b v="0"/>
    <s v="theater/musical"/>
    <n v="0.51023391812865493"/>
    <n v="147.88135593220338"/>
    <x v="8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d v="2014-11-23T20:29:09"/>
    <n v="1416781749"/>
    <x v="3632"/>
    <n v="1415053749"/>
    <b v="0"/>
    <n v="1"/>
    <b v="0"/>
    <s v="theater/musical"/>
    <n v="0.2"/>
    <n v="100"/>
    <x v="8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d v="2016-11-18T23:00:00"/>
    <n v="1479517200"/>
    <x v="3633"/>
    <n v="1475765867"/>
    <b v="0"/>
    <n v="31"/>
    <b v="0"/>
    <s v="theater/musical"/>
    <n v="0.35239999999999999"/>
    <n v="56.838709677419352"/>
    <x v="8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d v="2017-01-14T01:59:00"/>
    <n v="1484366340"/>
    <x v="3634"/>
    <n v="1480219174"/>
    <b v="0"/>
    <n v="18"/>
    <b v="0"/>
    <s v="theater/musical"/>
    <n v="4.2466666666666666E-2"/>
    <n v="176.94444444444446"/>
    <x v="8"/>
    <s v="musical"/>
  </r>
  <r>
    <n v="3635"/>
    <s v="Mary's Son"/>
    <s v="Mary's Son is a pop opera about Jesus and the hope he brings to all people."/>
    <n v="3500"/>
    <n v="1276"/>
    <x v="2"/>
    <s v="US"/>
    <s v="USD"/>
    <d v="2016-04-20T19:11:16"/>
    <n v="1461186676"/>
    <x v="3635"/>
    <n v="1458594676"/>
    <b v="0"/>
    <n v="10"/>
    <b v="0"/>
    <s v="theater/musical"/>
    <n v="0.36457142857142855"/>
    <n v="127.6"/>
    <x v="8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d v="2015-09-14T14:40:29"/>
    <n v="1442248829"/>
    <x v="3636"/>
    <n v="1439224829"/>
    <b v="0"/>
    <n v="0"/>
    <b v="0"/>
    <s v="theater/musical"/>
    <n v="0"/>
    <e v="#DIV/0!"/>
    <x v="8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d v="2015-01-01T14:48:55"/>
    <n v="1420130935"/>
    <x v="3637"/>
    <n v="1417538935"/>
    <b v="0"/>
    <n v="14"/>
    <b v="0"/>
    <s v="theater/musical"/>
    <n v="0.30866666666666664"/>
    <n v="66.142857142857139"/>
    <x v="8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d v="2015-04-19T13:08:52"/>
    <n v="1429456132"/>
    <x v="3638"/>
    <n v="1424275732"/>
    <b v="0"/>
    <n v="2"/>
    <b v="0"/>
    <s v="theater/musical"/>
    <n v="6.545454545454546E-2"/>
    <n v="108"/>
    <x v="8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d v="2016-10-07T13:11:00"/>
    <n v="1475853060"/>
    <x v="3639"/>
    <n v="1470672906"/>
    <b v="0"/>
    <n v="1"/>
    <b v="0"/>
    <s v="theater/musical"/>
    <n v="4.0000000000000003E-5"/>
    <n v="1"/>
    <x v="8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d v="2015-05-10T16:45:30"/>
    <n v="1431283530"/>
    <x v="3640"/>
    <n v="1428691530"/>
    <b v="0"/>
    <n v="3"/>
    <b v="0"/>
    <s v="theater/musical"/>
    <n v="5.5E-2"/>
    <n v="18.333333333333332"/>
    <x v="8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d v="2014-10-05T03:00:00"/>
    <n v="1412485200"/>
    <x v="3641"/>
    <n v="1410966179"/>
    <b v="0"/>
    <n v="0"/>
    <b v="0"/>
    <s v="theater/musical"/>
    <n v="0"/>
    <e v="#DIV/0!"/>
    <x v="8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d v="2015-11-30T15:00:00"/>
    <n v="1448902800"/>
    <x v="3642"/>
    <n v="1445369727"/>
    <b v="0"/>
    <n v="2"/>
    <b v="0"/>
    <s v="theater/musical"/>
    <n v="2.1428571428571429E-2"/>
    <n v="7.5"/>
    <x v="8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d v="2015-11-17T02:27:19"/>
    <n v="1447734439"/>
    <x v="3643"/>
    <n v="1444274839"/>
    <b v="0"/>
    <n v="0"/>
    <b v="0"/>
    <s v="theater/musical"/>
    <n v="0"/>
    <e v="#DIV/0!"/>
    <x v="8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d v="2016-03-08T02:59:00"/>
    <n v="1457413140"/>
    <x v="3644"/>
    <n v="1454996887"/>
    <b v="0"/>
    <n v="12"/>
    <b v="0"/>
    <s v="theater/musical"/>
    <n v="0.16420000000000001"/>
    <n v="68.416666666666671"/>
    <x v="8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d v="2016-11-21T22:17:18"/>
    <n v="1479773838"/>
    <x v="3645"/>
    <n v="1477178238"/>
    <b v="0"/>
    <n v="1"/>
    <b v="0"/>
    <s v="theater/musical"/>
    <n v="1E-3"/>
    <n v="1"/>
    <x v="8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d v="2015-06-16T21:30:00"/>
    <n v="1434497400"/>
    <x v="3646"/>
    <n v="1431770802"/>
    <b v="0"/>
    <n v="8"/>
    <b v="0"/>
    <s v="theater/musical"/>
    <n v="4.8099999999999997E-2"/>
    <n v="60.125"/>
    <x v="8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d v="2016-09-30T15:58:47"/>
    <n v="1475258327"/>
    <x v="3647"/>
    <n v="1471370327"/>
    <b v="0"/>
    <n v="2"/>
    <b v="0"/>
    <s v="theater/musical"/>
    <n v="0.06"/>
    <n v="15"/>
    <x v="8"/>
    <s v="musical"/>
  </r>
  <r>
    <n v="3648"/>
    <s v="Moth Theater Lives"/>
    <s v="Help Moth Live! Support Moth and its artist collective to achieve its 2014/15 season."/>
    <n v="40000"/>
    <n v="40153"/>
    <x v="0"/>
    <s v="US"/>
    <s v="USD"/>
    <d v="2014-10-05T05:00:45"/>
    <n v="1412492445"/>
    <x v="3648"/>
    <n v="1409900445"/>
    <b v="0"/>
    <n v="73"/>
    <b v="1"/>
    <s v="theater/plays"/>
    <n v="1.003825"/>
    <n v="550.04109589041093"/>
    <x v="8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d v="2014-06-16T15:06:34"/>
    <n v="1402938394"/>
    <x v="3649"/>
    <n v="1400691994"/>
    <b v="0"/>
    <n v="8"/>
    <b v="1"/>
    <s v="theater/plays"/>
    <n v="1.04"/>
    <n v="97.5"/>
    <x v="8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d v="2016-02-02T09:29:44"/>
    <n v="1454412584"/>
    <x v="3650"/>
    <n v="1452598184"/>
    <b v="0"/>
    <n v="17"/>
    <b v="1"/>
    <s v="theater/plays"/>
    <n v="1"/>
    <n v="29.411764705882351"/>
    <x v="8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d v="2014-08-10T13:59:00"/>
    <n v="1407686340"/>
    <x v="3651"/>
    <n v="1404833442"/>
    <b v="0"/>
    <n v="9"/>
    <b v="1"/>
    <s v="theater/plays"/>
    <n v="1.04"/>
    <n v="57.777777777777779"/>
    <x v="8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d v="2016-08-25T01:59:00"/>
    <n v="1472097540"/>
    <x v="3652"/>
    <n v="1471188502"/>
    <b v="0"/>
    <n v="17"/>
    <b v="1"/>
    <s v="theater/plays"/>
    <n v="2.5066666666666668"/>
    <n v="44.235294117647058"/>
    <x v="8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d v="2015-08-05T06:43:27"/>
    <n v="1438764207"/>
    <x v="3653"/>
    <n v="1436172207"/>
    <b v="0"/>
    <n v="33"/>
    <b v="1"/>
    <s v="theater/plays"/>
    <n v="1.0049999999999999"/>
    <n v="60.909090909090907"/>
    <x v="8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d v="2016-04-03T15:00:00"/>
    <n v="1459702800"/>
    <x v="3654"/>
    <n v="1457690386"/>
    <b v="0"/>
    <n v="38"/>
    <b v="1"/>
    <s v="theater/plays"/>
    <n v="1.744"/>
    <n v="68.84210526315789"/>
    <x v="8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d v="2015-07-18T04:59:00"/>
    <n v="1437202740"/>
    <x v="3655"/>
    <n v="1434654998"/>
    <b v="0"/>
    <n v="79"/>
    <b v="1"/>
    <s v="theater/plays"/>
    <n v="1.1626000000000001"/>
    <n v="73.582278481012665"/>
    <x v="8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d v="2017-02-01T20:59:00"/>
    <n v="1485989940"/>
    <x v="3656"/>
    <n v="1483393836"/>
    <b v="0"/>
    <n v="46"/>
    <b v="1"/>
    <s v="theater/plays"/>
    <n v="1.0582"/>
    <n v="115.02173913043478"/>
    <x v="8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d v="2016-06-01T19:42:00"/>
    <n v="1464817320"/>
    <x v="3657"/>
    <n v="1462806419"/>
    <b v="0"/>
    <n v="20"/>
    <b v="1"/>
    <s v="theater/plays"/>
    <n v="1.1074999999999999"/>
    <n v="110.75"/>
    <x v="8"/>
    <s v="plays"/>
  </r>
  <r>
    <n v="3658"/>
    <s v="Mr. Marmalade"/>
    <s v="Life is hard when your own imaginary friend can't make time for you."/>
    <n v="1500"/>
    <n v="1510"/>
    <x v="0"/>
    <s v="US"/>
    <s v="USD"/>
    <d v="2014-07-02T01:59:00"/>
    <n v="1404273540"/>
    <x v="3658"/>
    <n v="1400272580"/>
    <b v="0"/>
    <n v="20"/>
    <b v="1"/>
    <s v="theater/plays"/>
    <n v="1.0066666666666666"/>
    <n v="75.5"/>
    <x v="8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d v="2015-03-19T12:39:00"/>
    <n v="1426775940"/>
    <x v="3659"/>
    <n v="1424414350"/>
    <b v="0"/>
    <n v="13"/>
    <b v="1"/>
    <s v="theater/plays"/>
    <n v="1.0203333333333333"/>
    <n v="235.46153846153845"/>
    <x v="8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d v="2014-12-23T19:08:45"/>
    <n v="1419368925"/>
    <x v="3660"/>
    <n v="1417208925"/>
    <b v="0"/>
    <n v="22"/>
    <b v="1"/>
    <s v="theater/plays"/>
    <n v="1"/>
    <n v="11.363636363636363"/>
    <x v="8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d v="2016-04-10T02:00:00"/>
    <n v="1460260800"/>
    <x v="3661"/>
    <n v="1458336672"/>
    <b v="0"/>
    <n v="36"/>
    <b v="1"/>
    <s v="theater/plays"/>
    <n v="1.1100000000000001"/>
    <n v="92.5"/>
    <x v="8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d v="2015-03-31T02:16:54"/>
    <n v="1427775414"/>
    <x v="3662"/>
    <n v="1425187014"/>
    <b v="0"/>
    <n v="40"/>
    <b v="1"/>
    <s v="theater/plays"/>
    <n v="1.0142500000000001"/>
    <n v="202.85"/>
    <x v="8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d v="2016-12-21T09:50:30"/>
    <n v="1482321030"/>
    <x v="3663"/>
    <n v="1477133430"/>
    <b v="0"/>
    <n v="9"/>
    <b v="1"/>
    <s v="theater/plays"/>
    <n v="1.04"/>
    <n v="26"/>
    <x v="8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d v="2016-06-16T03:58:09"/>
    <n v="1466056689"/>
    <x v="3664"/>
    <n v="1464847089"/>
    <b v="0"/>
    <n v="19"/>
    <b v="1"/>
    <s v="theater/plays"/>
    <n v="1.09375"/>
    <n v="46.05263157894737"/>
    <x v="8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d v="2015-10-28T17:54:00"/>
    <n v="1446062040"/>
    <x v="3665"/>
    <n v="1445109822"/>
    <b v="0"/>
    <n v="14"/>
    <b v="1"/>
    <s v="theater/plays"/>
    <n v="1.1516129032258065"/>
    <n v="51"/>
    <x v="8"/>
    <s v="plays"/>
  </r>
  <r>
    <n v="3666"/>
    <s v="Israel LÃ³pez @ Ojai Playwrights Conference"/>
    <s v="Artistic Internship @ Ojai Playwrights Conference"/>
    <n v="1200"/>
    <n v="1200"/>
    <x v="0"/>
    <s v="US"/>
    <s v="USD"/>
    <d v="2014-07-24T05:00:00"/>
    <n v="1406185200"/>
    <x v="3666"/>
    <n v="1404337382"/>
    <b v="0"/>
    <n v="38"/>
    <b v="1"/>
    <s v="theater/plays"/>
    <n v="1"/>
    <n v="31.578947368421051"/>
    <x v="8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d v="2015-07-18T21:16:59"/>
    <n v="1437261419"/>
    <x v="3667"/>
    <n v="1434669419"/>
    <b v="0"/>
    <n v="58"/>
    <b v="1"/>
    <s v="theater/plays"/>
    <n v="1.0317033333333334"/>
    <n v="53.363965517241382"/>
    <x v="8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d v="2015-07-23T16:33:00"/>
    <n v="1437676380"/>
    <x v="3668"/>
    <n v="1435670452"/>
    <b v="0"/>
    <n v="28"/>
    <b v="1"/>
    <s v="theater/plays"/>
    <n v="1.0349999999999999"/>
    <n v="36.964285714285715"/>
    <x v="8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d v="2015-06-11T14:12:17"/>
    <n v="1434039137"/>
    <x v="3669"/>
    <n v="1431447137"/>
    <b v="0"/>
    <n v="17"/>
    <b v="1"/>
    <s v="theater/plays"/>
    <n v="1.3819999999999999"/>
    <n v="81.294117647058826"/>
    <x v="8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d v="2015-05-31T21:00:00"/>
    <n v="1433113200"/>
    <x v="3670"/>
    <n v="1431951611"/>
    <b v="0"/>
    <n v="12"/>
    <b v="1"/>
    <s v="theater/plays"/>
    <n v="1.0954545454545455"/>
    <n v="20.083333333333332"/>
    <x v="8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d v="2014-07-21T01:59:00"/>
    <n v="1405915140"/>
    <x v="3671"/>
    <n v="1404140667"/>
    <b v="0"/>
    <n v="40"/>
    <b v="1"/>
    <s v="theater/plays"/>
    <n v="1.0085714285714287"/>
    <n v="88.25"/>
    <x v="8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d v="2014-09-26T20:43:04"/>
    <n v="1411771384"/>
    <x v="3672"/>
    <n v="1409179384"/>
    <b v="0"/>
    <n v="57"/>
    <b v="1"/>
    <s v="theater/plays"/>
    <n v="1.0153333333333334"/>
    <n v="53.438596491228068"/>
    <x v="8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d v="2014-11-05T10:52:00"/>
    <n v="1415191920"/>
    <x v="3673"/>
    <n v="1412233497"/>
    <b v="0"/>
    <n v="114"/>
    <b v="1"/>
    <s v="theater/plays"/>
    <n v="1.13625"/>
    <n v="39.868421052631582"/>
    <x v="8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d v="2016-09-03T18:57:09"/>
    <n v="1472936229"/>
    <x v="3674"/>
    <n v="1467752229"/>
    <b v="0"/>
    <n v="31"/>
    <b v="1"/>
    <s v="theater/plays"/>
    <n v="1"/>
    <n v="145.16129032258064"/>
    <x v="8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d v="2016-05-15T21:00:00"/>
    <n v="1463353200"/>
    <x v="3675"/>
    <n v="1462285182"/>
    <b v="0"/>
    <n v="3"/>
    <b v="1"/>
    <s v="theater/plays"/>
    <n v="1.4"/>
    <n v="23.333333333333332"/>
    <x v="8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d v="2014-09-12T17:34:44"/>
    <n v="1410550484"/>
    <x v="3676"/>
    <n v="1408995284"/>
    <b v="0"/>
    <n v="16"/>
    <b v="1"/>
    <s v="theater/plays"/>
    <n v="1.2875000000000001"/>
    <n v="64.375"/>
    <x v="8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d v="2014-07-03T01:59:00"/>
    <n v="1404359940"/>
    <x v="3677"/>
    <n v="1402580818"/>
    <b v="0"/>
    <n v="199"/>
    <b v="1"/>
    <s v="theater/plays"/>
    <n v="1.0290416666666666"/>
    <n v="62.052763819095475"/>
    <x v="8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d v="2015-05-31T10:44:58"/>
    <n v="1433076298"/>
    <x v="3678"/>
    <n v="1430052298"/>
    <b v="0"/>
    <n v="31"/>
    <b v="1"/>
    <s v="theater/plays"/>
    <n v="1.0249999999999999"/>
    <n v="66.129032258064512"/>
    <x v="8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d v="2014-07-01T02:59:00"/>
    <n v="1404190740"/>
    <x v="3679"/>
    <n v="1401214581"/>
    <b v="0"/>
    <n v="30"/>
    <b v="1"/>
    <s v="theater/plays"/>
    <n v="1.101"/>
    <n v="73.400000000000006"/>
    <x v="8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d v="2016-10-05T08:53:54"/>
    <n v="1475664834"/>
    <x v="3680"/>
    <n v="1473850434"/>
    <b v="0"/>
    <n v="34"/>
    <b v="1"/>
    <s v="theater/plays"/>
    <n v="1.1276666666666666"/>
    <n v="99.5"/>
    <x v="8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d v="2016-01-15T13:38:10"/>
    <n v="1452872290"/>
    <x v="3681"/>
    <n v="1452008290"/>
    <b v="0"/>
    <n v="18"/>
    <b v="1"/>
    <s v="theater/plays"/>
    <n v="1.119"/>
    <n v="62.166666666666664"/>
    <x v="8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d v="2014-06-16T04:59:00"/>
    <n v="1402901940"/>
    <x v="3682"/>
    <n v="1399998418"/>
    <b v="0"/>
    <n v="67"/>
    <b v="1"/>
    <s v="theater/plays"/>
    <n v="1.3919999999999999"/>
    <n v="62.328358208955223"/>
    <x v="8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d v="2016-10-20T00:48:16"/>
    <n v="1476931696"/>
    <x v="3683"/>
    <n v="1474339696"/>
    <b v="0"/>
    <n v="66"/>
    <b v="1"/>
    <s v="theater/plays"/>
    <n v="1.1085714285714285"/>
    <n v="58.787878787878789"/>
    <x v="8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d v="2015-09-02T02:19:46"/>
    <n v="1441167586"/>
    <x v="3684"/>
    <n v="1438575586"/>
    <b v="0"/>
    <n v="23"/>
    <b v="1"/>
    <s v="theater/plays"/>
    <n v="1.3906666666666667"/>
    <n v="45.347826086956523"/>
    <x v="8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d v="2014-05-19T19:00:00"/>
    <n v="1400533200"/>
    <x v="3685"/>
    <n v="1398348859"/>
    <b v="0"/>
    <n v="126"/>
    <b v="1"/>
    <s v="theater/plays"/>
    <n v="1.0569999999999999"/>
    <n v="41.944444444444443"/>
    <x v="8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d v="2015-08-29T01:59:00"/>
    <n v="1440820740"/>
    <x v="3686"/>
    <n v="1439567660"/>
    <b v="0"/>
    <n v="6"/>
    <b v="1"/>
    <s v="theater/plays"/>
    <n v="1.0142857142857142"/>
    <n v="59.166666666666664"/>
    <x v="8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d v="2014-06-27T03:14:15"/>
    <n v="1403846055"/>
    <x v="3687"/>
    <n v="1401254055"/>
    <b v="0"/>
    <n v="25"/>
    <b v="1"/>
    <s v="theater/plays"/>
    <n v="1.0024500000000001"/>
    <n v="200.49"/>
    <x v="8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d v="2014-08-08T16:53:24"/>
    <n v="1407524004"/>
    <x v="3688"/>
    <n v="1404932004"/>
    <b v="0"/>
    <n v="39"/>
    <b v="1"/>
    <s v="theater/plays"/>
    <n v="1.0916666666666666"/>
    <n v="83.974358974358978"/>
    <x v="8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d v="2015-06-21T20:25:00"/>
    <n v="1434925500"/>
    <x v="3689"/>
    <n v="1432410639"/>
    <b v="0"/>
    <n v="62"/>
    <b v="1"/>
    <s v="theater/plays"/>
    <n v="1.1833333333333333"/>
    <n v="57.258064516129032"/>
    <x v="8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d v="2014-11-27T13:21:23"/>
    <n v="1417101683"/>
    <x v="3690"/>
    <n v="1414506083"/>
    <b v="0"/>
    <n v="31"/>
    <b v="1"/>
    <s v="theater/plays"/>
    <n v="1.2"/>
    <n v="58.064516129032256"/>
    <x v="8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d v="2015-03-02T02:59:00"/>
    <n v="1425272340"/>
    <x v="3691"/>
    <n v="1421426929"/>
    <b v="0"/>
    <n v="274"/>
    <b v="1"/>
    <s v="theater/plays"/>
    <n v="1.2796000000000001"/>
    <n v="186.80291970802921"/>
    <x v="8"/>
    <s v="plays"/>
  </r>
  <r>
    <n v="3692"/>
    <s v="An Evening With Durang"/>
    <s v="Help us independently produce two great comedies by Christopher Durang."/>
    <n v="1000"/>
    <n v="1260"/>
    <x v="0"/>
    <s v="US"/>
    <s v="USD"/>
    <d v="2014-09-18T22:00:00"/>
    <n v="1411084800"/>
    <x v="3692"/>
    <n v="1410304179"/>
    <b v="0"/>
    <n v="17"/>
    <b v="1"/>
    <s v="theater/plays"/>
    <n v="1.26"/>
    <n v="74.117647058823536"/>
    <x v="8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d v="2015-11-30T20:30:00"/>
    <n v="1448922600"/>
    <x v="3693"/>
    <n v="1446352529"/>
    <b v="0"/>
    <n v="14"/>
    <b v="1"/>
    <s v="theater/plays"/>
    <n v="1.2912912912912913"/>
    <n v="30.714285714285715"/>
    <x v="8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d v="2016-06-06T00:00:00"/>
    <n v="1465178400"/>
    <x v="3694"/>
    <n v="1461985967"/>
    <b v="0"/>
    <n v="60"/>
    <b v="1"/>
    <s v="theater/plays"/>
    <n v="1.0742857142857143"/>
    <n v="62.666666666666664"/>
    <x v="8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d v="2015-01-11T18:53:30"/>
    <n v="1421009610"/>
    <x v="3695"/>
    <n v="1419281610"/>
    <b v="0"/>
    <n v="33"/>
    <b v="1"/>
    <s v="theater/plays"/>
    <n v="1.00125"/>
    <n v="121.36363636363636"/>
    <x v="8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d v="2015-02-13T12:48:36"/>
    <n v="1423838916"/>
    <x v="3696"/>
    <n v="1418654916"/>
    <b v="0"/>
    <n v="78"/>
    <b v="1"/>
    <s v="theater/plays"/>
    <n v="1.55"/>
    <n v="39.743589743589745"/>
    <x v="8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d v="2016-05-10T09:10:48"/>
    <n v="1462878648"/>
    <x v="3697"/>
    <n v="1461064248"/>
    <b v="0"/>
    <n v="30"/>
    <b v="1"/>
    <s v="theater/plays"/>
    <n v="1.08"/>
    <n v="72"/>
    <x v="8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d v="2016-03-02T17:21:27"/>
    <n v="1456946487"/>
    <x v="3698"/>
    <n v="1454354487"/>
    <b v="0"/>
    <n v="136"/>
    <b v="1"/>
    <s v="theater/plays"/>
    <n v="1.1052"/>
    <n v="40.632352941176471"/>
    <x v="8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d v="2014-10-15T12:26:56"/>
    <n v="1413383216"/>
    <x v="3699"/>
    <n v="1410791216"/>
    <b v="0"/>
    <n v="40"/>
    <b v="1"/>
    <s v="theater/plays"/>
    <n v="1.008"/>
    <n v="63"/>
    <x v="8"/>
    <s v="plays"/>
  </r>
  <r>
    <n v="3700"/>
    <s v="Generations (Senior Project)"/>
    <s v="Help me produce the play I have written for my senior project!"/>
    <n v="500"/>
    <n v="606"/>
    <x v="0"/>
    <s v="US"/>
    <s v="USD"/>
    <d v="2014-09-30T14:00:00"/>
    <n v="1412092800"/>
    <x v="3700"/>
    <n v="1409493800"/>
    <b v="0"/>
    <n v="18"/>
    <b v="1"/>
    <s v="theater/plays"/>
    <n v="1.212"/>
    <n v="33.666666666666664"/>
    <x v="8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d v="2015-06-04T10:59:53"/>
    <n v="1433422793"/>
    <x v="3701"/>
    <n v="1430830793"/>
    <b v="0"/>
    <n v="39"/>
    <b v="1"/>
    <s v="theater/plays"/>
    <n v="1.0033333333333334"/>
    <n v="38.589743589743591"/>
    <x v="8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d v="2016-07-10T20:59:00"/>
    <n v="1468191540"/>
    <x v="3702"/>
    <n v="1464958484"/>
    <b v="0"/>
    <n v="21"/>
    <b v="1"/>
    <s v="theater/plays"/>
    <n v="1.0916666666666666"/>
    <n v="155.95238095238096"/>
    <x v="8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d v="2016-08-13T04:59:00"/>
    <n v="1471071540"/>
    <x v="3703"/>
    <n v="1467720388"/>
    <b v="0"/>
    <n v="30"/>
    <b v="1"/>
    <s v="theater/plays"/>
    <n v="1.2342857142857142"/>
    <n v="43.2"/>
    <x v="8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d v="2016-05-31T14:33:14"/>
    <n v="1464712394"/>
    <x v="3704"/>
    <n v="1459528394"/>
    <b v="0"/>
    <n v="27"/>
    <b v="1"/>
    <s v="theater/plays"/>
    <n v="1.3633666666666666"/>
    <n v="15.148518518518518"/>
    <x v="8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d v="2014-06-23T16:00:00"/>
    <n v="1403546400"/>
    <x v="3705"/>
    <n v="1401714114"/>
    <b v="0"/>
    <n v="35"/>
    <b v="1"/>
    <s v="theater/plays"/>
    <n v="1.0346657233816767"/>
    <n v="83.571428571428569"/>
    <x v="8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d v="2014-09-12T19:55:49"/>
    <n v="1410558949"/>
    <x v="3706"/>
    <n v="1409262949"/>
    <b v="0"/>
    <n v="13"/>
    <b v="1"/>
    <s v="theater/plays"/>
    <n v="1.2133333333333334"/>
    <n v="140"/>
    <x v="8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d v="2016-07-22T03:26:00"/>
    <n v="1469165160"/>
    <x v="3707"/>
    <n v="1467335378"/>
    <b v="0"/>
    <n v="23"/>
    <b v="1"/>
    <s v="theater/plays"/>
    <n v="1.86"/>
    <n v="80.869565217391298"/>
    <x v="8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d v="2014-07-04T01:24:46"/>
    <n v="1404444286"/>
    <x v="3708"/>
    <n v="1403234686"/>
    <b v="0"/>
    <n v="39"/>
    <b v="1"/>
    <s v="theater/plays"/>
    <n v="3"/>
    <n v="53.846153846153847"/>
    <x v="8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d v="2014-06-25T14:59:06"/>
    <n v="1403715546"/>
    <x v="3709"/>
    <n v="1401123546"/>
    <b v="0"/>
    <n v="35"/>
    <b v="1"/>
    <s v="theater/plays"/>
    <n v="1.0825"/>
    <n v="30.928571428571427"/>
    <x v="8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d v="2015-04-03T11:49:48"/>
    <n v="1428068988"/>
    <x v="3710"/>
    <n v="1425908988"/>
    <b v="0"/>
    <n v="27"/>
    <b v="1"/>
    <s v="theater/plays"/>
    <n v="1.4115384615384616"/>
    <n v="67.962962962962962"/>
    <x v="8"/>
    <s v="plays"/>
  </r>
  <r>
    <n v="3711"/>
    <s v="The Youth Shakespeare Project 2014"/>
    <s v="Two teachers and twenty kids bring one of Shakespeare's plays to life!"/>
    <n v="500"/>
    <n v="570"/>
    <x v="0"/>
    <s v="US"/>
    <s v="USD"/>
    <d v="2014-06-15T14:00:00"/>
    <n v="1402848000"/>
    <x v="3711"/>
    <n v="1400606573"/>
    <b v="0"/>
    <n v="21"/>
    <b v="1"/>
    <s v="theater/plays"/>
    <n v="1.1399999999999999"/>
    <n v="27.142857142857142"/>
    <x v="8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d v="2015-05-31T04:59:00"/>
    <n v="1433055540"/>
    <x v="3712"/>
    <n v="1431230867"/>
    <b v="0"/>
    <n v="104"/>
    <b v="1"/>
    <s v="theater/plays"/>
    <n v="1.5373333333333334"/>
    <n v="110.86538461538461"/>
    <x v="8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d v="2016-06-04T15:42:46"/>
    <n v="1465062166"/>
    <x v="3713"/>
    <n v="1463334166"/>
    <b v="0"/>
    <n v="19"/>
    <b v="1"/>
    <s v="theater/plays"/>
    <n v="1.0149999999999999"/>
    <n v="106.84210526315789"/>
    <x v="8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d v="2015-05-26T01:59:00"/>
    <n v="1432612740"/>
    <x v="3714"/>
    <n v="1429881667"/>
    <b v="0"/>
    <n v="97"/>
    <b v="1"/>
    <s v="theater/plays"/>
    <n v="1.0235000000000001"/>
    <n v="105.51546391752578"/>
    <x v="8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d v="2015-03-31T10:52:00"/>
    <n v="1427806320"/>
    <x v="3715"/>
    <n v="1422834819"/>
    <b v="0"/>
    <n v="27"/>
    <b v="1"/>
    <s v="theater/plays"/>
    <n v="1.0257142857142858"/>
    <n v="132.96296296296296"/>
    <x v="8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d v="2016-01-21T19:18:29"/>
    <n v="1453411109"/>
    <x v="3716"/>
    <n v="1450819109"/>
    <b v="0"/>
    <n v="24"/>
    <b v="1"/>
    <s v="theater/plays"/>
    <n v="1.5575000000000001"/>
    <n v="51.916666666666664"/>
    <x v="8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d v="2015-05-09T18:47:29"/>
    <n v="1431204449"/>
    <x v="3717"/>
    <n v="1428526049"/>
    <b v="0"/>
    <n v="13"/>
    <b v="1"/>
    <s v="theater/plays"/>
    <n v="1.0075000000000001"/>
    <n v="310"/>
    <x v="8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d v="2015-02-27T15:11:15"/>
    <n v="1425057075"/>
    <x v="3718"/>
    <n v="1422465075"/>
    <b v="0"/>
    <n v="46"/>
    <b v="1"/>
    <s v="theater/plays"/>
    <n v="2.3940000000000001"/>
    <n v="26.021739130434781"/>
    <x v="8"/>
    <s v="plays"/>
  </r>
  <r>
    <n v="3719"/>
    <s v="Corium"/>
    <s v="A new piece of physical theatre about love, regret and longing."/>
    <n v="200"/>
    <n v="420"/>
    <x v="0"/>
    <s v="GB"/>
    <s v="GBP"/>
    <d v="2015-06-22T15:31:06"/>
    <n v="1434994266"/>
    <x v="3719"/>
    <n v="1432402266"/>
    <b v="0"/>
    <n v="4"/>
    <b v="1"/>
    <s v="theater/plays"/>
    <n v="2.1"/>
    <n v="105"/>
    <x v="8"/>
    <s v="plays"/>
  </r>
  <r>
    <n v="3720"/>
    <s v="Lakotas and the American Theatre"/>
    <s v="Breaking the American Indian stereotype in the American Theatre."/>
    <n v="3300"/>
    <n v="3449"/>
    <x v="0"/>
    <s v="US"/>
    <s v="USD"/>
    <d v="2015-07-02T21:50:06"/>
    <n v="1435881006"/>
    <x v="3720"/>
    <n v="1433980206"/>
    <b v="0"/>
    <n v="40"/>
    <b v="1"/>
    <s v="theater/plays"/>
    <n v="1.0451515151515152"/>
    <n v="86.224999999999994"/>
    <x v="8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d v="2014-11-05T21:28:04"/>
    <n v="1415230084"/>
    <x v="3721"/>
    <n v="1413412084"/>
    <b v="0"/>
    <n v="44"/>
    <b v="1"/>
    <s v="theater/plays"/>
    <n v="1.008"/>
    <n v="114.54545454545455"/>
    <x v="8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d v="2016-02-11T20:59:00"/>
    <n v="1455231540"/>
    <x v="3722"/>
    <n v="1452614847"/>
    <b v="0"/>
    <n v="35"/>
    <b v="1"/>
    <s v="theater/plays"/>
    <n v="1.1120000000000001"/>
    <n v="47.657142857142858"/>
    <x v="8"/>
    <s v="plays"/>
  </r>
  <r>
    <n v="3723"/>
    <s v="Beauty and the Beast"/>
    <s v="Saltmine Theatre Company present Beauty and the Beast:"/>
    <n v="4500"/>
    <n v="4592"/>
    <x v="0"/>
    <s v="GB"/>
    <s v="GBP"/>
    <d v="2014-11-30T17:04:22"/>
    <n v="1417374262"/>
    <x v="3723"/>
    <n v="1414778662"/>
    <b v="0"/>
    <n v="63"/>
    <b v="1"/>
    <s v="theater/plays"/>
    <n v="1.0204444444444445"/>
    <n v="72.888888888888886"/>
    <x v="8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d v="2016-05-04T21:00:00"/>
    <n v="1462402800"/>
    <x v="3724"/>
    <n v="1459856860"/>
    <b v="0"/>
    <n v="89"/>
    <b v="1"/>
    <s v="theater/plays"/>
    <n v="1.0254767441860466"/>
    <n v="49.545505617977533"/>
    <x v="8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d v="2016-02-18T19:30:00"/>
    <n v="1455831000"/>
    <x v="3725"/>
    <n v="1454366467"/>
    <b v="0"/>
    <n v="15"/>
    <b v="1"/>
    <s v="theater/plays"/>
    <n v="1.27"/>
    <n v="25.4"/>
    <x v="8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d v="2016-04-29T19:00:00"/>
    <n v="1461963600"/>
    <x v="3726"/>
    <n v="1459567371"/>
    <b v="0"/>
    <n v="46"/>
    <b v="1"/>
    <s v="theater/plays"/>
    <n v="3.3870588235294119"/>
    <n v="62.586956521739133"/>
    <x v="8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d v="2016-10-20T02:55:00"/>
    <n v="1476939300"/>
    <x v="3727"/>
    <n v="1474273294"/>
    <b v="0"/>
    <n v="33"/>
    <b v="1"/>
    <s v="theater/plays"/>
    <n v="1.0075000000000001"/>
    <n v="61.060606060606062"/>
    <x v="8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d v="2015-08-19T02:06:16"/>
    <n v="1439957176"/>
    <x v="3728"/>
    <n v="1437365176"/>
    <b v="0"/>
    <n v="31"/>
    <b v="0"/>
    <s v="theater/plays"/>
    <n v="9.3100000000000002E-2"/>
    <n v="60.064516129032256"/>
    <x v="8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d v="2015-03-23T01:55:12"/>
    <n v="1427082912"/>
    <x v="3729"/>
    <n v="1423198512"/>
    <b v="0"/>
    <n v="5"/>
    <b v="0"/>
    <s v="theater/plays"/>
    <n v="7.2400000000000006E-2"/>
    <n v="72.400000000000006"/>
    <x v="8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d v="2015-08-17T14:15:59"/>
    <n v="1439828159"/>
    <x v="3730"/>
    <n v="1437236159"/>
    <b v="0"/>
    <n v="1"/>
    <b v="0"/>
    <s v="theater/plays"/>
    <n v="0.1"/>
    <n v="100"/>
    <x v="8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d v="2015-01-10T01:23:00"/>
    <n v="1420860180"/>
    <x v="3731"/>
    <n v="1418234646"/>
    <b v="0"/>
    <n v="12"/>
    <b v="0"/>
    <s v="theater/plays"/>
    <n v="0.11272727272727273"/>
    <n v="51.666666666666664"/>
    <x v="8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d v="2015-01-24T10:00:00"/>
    <n v="1422100800"/>
    <x v="3732"/>
    <n v="1416932133"/>
    <b v="0"/>
    <n v="4"/>
    <b v="0"/>
    <s v="theater/plays"/>
    <n v="0.15411764705882353"/>
    <n v="32.75"/>
    <x v="8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d v="2015-04-18T20:30:00"/>
    <n v="1429396200"/>
    <x v="3733"/>
    <n v="1428539708"/>
    <b v="0"/>
    <n v="0"/>
    <b v="0"/>
    <s v="theater/plays"/>
    <n v="0"/>
    <e v="#DIV/0!"/>
    <x v="8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d v="2015-05-25T19:38:16"/>
    <n v="1432589896"/>
    <x v="3734"/>
    <n v="1427405896"/>
    <b v="0"/>
    <n v="7"/>
    <b v="0"/>
    <s v="theater/plays"/>
    <n v="0.28466666666666668"/>
    <n v="61"/>
    <x v="8"/>
    <s v="plays"/>
  </r>
  <r>
    <n v="3735"/>
    <s v="Women Beware Women"/>
    <s v="Young Actor's taking on a Jacobean tragedy. Family, betrayal, love, lust, sex and death."/>
    <n v="150"/>
    <n v="20"/>
    <x v="2"/>
    <s v="GB"/>
    <s v="GBP"/>
    <d v="2015-05-28T14:38:09"/>
    <n v="1432831089"/>
    <x v="3735"/>
    <n v="1430239089"/>
    <b v="0"/>
    <n v="2"/>
    <b v="0"/>
    <s v="theater/plays"/>
    <n v="0.13333333333333333"/>
    <n v="10"/>
    <x v="8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d v="2015-03-23T16:00:00"/>
    <n v="1427133600"/>
    <x v="3736"/>
    <n v="1423847093"/>
    <b v="0"/>
    <n v="1"/>
    <b v="0"/>
    <s v="theater/plays"/>
    <n v="6.6666666666666671E-3"/>
    <n v="10"/>
    <x v="8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d v="2015-11-12T04:59:00"/>
    <n v="1447311540"/>
    <x v="3737"/>
    <n v="1445358903"/>
    <b v="0"/>
    <n v="4"/>
    <b v="0"/>
    <s v="theater/plays"/>
    <n v="0.21428571428571427"/>
    <n v="37.5"/>
    <x v="8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d v="2014-07-15T20:00:00"/>
    <n v="1405461600"/>
    <x v="3738"/>
    <n v="1403562705"/>
    <b v="0"/>
    <n v="6"/>
    <b v="0"/>
    <s v="theater/plays"/>
    <n v="0.18"/>
    <n v="45"/>
    <x v="8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d v="2016-07-17T08:47:48"/>
    <n v="1468752468"/>
    <x v="3739"/>
    <n v="1467024468"/>
    <b v="0"/>
    <n v="8"/>
    <b v="0"/>
    <s v="theater/plays"/>
    <n v="0.20125000000000001"/>
    <n v="100.625"/>
    <x v="8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d v="2014-08-11T23:53:58"/>
    <n v="1407808438"/>
    <x v="3740"/>
    <n v="1405217355"/>
    <b v="0"/>
    <n v="14"/>
    <b v="0"/>
    <s v="theater/plays"/>
    <n v="0.17899999999999999"/>
    <n v="25.571428571428573"/>
    <x v="8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d v="2015-12-17T20:05:50"/>
    <n v="1450389950"/>
    <x v="3741"/>
    <n v="1447797950"/>
    <b v="0"/>
    <n v="0"/>
    <b v="0"/>
    <s v="theater/plays"/>
    <n v="0"/>
    <e v="#DIV/0!"/>
    <x v="8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d v="2014-09-06T03:09:04"/>
    <n v="1409980144"/>
    <x v="3742"/>
    <n v="1407388144"/>
    <b v="0"/>
    <n v="4"/>
    <b v="0"/>
    <s v="theater/plays"/>
    <n v="0.02"/>
    <n v="25"/>
    <x v="8"/>
    <s v="plays"/>
  </r>
  <r>
    <n v="3743"/>
    <s v="Down the Mississippi"/>
    <s v="I'm taking the Adventures of Huckleberry Finn puppet show down the Mississippi River!"/>
    <n v="2200"/>
    <n v="0"/>
    <x v="2"/>
    <s v="US"/>
    <s v="USD"/>
    <d v="2014-07-03T15:02:44"/>
    <n v="1404406964"/>
    <x v="3743"/>
    <n v="1401814964"/>
    <b v="0"/>
    <n v="0"/>
    <b v="0"/>
    <s v="theater/plays"/>
    <n v="0"/>
    <e v="#DIV/0!"/>
    <x v="8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d v="2014-07-05T01:59:00"/>
    <n v="1404532740"/>
    <x v="3744"/>
    <n v="1401823952"/>
    <b v="0"/>
    <n v="0"/>
    <b v="0"/>
    <s v="theater/plays"/>
    <n v="0"/>
    <e v="#DIV/0!"/>
    <x v="8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d v="2014-08-10T14:45:02"/>
    <n v="1407689102"/>
    <x v="3745"/>
    <n v="1405097102"/>
    <b v="0"/>
    <n v="1"/>
    <b v="0"/>
    <s v="theater/plays"/>
    <n v="0.1"/>
    <n v="10"/>
    <x v="8"/>
    <s v="plays"/>
  </r>
  <r>
    <n v="3746"/>
    <s v="Stage Play Production - &quot;I Love You to Death&quot;"/>
    <s v="Generational curses CAN be broken...right?"/>
    <n v="8500"/>
    <n v="202"/>
    <x v="2"/>
    <s v="US"/>
    <s v="USD"/>
    <d v="2016-10-08T07:20:39"/>
    <n v="1475918439"/>
    <x v="3746"/>
    <n v="1473326439"/>
    <b v="0"/>
    <n v="1"/>
    <b v="0"/>
    <s v="theater/plays"/>
    <n v="2.3764705882352941E-2"/>
    <n v="202"/>
    <x v="8"/>
    <s v="plays"/>
  </r>
  <r>
    <n v="3747"/>
    <s v="Counting Stars"/>
    <s v="The world premiere of an astonishing new play by acclaimed writer Atiha Sen Gupta."/>
    <n v="2500"/>
    <n v="25"/>
    <x v="2"/>
    <s v="GB"/>
    <s v="GBP"/>
    <d v="2015-07-05T20:59:00"/>
    <n v="1436137140"/>
    <x v="3747"/>
    <n v="1433833896"/>
    <b v="0"/>
    <n v="1"/>
    <b v="0"/>
    <s v="theater/plays"/>
    <n v="0.01"/>
    <n v="25"/>
    <x v="8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d v="2016-02-16T03:59:00"/>
    <n v="1455602340"/>
    <x v="3748"/>
    <n v="1453827436"/>
    <b v="0"/>
    <n v="52"/>
    <b v="1"/>
    <s v="theater/musical"/>
    <n v="1.0351999999999999"/>
    <n v="99.538461538461533"/>
    <x v="8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d v="2016-04-29T01:59:00"/>
    <n v="1461902340"/>
    <x v="3749"/>
    <n v="1459220588"/>
    <b v="0"/>
    <n v="7"/>
    <b v="1"/>
    <s v="theater/musical"/>
    <n v="1.05"/>
    <n v="75"/>
    <x v="8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d v="2015-02-10T05:59:00"/>
    <n v="1423555140"/>
    <x v="3750"/>
    <n v="1421105608"/>
    <b v="0"/>
    <n v="28"/>
    <b v="1"/>
    <s v="theater/musical"/>
    <n v="1.0044999999999999"/>
    <n v="215.25"/>
    <x v="8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d v="2016-04-02T21:51:13"/>
    <n v="1459641073"/>
    <x v="3751"/>
    <n v="1454460673"/>
    <b v="0"/>
    <n v="11"/>
    <b v="1"/>
    <s v="theater/musical"/>
    <n v="1.3260000000000001"/>
    <n v="120.54545454545455"/>
    <x v="8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d v="2016-10-16T19:00:00"/>
    <n v="1476651600"/>
    <x v="3752"/>
    <n v="1473189335"/>
    <b v="0"/>
    <n v="15"/>
    <b v="1"/>
    <s v="theater/musical"/>
    <n v="1.1299999999999999"/>
    <n v="37.666666666666664"/>
    <x v="8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d v="2015-06-02T22:00:00"/>
    <n v="1433289600"/>
    <x v="3753"/>
    <n v="1430768800"/>
    <b v="0"/>
    <n v="30"/>
    <b v="1"/>
    <s v="theater/musical"/>
    <n v="1.0334000000000001"/>
    <n v="172.23333333333332"/>
    <x v="8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d v="2014-07-26T02:59:00"/>
    <n v="1406350740"/>
    <x v="3754"/>
    <n v="1403125737"/>
    <b v="0"/>
    <n v="27"/>
    <b v="1"/>
    <s v="theater/musical"/>
    <n v="1.2"/>
    <n v="111.11111111111111"/>
    <x v="8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d v="2016-04-15T18:48:27"/>
    <n v="1460753307"/>
    <x v="3755"/>
    <n v="1458161307"/>
    <b v="0"/>
    <n v="28"/>
    <b v="1"/>
    <s v="theater/musical"/>
    <n v="1.2963636363636364"/>
    <n v="25.464285714285715"/>
    <x v="8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d v="2014-06-11T17:33:18"/>
    <n v="1402515198"/>
    <x v="3756"/>
    <n v="1399923198"/>
    <b v="0"/>
    <n v="17"/>
    <b v="1"/>
    <s v="theater/musical"/>
    <n v="1.0111111111111111"/>
    <n v="267.64705882352939"/>
    <x v="8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d v="2014-12-01T18:25:15"/>
    <n v="1417465515"/>
    <x v="3757"/>
    <n v="1415737515"/>
    <b v="0"/>
    <n v="50"/>
    <b v="1"/>
    <s v="theater/musical"/>
    <n v="1.0851428571428572"/>
    <n v="75.959999999999994"/>
    <x v="8"/>
    <s v="musical"/>
  </r>
  <r>
    <n v="3758"/>
    <s v="Luigi's Ladies"/>
    <s v="LUIGI'S LADIES: an original one-woman musical comedy"/>
    <n v="1500"/>
    <n v="1535"/>
    <x v="0"/>
    <s v="US"/>
    <s v="USD"/>
    <d v="2014-05-19T03:00:00"/>
    <n v="1400475600"/>
    <x v="3758"/>
    <n v="1397819938"/>
    <b v="0"/>
    <n v="26"/>
    <b v="1"/>
    <s v="theater/musical"/>
    <n v="1.0233333333333334"/>
    <n v="59.03846153846154"/>
    <x v="8"/>
    <s v="musical"/>
  </r>
  <r>
    <n v="3759"/>
    <s v="Pared Down Productions"/>
    <s v="A production company specializing in small-scale musicals"/>
    <n v="4000"/>
    <n v="4409.7700000000004"/>
    <x v="0"/>
    <s v="US"/>
    <s v="USD"/>
    <d v="2015-08-26T00:35:53"/>
    <n v="1440556553"/>
    <x v="3759"/>
    <n v="1435372553"/>
    <b v="0"/>
    <n v="88"/>
    <b v="1"/>
    <s v="theater/musical"/>
    <n v="1.1024425000000002"/>
    <n v="50.111022727272733"/>
    <x v="8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d v="2014-05-05T10:36:26"/>
    <n v="1399293386"/>
    <x v="3760"/>
    <n v="1397133386"/>
    <b v="0"/>
    <n v="91"/>
    <b v="1"/>
    <s v="theater/musical"/>
    <n v="1.010154"/>
    <n v="55.502967032967035"/>
    <x v="8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d v="2015-08-10T21:00:00"/>
    <n v="1439247600"/>
    <x v="3761"/>
    <n v="1434625937"/>
    <b v="0"/>
    <n v="3"/>
    <b v="1"/>
    <s v="theater/musical"/>
    <n v="1"/>
    <n v="166.66666666666666"/>
    <x v="8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d v="2015-08-02T17:31:29"/>
    <n v="1438543889"/>
    <x v="3762"/>
    <n v="1436383889"/>
    <b v="0"/>
    <n v="28"/>
    <b v="1"/>
    <s v="theater/musical"/>
    <n v="1.0624"/>
    <n v="47.428571428571431"/>
    <x v="8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d v="2015-04-01T15:00:26"/>
    <n v="1427907626"/>
    <x v="3763"/>
    <n v="1425319226"/>
    <b v="0"/>
    <n v="77"/>
    <b v="1"/>
    <s v="theater/musical"/>
    <n v="1"/>
    <n v="64.935064935064929"/>
    <x v="8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d v="2016-05-28T22:36:00"/>
    <n v="1464482160"/>
    <x v="3764"/>
    <n v="1462824832"/>
    <b v="0"/>
    <n v="27"/>
    <b v="1"/>
    <s v="theater/musical"/>
    <n v="1"/>
    <n v="55.555555555555557"/>
    <x v="8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d v="2014-07-30T16:38:02"/>
    <n v="1406745482"/>
    <x v="3765"/>
    <n v="1404153482"/>
    <b v="0"/>
    <n v="107"/>
    <b v="1"/>
    <s v="theater/musical"/>
    <n v="1.1345714285714286"/>
    <n v="74.224299065420567"/>
    <x v="8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d v="2014-07-03T02:00:45"/>
    <n v="1404360045"/>
    <x v="3766"/>
    <n v="1401336045"/>
    <b v="0"/>
    <n v="96"/>
    <b v="1"/>
    <s v="theater/musical"/>
    <n v="1.0265010000000001"/>
    <n v="106.9271875"/>
    <x v="8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d v="2015-03-01T02:59:00"/>
    <n v="1425185940"/>
    <x v="3767"/>
    <n v="1423960097"/>
    <b v="0"/>
    <n v="56"/>
    <b v="1"/>
    <s v="theater/musical"/>
    <n v="1.1675"/>
    <n v="41.696428571428569"/>
    <x v="8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d v="2014-06-12T15:28:10"/>
    <n v="1402594090"/>
    <x v="3768"/>
    <n v="1400002090"/>
    <b v="0"/>
    <n v="58"/>
    <b v="1"/>
    <s v="theater/musical"/>
    <n v="1.0765274999999999"/>
    <n v="74.243275862068955"/>
    <x v="8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d v="2016-04-15T12:21:19"/>
    <n v="1460730079"/>
    <x v="3769"/>
    <n v="1458138079"/>
    <b v="0"/>
    <n v="15"/>
    <b v="1"/>
    <s v="theater/musical"/>
    <n v="1"/>
    <n v="73.333333333333329"/>
    <x v="8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d v="2015-06-13T20:20:10"/>
    <n v="1434234010"/>
    <x v="3770"/>
    <n v="1431642010"/>
    <b v="0"/>
    <n v="20"/>
    <b v="1"/>
    <s v="theater/musical"/>
    <n v="1"/>
    <n v="100"/>
    <x v="8"/>
    <s v="musical"/>
  </r>
  <r>
    <n v="3771"/>
    <s v="COME OUT SWINGIN'!"/>
    <s v="I would like to make a demo recording of six songs from COME OUT SWINGIN'!"/>
    <n v="1000"/>
    <n v="1460"/>
    <x v="0"/>
    <s v="US"/>
    <s v="USD"/>
    <d v="2016-05-17T22:00:00"/>
    <n v="1463529600"/>
    <x v="3771"/>
    <n v="1462307652"/>
    <b v="0"/>
    <n v="38"/>
    <b v="1"/>
    <s v="theater/musical"/>
    <n v="1.46"/>
    <n v="38.421052631578945"/>
    <x v="8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d v="2016-11-29T04:00:00"/>
    <n v="1480399200"/>
    <x v="3772"/>
    <n v="1478616506"/>
    <b v="0"/>
    <n v="33"/>
    <b v="1"/>
    <s v="theater/musical"/>
    <n v="1.1020000000000001"/>
    <n v="166.96969696969697"/>
    <x v="8"/>
    <s v="musical"/>
  </r>
  <r>
    <n v="3773"/>
    <s v="Dundee: A Hip-Hopera"/>
    <s v="A dramatic hip-hopera, inspired from monologues written by the performers."/>
    <n v="5000"/>
    <n v="5410"/>
    <x v="0"/>
    <s v="US"/>
    <s v="USD"/>
    <d v="2016-11-15T00:08:00"/>
    <n v="1479175680"/>
    <x v="3773"/>
    <n v="1476317247"/>
    <b v="0"/>
    <n v="57"/>
    <b v="1"/>
    <s v="theater/musical"/>
    <n v="1.0820000000000001"/>
    <n v="94.912280701754383"/>
    <x v="8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d v="2015-04-09T17:00:55"/>
    <n v="1428606055"/>
    <x v="3774"/>
    <n v="1427223655"/>
    <b v="0"/>
    <n v="25"/>
    <b v="1"/>
    <s v="theater/musical"/>
    <n v="1"/>
    <n v="100"/>
    <x v="8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d v="2015-04-09T02:00:00"/>
    <n v="1428552000"/>
    <x v="3775"/>
    <n v="1426199843"/>
    <b v="0"/>
    <n v="14"/>
    <b v="1"/>
    <s v="theater/musical"/>
    <n v="1.0024999999999999"/>
    <n v="143.21428571428572"/>
    <x v="8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d v="2014-07-31T23:00:00"/>
    <n v="1406854800"/>
    <x v="3776"/>
    <n v="1403599778"/>
    <b v="0"/>
    <n v="94"/>
    <b v="1"/>
    <s v="theater/musical"/>
    <n v="1.0671250000000001"/>
    <n v="90.819148936170208"/>
    <x v="8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d v="2014-09-27T02:00:00"/>
    <n v="1411790400"/>
    <x v="3777"/>
    <n v="1409884821"/>
    <b v="0"/>
    <n v="59"/>
    <b v="1"/>
    <s v="theater/musical"/>
    <n v="1.4319999999999999"/>
    <n v="48.542372881355931"/>
    <x v="8"/>
    <s v="musical"/>
  </r>
  <r>
    <n v="3778"/>
    <s v="Give a Puppet a Hand"/>
    <s v="Sponsor an AVENUE Q puppet for The Barn Players April 2015 production."/>
    <n v="2400"/>
    <n v="2521"/>
    <x v="0"/>
    <s v="US"/>
    <s v="USD"/>
    <d v="2015-02-14T17:39:40"/>
    <n v="1423942780"/>
    <x v="3778"/>
    <n v="1418758780"/>
    <b v="0"/>
    <n v="36"/>
    <b v="1"/>
    <s v="theater/musical"/>
    <n v="1.0504166666666668"/>
    <n v="70.027777777777771"/>
    <x v="8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d v="2016-03-26T14:39:00"/>
    <n v="1459010340"/>
    <x v="3779"/>
    <n v="1456421940"/>
    <b v="0"/>
    <n v="115"/>
    <b v="1"/>
    <s v="theater/musical"/>
    <n v="1.0398000000000001"/>
    <n v="135.62608695652173"/>
    <x v="8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d v="2015-07-13T18:06:00"/>
    <n v="1436817960"/>
    <x v="3780"/>
    <n v="1433999785"/>
    <b v="0"/>
    <n v="30"/>
    <b v="1"/>
    <s v="theater/musical"/>
    <n v="1.2"/>
    <n v="100"/>
    <x v="8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d v="2014-09-08T19:11:25"/>
    <n v="1410210685"/>
    <x v="3781"/>
    <n v="1408050685"/>
    <b v="0"/>
    <n v="52"/>
    <b v="1"/>
    <s v="theater/musical"/>
    <n v="1.0966666666666667"/>
    <n v="94.90384615384616"/>
    <x v="8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d v="2016-07-24T21:00:00"/>
    <n v="1469401200"/>
    <x v="3782"/>
    <n v="1466887297"/>
    <b v="0"/>
    <n v="27"/>
    <b v="1"/>
    <s v="theater/musical"/>
    <n v="1.0175000000000001"/>
    <n v="75.370370370370367"/>
    <x v="8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d v="2016-03-15T14:00:00"/>
    <n v="1458057600"/>
    <x v="3783"/>
    <n v="1455938520"/>
    <b v="0"/>
    <n v="24"/>
    <b v="1"/>
    <s v="theater/musical"/>
    <n v="1.2891666666666666"/>
    <n v="64.458333333333329"/>
    <x v="8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d v="2016-07-10T21:32:12"/>
    <n v="1468193532"/>
    <x v="3784"/>
    <n v="1465601532"/>
    <b v="0"/>
    <n v="10"/>
    <b v="1"/>
    <s v="theater/musical"/>
    <n v="1.1499999999999999"/>
    <n v="115"/>
    <x v="8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d v="2016-08-02T08:03:00"/>
    <n v="1470132180"/>
    <x v="3785"/>
    <n v="1467040769"/>
    <b v="0"/>
    <n v="30"/>
    <b v="1"/>
    <s v="theater/musical"/>
    <n v="1.5075000000000001"/>
    <n v="100.5"/>
    <x v="8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d v="2016-05-26T22:54:35"/>
    <n v="1464310475"/>
    <x v="3786"/>
    <n v="1461718475"/>
    <b v="0"/>
    <n v="71"/>
    <b v="1"/>
    <s v="theater/musical"/>
    <n v="1.1096666666666666"/>
    <n v="93.774647887323937"/>
    <x v="8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d v="2015-07-11T01:59:00"/>
    <n v="1436587140"/>
    <x v="3787"/>
    <n v="1434113406"/>
    <b v="0"/>
    <n v="10"/>
    <b v="1"/>
    <s v="theater/musical"/>
    <n v="1.0028571428571429"/>
    <n v="35.1"/>
    <x v="8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d v="2015-12-23T14:18:00"/>
    <n v="1450887480"/>
    <x v="3788"/>
    <n v="1448469719"/>
    <b v="0"/>
    <n v="1"/>
    <b v="0"/>
    <s v="theater/musical"/>
    <n v="6.6666666666666671E-3"/>
    <n v="500"/>
    <x v="8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d v="2015-06-15T17:10:18"/>
    <n v="1434395418"/>
    <x v="3789"/>
    <n v="1431630618"/>
    <b v="0"/>
    <n v="4"/>
    <b v="0"/>
    <s v="theater/musical"/>
    <n v="3.267605633802817E-2"/>
    <n v="29"/>
    <x v="8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d v="2016-11-22T15:00:23"/>
    <n v="1479834023"/>
    <x v="3790"/>
    <n v="1477238423"/>
    <b v="0"/>
    <n v="0"/>
    <b v="0"/>
    <s v="theater/musical"/>
    <n v="0"/>
    <e v="#DIV/0!"/>
    <x v="8"/>
    <s v="musical"/>
  </r>
  <r>
    <n v="3791"/>
    <s v="Spin! at The Cumming Playhouse"/>
    <s v="Spin! is an original musical comedy-drama presented by Blue Palm Productions."/>
    <n v="1500"/>
    <n v="0"/>
    <x v="2"/>
    <s v="US"/>
    <s v="USD"/>
    <d v="2014-07-06T14:36:32"/>
    <n v="1404664592"/>
    <x v="3791"/>
    <n v="1399480592"/>
    <b v="0"/>
    <n v="0"/>
    <b v="0"/>
    <s v="theater/musical"/>
    <n v="0"/>
    <e v="#DIV/0!"/>
    <x v="8"/>
    <s v="musical"/>
  </r>
  <r>
    <n v="3792"/>
    <s v="BorikÃ©n: The Show"/>
    <s v="A cultural and historic journey through Puerto Rico's music and dance!"/>
    <n v="12500"/>
    <n v="35"/>
    <x v="2"/>
    <s v="US"/>
    <s v="USD"/>
    <d v="2015-07-15T08:43:42"/>
    <n v="1436957022"/>
    <x v="3792"/>
    <n v="1434365022"/>
    <b v="0"/>
    <n v="2"/>
    <b v="0"/>
    <s v="theater/musical"/>
    <n v="2.8E-3"/>
    <n v="17.5"/>
    <x v="8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d v="2014-12-16T20:32:09"/>
    <n v="1418769129"/>
    <x v="3793"/>
    <n v="1416954729"/>
    <b v="0"/>
    <n v="24"/>
    <b v="0"/>
    <s v="theater/musical"/>
    <n v="0.59657142857142853"/>
    <n v="174"/>
    <x v="8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d v="2015-06-07T11:55:54"/>
    <n v="1433685354"/>
    <x v="3794"/>
    <n v="1431093354"/>
    <b v="0"/>
    <n v="1"/>
    <b v="0"/>
    <s v="theater/musical"/>
    <n v="0.01"/>
    <n v="50"/>
    <x v="8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d v="2015-08-28T20:30:00"/>
    <n v="1440801000"/>
    <x v="3795"/>
    <n v="1437042490"/>
    <b v="0"/>
    <n v="2"/>
    <b v="0"/>
    <s v="theater/musical"/>
    <n v="1.6666666666666666E-2"/>
    <n v="5"/>
    <x v="8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d v="2017-01-13T22:42:36"/>
    <n v="1484354556"/>
    <x v="3796"/>
    <n v="1479170556"/>
    <b v="0"/>
    <n v="1"/>
    <b v="0"/>
    <s v="theater/musical"/>
    <n v="4.4444444444444447E-5"/>
    <n v="1"/>
    <x v="8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d v="2015-04-20T19:09:25"/>
    <n v="1429564165"/>
    <x v="3797"/>
    <n v="1426972165"/>
    <b v="0"/>
    <n v="37"/>
    <b v="0"/>
    <s v="theater/musical"/>
    <n v="0.89666666666666661"/>
    <n v="145.40540540540542"/>
    <x v="8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d v="2014-08-10T15:20:48"/>
    <n v="1407691248"/>
    <x v="3798"/>
    <n v="1405099248"/>
    <b v="0"/>
    <n v="5"/>
    <b v="0"/>
    <s v="theater/musical"/>
    <n v="1.4642857142857143E-2"/>
    <n v="205"/>
    <x v="8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d v="2016-03-11T20:20:43"/>
    <n v="1457734843"/>
    <x v="3799"/>
    <n v="1455142843"/>
    <b v="0"/>
    <n v="4"/>
    <b v="0"/>
    <s v="theater/musical"/>
    <n v="4.02E-2"/>
    <n v="100.5"/>
    <x v="8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d v="2015-01-11T02:59:00"/>
    <n v="1420952340"/>
    <x v="3800"/>
    <n v="1418146883"/>
    <b v="0"/>
    <n v="16"/>
    <b v="0"/>
    <s v="theater/musical"/>
    <n v="4.0045454545454544E-2"/>
    <n v="55.0625"/>
    <x v="8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d v="2015-01-02T14:13:36"/>
    <n v="1420215216"/>
    <x v="3801"/>
    <n v="1417536816"/>
    <b v="0"/>
    <n v="9"/>
    <b v="0"/>
    <s v="theater/musical"/>
    <n v="8.5199999999999998E-2"/>
    <n v="47.333333333333336"/>
    <x v="8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d v="2015-10-22T01:01:46"/>
    <n v="1445482906"/>
    <x v="3802"/>
    <n v="1442890906"/>
    <b v="0"/>
    <n v="0"/>
    <b v="0"/>
    <s v="theater/musical"/>
    <n v="0"/>
    <e v="#DIV/0!"/>
    <x v="8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d v="2016-03-04T21:19:28"/>
    <n v="1457133568"/>
    <x v="3803"/>
    <n v="1454541568"/>
    <b v="0"/>
    <n v="40"/>
    <b v="0"/>
    <s v="theater/musical"/>
    <n v="0.19650000000000001"/>
    <n v="58.95"/>
    <x v="8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d v="2016-07-31T05:00:00"/>
    <n v="1469948400"/>
    <x v="3804"/>
    <n v="1465172024"/>
    <b v="0"/>
    <n v="0"/>
    <b v="0"/>
    <s v="theater/musical"/>
    <n v="0"/>
    <e v="#DIV/0!"/>
    <x v="8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d v="2014-09-27T19:17:20"/>
    <n v="1411852640"/>
    <x v="3805"/>
    <n v="1406668640"/>
    <b v="0"/>
    <n v="2"/>
    <b v="0"/>
    <s v="theater/musical"/>
    <n v="2.0000000000000002E-5"/>
    <n v="1.5"/>
    <x v="8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d v="2014-06-29T04:13:01"/>
    <n v="1404022381"/>
    <x v="3806"/>
    <n v="1402294381"/>
    <b v="0"/>
    <n v="1"/>
    <b v="0"/>
    <s v="theater/musical"/>
    <n v="6.6666666666666664E-4"/>
    <n v="5"/>
    <x v="8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d v="2015-04-03T19:48:59"/>
    <n v="1428097739"/>
    <x v="3807"/>
    <n v="1427492939"/>
    <b v="0"/>
    <n v="9"/>
    <b v="0"/>
    <s v="theater/musical"/>
    <n v="0.30333333333333334"/>
    <n v="50.555555555555557"/>
    <x v="8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d v="2015-04-25T07:53:39"/>
    <n v="1429955619"/>
    <x v="3808"/>
    <n v="1424775219"/>
    <b v="0"/>
    <n v="24"/>
    <b v="1"/>
    <s v="theater/plays"/>
    <n v="1"/>
    <n v="41.666666666666664"/>
    <x v="8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d v="2014-07-30T21:00:00"/>
    <n v="1406761200"/>
    <x v="3809"/>
    <n v="1402403907"/>
    <b v="0"/>
    <n v="38"/>
    <b v="1"/>
    <s v="theater/plays"/>
    <n v="1.0125"/>
    <n v="53.289473684210527"/>
    <x v="8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d v="2015-03-21T17:22:38"/>
    <n v="1426965758"/>
    <x v="3810"/>
    <n v="1424377358"/>
    <b v="0"/>
    <n v="26"/>
    <b v="1"/>
    <s v="theater/plays"/>
    <n v="1.2173333333333334"/>
    <n v="70.230769230769226"/>
    <x v="8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d v="2016-05-31T09:00:00"/>
    <n v="1464692400"/>
    <x v="3811"/>
    <n v="1461769373"/>
    <b v="0"/>
    <n v="19"/>
    <b v="1"/>
    <s v="theater/plays"/>
    <n v="3.3"/>
    <n v="43.421052631578945"/>
    <x v="8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d v="2015-06-01T01:59:00"/>
    <n v="1433131140"/>
    <x v="3812"/>
    <n v="1429120908"/>
    <b v="0"/>
    <n v="11"/>
    <b v="1"/>
    <s v="theater/plays"/>
    <n v="1.0954999999999999"/>
    <n v="199.18181818181819"/>
    <x v="8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d v="2016-06-14T19:43:00"/>
    <n v="1465940580"/>
    <x v="3813"/>
    <n v="1462603021"/>
    <b v="0"/>
    <n v="27"/>
    <b v="1"/>
    <s v="theater/plays"/>
    <n v="1.0095190476190474"/>
    <n v="78.518148148148143"/>
    <x v="8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d v="2015-04-01T01:59:00"/>
    <n v="1427860740"/>
    <x v="3814"/>
    <n v="1424727712"/>
    <b v="0"/>
    <n v="34"/>
    <b v="1"/>
    <s v="theater/plays"/>
    <n v="1.4013333333333333"/>
    <n v="61.823529411764703"/>
    <x v="8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d v="2015-08-20T21:00:00"/>
    <n v="1440111600"/>
    <x v="3815"/>
    <n v="1437545657"/>
    <b v="0"/>
    <n v="20"/>
    <b v="1"/>
    <s v="theater/plays"/>
    <n v="1.0000100000000001"/>
    <n v="50.000500000000002"/>
    <x v="8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d v="2014-07-17T14:33:43"/>
    <n v="1405614823"/>
    <x v="3816"/>
    <n v="1403022823"/>
    <b v="0"/>
    <n v="37"/>
    <b v="1"/>
    <s v="theater/plays"/>
    <n v="1.19238"/>
    <n v="48.339729729729726"/>
    <x v="8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d v="2015-10-24T01:59:00"/>
    <n v="1445659140"/>
    <x v="3817"/>
    <n v="1444236216"/>
    <b v="0"/>
    <n v="20"/>
    <b v="1"/>
    <s v="theater/plays"/>
    <n v="1.0725"/>
    <n v="107.25"/>
    <x v="8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d v="2015-03-12T17:13:02"/>
    <n v="1426187582"/>
    <x v="3818"/>
    <n v="1423599182"/>
    <b v="0"/>
    <n v="10"/>
    <b v="1"/>
    <s v="theater/plays"/>
    <n v="2.2799999999999998"/>
    <n v="57"/>
    <x v="8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d v="2015-07-17T19:02:00"/>
    <n v="1437166920"/>
    <x v="3819"/>
    <n v="1435554104"/>
    <b v="0"/>
    <n v="26"/>
    <b v="1"/>
    <s v="theater/plays"/>
    <n v="1.0640000000000001"/>
    <n v="40.92307692307692"/>
    <x v="8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d v="2015-07-05T13:38:37"/>
    <n v="1436110717"/>
    <x v="3820"/>
    <n v="1433518717"/>
    <b v="0"/>
    <n v="20"/>
    <b v="1"/>
    <s v="theater/plays"/>
    <n v="1.4333333333333333"/>
    <n v="21.5"/>
    <x v="8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d v="2016-01-04T02:20:07"/>
    <n v="1451881207"/>
    <x v="3821"/>
    <n v="1449116407"/>
    <b v="0"/>
    <n v="46"/>
    <b v="1"/>
    <s v="theater/plays"/>
    <n v="1.0454285714285714"/>
    <n v="79.543478260869563"/>
    <x v="8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d v="2016-01-19T20:59:00"/>
    <n v="1453244340"/>
    <x v="3822"/>
    <n v="1448136417"/>
    <b v="0"/>
    <n v="76"/>
    <b v="1"/>
    <s v="theater/plays"/>
    <n v="1.1002000000000001"/>
    <n v="72.381578947368425"/>
    <x v="8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d v="2015-07-20T01:59:00"/>
    <n v="1437364740"/>
    <x v="3823"/>
    <n v="1434405044"/>
    <b v="0"/>
    <n v="41"/>
    <b v="1"/>
    <s v="theater/plays"/>
    <n v="1.06"/>
    <n v="64.634146341463421"/>
    <x v="8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d v="2016-08-01T11:41:00"/>
    <n v="1470058860"/>
    <x v="3824"/>
    <n v="1469026903"/>
    <b v="0"/>
    <n v="7"/>
    <b v="1"/>
    <s v="theater/plays"/>
    <n v="1.08"/>
    <n v="38.571428571428569"/>
    <x v="8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d v="2015-06-16T23:40:14"/>
    <n v="1434505214"/>
    <x v="3825"/>
    <n v="1432690814"/>
    <b v="0"/>
    <n v="49"/>
    <b v="1"/>
    <s v="theater/plays"/>
    <n v="1.0542"/>
    <n v="107.57142857142857"/>
    <x v="8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d v="2015-05-07T08:09:54"/>
    <n v="1430993394"/>
    <x v="3826"/>
    <n v="1428401394"/>
    <b v="0"/>
    <n v="26"/>
    <b v="1"/>
    <s v="theater/plays"/>
    <n v="1.1916666666666667"/>
    <n v="27.5"/>
    <x v="8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d v="2015-03-26T22:00:00"/>
    <n v="1427414400"/>
    <x v="3827"/>
    <n v="1422656201"/>
    <b v="0"/>
    <n v="65"/>
    <b v="1"/>
    <s v="theater/plays"/>
    <n v="1.5266666666666666"/>
    <n v="70.461538461538467"/>
    <x v="8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d v="2014-12-31T11:39:47"/>
    <n v="1420033187"/>
    <x v="3828"/>
    <n v="1414845587"/>
    <b v="0"/>
    <n v="28"/>
    <b v="1"/>
    <s v="theater/plays"/>
    <n v="1"/>
    <n v="178.57142857142858"/>
    <x v="8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d v="2016-08-31T18:46:11"/>
    <n v="1472676371"/>
    <x v="3829"/>
    <n v="1470948371"/>
    <b v="0"/>
    <n v="8"/>
    <b v="1"/>
    <s v="theater/plays"/>
    <n v="1.002"/>
    <n v="62.625"/>
    <x v="8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d v="2016-05-27T15:46:51"/>
    <n v="1464371211"/>
    <x v="3830"/>
    <n v="1463161611"/>
    <b v="0"/>
    <n v="3"/>
    <b v="1"/>
    <s v="theater/plays"/>
    <n v="2.25"/>
    <n v="75"/>
    <x v="8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d v="2014-11-05T19:22:25"/>
    <n v="1415222545"/>
    <x v="3831"/>
    <n v="1413404545"/>
    <b v="0"/>
    <n v="9"/>
    <b v="1"/>
    <s v="theater/plays"/>
    <n v="1.0602199999999999"/>
    <n v="58.901111111111113"/>
    <x v="8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d v="2016-02-20T00:45:35"/>
    <n v="1455936335"/>
    <x v="3832"/>
    <n v="1452048335"/>
    <b v="0"/>
    <n v="9"/>
    <b v="1"/>
    <s v="theater/plays"/>
    <n v="1.0466666666666666"/>
    <n v="139.55555555555554"/>
    <x v="8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d v="2014-12-01T17:09:00"/>
    <n v="1417460940"/>
    <x v="3833"/>
    <n v="1416516972"/>
    <b v="0"/>
    <n v="20"/>
    <b v="1"/>
    <s v="theater/plays"/>
    <n v="1.1666666666666667"/>
    <n v="70"/>
    <x v="8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d v="2015-06-18T08:41:07"/>
    <n v="1434624067"/>
    <x v="3834"/>
    <n v="1432032067"/>
    <b v="0"/>
    <n v="57"/>
    <b v="1"/>
    <s v="theater/plays"/>
    <n v="1.0903333333333334"/>
    <n v="57.385964912280699"/>
    <x v="8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d v="2016-04-21T20:36:48"/>
    <n v="1461278208"/>
    <x v="3835"/>
    <n v="1459463808"/>
    <b v="0"/>
    <n v="8"/>
    <b v="1"/>
    <s v="theater/plays"/>
    <n v="1.6"/>
    <n v="40"/>
    <x v="8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d v="2016-08-03T02:09:00"/>
    <n v="1470197340"/>
    <x v="3836"/>
    <n v="1467497652"/>
    <b v="0"/>
    <n v="14"/>
    <b v="1"/>
    <s v="theater/plays"/>
    <n v="1.125"/>
    <n v="64.285714285714292"/>
    <x v="8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d v="2015-07-03T16:22:38"/>
    <n v="1435947758"/>
    <x v="3837"/>
    <n v="1432837358"/>
    <b v="0"/>
    <n v="17"/>
    <b v="1"/>
    <s v="theater/plays"/>
    <n v="1.0209999999999999"/>
    <n v="120.11764705882354"/>
    <x v="8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d v="2015-05-22T15:03:29"/>
    <n v="1432314209"/>
    <x v="3838"/>
    <n v="1429722209"/>
    <b v="0"/>
    <n v="100"/>
    <b v="1"/>
    <s v="theater/plays"/>
    <n v="1.00824"/>
    <n v="1008.24"/>
    <x v="8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d v="2015-07-30T01:25:24"/>
    <n v="1438226724"/>
    <x v="3839"/>
    <n v="1433042724"/>
    <b v="0"/>
    <n v="32"/>
    <b v="1"/>
    <s v="theater/plays"/>
    <n v="1.0125"/>
    <n v="63.28125"/>
    <x v="8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d v="2016-03-28T13:50:29"/>
    <n v="1459180229"/>
    <x v="3840"/>
    <n v="1457023829"/>
    <b v="0"/>
    <n v="3"/>
    <b v="1"/>
    <s v="theater/plays"/>
    <n v="65"/>
    <n v="21.666666666666668"/>
    <x v="8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d v="2014-07-20T16:51:27"/>
    <n v="1405882287"/>
    <x v="3841"/>
    <n v="1400698287"/>
    <b v="1"/>
    <n v="34"/>
    <b v="0"/>
    <s v="theater/plays"/>
    <n v="8.72E-2"/>
    <n v="25.647058823529413"/>
    <x v="8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d v="2014-05-11T09:50:52"/>
    <n v="1399809052"/>
    <x v="3842"/>
    <n v="1397217052"/>
    <b v="1"/>
    <n v="23"/>
    <b v="0"/>
    <s v="theater/plays"/>
    <n v="0.21940000000000001"/>
    <n v="47.695652173913047"/>
    <x v="8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d v="2014-05-31T23:44:24"/>
    <n v="1401587064"/>
    <x v="3843"/>
    <n v="1399427064"/>
    <b v="1"/>
    <n v="19"/>
    <b v="0"/>
    <s v="theater/plays"/>
    <n v="0.21299999999999999"/>
    <n v="56.05263157894737"/>
    <x v="8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d v="2014-06-03T04:59:00"/>
    <n v="1401778740"/>
    <x v="3844"/>
    <n v="1399474134"/>
    <b v="1"/>
    <n v="50"/>
    <b v="0"/>
    <s v="theater/plays"/>
    <n v="0.41489795918367345"/>
    <n v="81.319999999999993"/>
    <x v="8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d v="2015-10-01T13:02:54"/>
    <n v="1443711774"/>
    <x v="3845"/>
    <n v="1441119774"/>
    <b v="1"/>
    <n v="12"/>
    <b v="0"/>
    <s v="theater/plays"/>
    <n v="2.1049999999999999E-2"/>
    <n v="70.166666666666671"/>
    <x v="8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d v="2014-10-04T04:59:00"/>
    <n v="1412405940"/>
    <x v="3846"/>
    <n v="1409721542"/>
    <b v="1"/>
    <n v="8"/>
    <b v="0"/>
    <s v="theater/plays"/>
    <n v="2.7E-2"/>
    <n v="23.625"/>
    <x v="8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d v="2015-07-19T03:23:11"/>
    <n v="1437283391"/>
    <x v="3847"/>
    <n v="1433395391"/>
    <b v="1"/>
    <n v="9"/>
    <b v="0"/>
    <s v="theater/plays"/>
    <n v="0.16161904761904761"/>
    <n v="188.55555555555554"/>
    <x v="8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d v="2015-10-18T17:36:29"/>
    <n v="1445196989"/>
    <x v="3848"/>
    <n v="1442604989"/>
    <b v="1"/>
    <n v="43"/>
    <b v="0"/>
    <s v="theater/plays"/>
    <n v="0.16376923076923078"/>
    <n v="49.511627906976742"/>
    <x v="8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d v="2015-06-11T16:24:44"/>
    <n v="1434047084"/>
    <x v="3849"/>
    <n v="1431455084"/>
    <b v="1"/>
    <n v="28"/>
    <b v="0"/>
    <s v="theater/plays"/>
    <n v="7.0433333333333334E-2"/>
    <n v="75.464285714285708"/>
    <x v="8"/>
    <s v="plays"/>
  </r>
  <r>
    <n v="3850"/>
    <s v="The Vagina Monologues 2015"/>
    <s v="V-Day is a global activist movement to end violence against women and girls."/>
    <n v="1000"/>
    <n v="38"/>
    <x v="2"/>
    <s v="US"/>
    <s v="USD"/>
    <d v="2015-01-01T00:59:03"/>
    <n v="1420081143"/>
    <x v="3850"/>
    <n v="1417489143"/>
    <b v="1"/>
    <n v="4"/>
    <b v="0"/>
    <s v="theater/plays"/>
    <n v="3.7999999999999999E-2"/>
    <n v="9.5"/>
    <x v="8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d v="2015-07-17T08:32:59"/>
    <n v="1437129179"/>
    <x v="3851"/>
    <n v="1434537179"/>
    <b v="1"/>
    <n v="24"/>
    <b v="0"/>
    <s v="theater/plays"/>
    <n v="0.34079999999999999"/>
    <n v="35.5"/>
    <x v="8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d v="2015-03-27T01:34:36"/>
    <n v="1427427276"/>
    <x v="3852"/>
    <n v="1425270876"/>
    <b v="0"/>
    <n v="2"/>
    <b v="0"/>
    <s v="theater/plays"/>
    <n v="2E-3"/>
    <n v="10"/>
    <x v="8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d v="2014-09-01T18:09:38"/>
    <n v="1409602178"/>
    <x v="3853"/>
    <n v="1406578178"/>
    <b v="0"/>
    <n v="2"/>
    <b v="0"/>
    <s v="theater/plays"/>
    <n v="2.5999999999999998E-4"/>
    <n v="13"/>
    <x v="8"/>
    <s v="plays"/>
  </r>
  <r>
    <n v="3854"/>
    <s v="The Case Of Soghomon Tehlirian"/>
    <s v="A play dedicated to the 100th anniversary of the Armenian Genocide."/>
    <n v="11000"/>
    <n v="1788"/>
    <x v="2"/>
    <s v="US"/>
    <s v="USD"/>
    <d v="2015-05-09T19:14:18"/>
    <n v="1431206058"/>
    <x v="3854"/>
    <n v="1428614058"/>
    <b v="0"/>
    <n v="20"/>
    <b v="0"/>
    <s v="theater/plays"/>
    <n v="0.16254545454545455"/>
    <n v="89.4"/>
    <x v="8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d v="2015-03-26T20:17:51"/>
    <n v="1427408271"/>
    <x v="3855"/>
    <n v="1424819871"/>
    <b v="0"/>
    <n v="1"/>
    <b v="0"/>
    <s v="theater/plays"/>
    <n v="2.5000000000000001E-2"/>
    <n v="25"/>
    <x v="8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d v="2015-03-08T14:50:03"/>
    <n v="1425833403"/>
    <x v="3856"/>
    <n v="1423245003"/>
    <b v="0"/>
    <n v="1"/>
    <b v="0"/>
    <s v="theater/plays"/>
    <n v="2.0000000000000001E-4"/>
    <n v="1"/>
    <x v="8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d v="2014-08-01T15:12:00"/>
    <n v="1406913120"/>
    <x v="3857"/>
    <n v="1404927690"/>
    <b v="0"/>
    <n v="4"/>
    <b v="0"/>
    <s v="theater/plays"/>
    <n v="5.1999999999999998E-2"/>
    <n v="65"/>
    <x v="8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d v="2015-05-22T19:00:00"/>
    <n v="1432328400"/>
    <x v="3858"/>
    <n v="1430734844"/>
    <b v="0"/>
    <n v="1"/>
    <b v="0"/>
    <s v="theater/plays"/>
    <n v="0.02"/>
    <n v="10"/>
    <x v="8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d v="2014-06-25T19:00:00"/>
    <n v="1403730000"/>
    <x v="3859"/>
    <n v="1401485207"/>
    <b v="0"/>
    <n v="1"/>
    <b v="0"/>
    <s v="theater/plays"/>
    <n v="4.0000000000000002E-4"/>
    <n v="1"/>
    <x v="8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d v="2014-08-12T13:51:50"/>
    <n v="1407858710"/>
    <x v="3860"/>
    <n v="1405266710"/>
    <b v="0"/>
    <n v="13"/>
    <b v="0"/>
    <s v="theater/plays"/>
    <n v="0.17666666666666667"/>
    <n v="81.538461538461533"/>
    <x v="8"/>
    <s v="plays"/>
  </r>
  <r>
    <n v="3861"/>
    <s v="READY OR NOT HERE I COME"/>
    <s v="THE COMING OF THE LORD!"/>
    <n v="2000"/>
    <n v="100"/>
    <x v="2"/>
    <s v="US"/>
    <s v="USD"/>
    <d v="2014-11-12T19:47:00"/>
    <n v="1415828820"/>
    <x v="3861"/>
    <n v="1412258977"/>
    <b v="0"/>
    <n v="1"/>
    <b v="0"/>
    <s v="theater/plays"/>
    <n v="0.05"/>
    <n v="100"/>
    <x v="8"/>
    <s v="plays"/>
  </r>
  <r>
    <n v="3862"/>
    <s v="The Container Play"/>
    <s v="The hit immersive theatre experience of England comes to Corpus Christi!"/>
    <n v="7500"/>
    <n v="1"/>
    <x v="2"/>
    <s v="US"/>
    <s v="USD"/>
    <d v="2016-09-12T14:59:00"/>
    <n v="1473699540"/>
    <x v="3862"/>
    <n v="1472451356"/>
    <b v="0"/>
    <n v="1"/>
    <b v="0"/>
    <s v="theater/plays"/>
    <n v="1.3333333333333334E-4"/>
    <n v="1"/>
    <x v="8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d v="2015-11-05T14:11:45"/>
    <n v="1446739905"/>
    <x v="3863"/>
    <n v="1441552305"/>
    <b v="0"/>
    <n v="0"/>
    <b v="0"/>
    <s v="theater/plays"/>
    <n v="0"/>
    <e v="#DIV/0!"/>
    <x v="8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d v="2015-11-17T20:24:14"/>
    <n v="1447799054"/>
    <x v="3864"/>
    <n v="1445203454"/>
    <b v="0"/>
    <n v="3"/>
    <b v="0"/>
    <s v="theater/plays"/>
    <n v="1.2E-2"/>
    <n v="20"/>
    <x v="8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d v="2014-08-30T03:30:00"/>
    <n v="1409376600"/>
    <x v="3865"/>
    <n v="1405957098"/>
    <b v="0"/>
    <n v="14"/>
    <b v="0"/>
    <s v="theater/plays"/>
    <n v="0.26937422295897223"/>
    <n v="46.428571428571431"/>
    <x v="8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d v="2016-03-23T01:29:00"/>
    <n v="1458703740"/>
    <x v="3866"/>
    <n v="1454453021"/>
    <b v="0"/>
    <n v="2"/>
    <b v="0"/>
    <s v="theater/plays"/>
    <n v="5.4999999999999997E-3"/>
    <n v="5.5"/>
    <x v="8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d v="2016-06-18T17:32:19"/>
    <n v="1466278339"/>
    <x v="3867"/>
    <n v="1463686339"/>
    <b v="0"/>
    <n v="5"/>
    <b v="0"/>
    <s v="theater/plays"/>
    <n v="0.1255"/>
    <n v="50.2"/>
    <x v="8"/>
    <s v="plays"/>
  </r>
  <r>
    <n v="3868"/>
    <s v="1000 words (Canceled)"/>
    <s v="New collection of music by Scott Evan Davis!"/>
    <n v="5000"/>
    <n v="10"/>
    <x v="1"/>
    <s v="GB"/>
    <s v="GBP"/>
    <d v="2014-09-08T13:50:05"/>
    <n v="1410191405"/>
    <x v="3868"/>
    <n v="1408031405"/>
    <b v="0"/>
    <n v="1"/>
    <b v="0"/>
    <s v="theater/musical"/>
    <n v="2E-3"/>
    <n v="10"/>
    <x v="8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d v="2015-03-14T01:11:00"/>
    <n v="1426302660"/>
    <x v="3869"/>
    <n v="1423761792"/>
    <b v="0"/>
    <n v="15"/>
    <b v="0"/>
    <s v="theater/musical"/>
    <n v="3.44748684310884E-2"/>
    <n v="30.133333333333333"/>
    <x v="8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d v="2014-07-03T02:07:58"/>
    <n v="1404360478"/>
    <x v="3870"/>
    <n v="1401768478"/>
    <b v="0"/>
    <n v="10"/>
    <b v="0"/>
    <s v="theater/musical"/>
    <n v="0.15"/>
    <n v="150"/>
    <x v="8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d v="2017-03-29T15:44:10"/>
    <n v="1490809450"/>
    <x v="3871"/>
    <n v="1485629050"/>
    <b v="0"/>
    <n v="3"/>
    <b v="0"/>
    <s v="theater/musical"/>
    <n v="2.6666666666666668E-2"/>
    <n v="13.333333333333334"/>
    <x v="8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d v="2015-08-14T01:29:56"/>
    <n v="1439522996"/>
    <x v="3872"/>
    <n v="1435202996"/>
    <b v="0"/>
    <n v="0"/>
    <b v="0"/>
    <s v="theater/musical"/>
    <n v="0"/>
    <e v="#DIV/0!"/>
    <x v="8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d v="2015-10-08T14:42:15"/>
    <n v="1444322535"/>
    <x v="3873"/>
    <n v="1441730535"/>
    <b v="0"/>
    <n v="0"/>
    <b v="0"/>
    <s v="theater/musical"/>
    <n v="0"/>
    <e v="#DIV/0!"/>
    <x v="8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d v="2015-01-23T23:00:00"/>
    <n v="1422061200"/>
    <x v="3874"/>
    <n v="1420244622"/>
    <b v="0"/>
    <n v="0"/>
    <b v="0"/>
    <s v="theater/musical"/>
    <n v="0"/>
    <e v="#DIV/0!"/>
    <x v="8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d v="2016-09-03T08:00:00"/>
    <n v="1472896800"/>
    <x v="3875"/>
    <n v="1472804365"/>
    <b v="0"/>
    <n v="0"/>
    <b v="0"/>
    <s v="theater/musical"/>
    <n v="0"/>
    <e v="#DIV/0!"/>
    <x v="8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d v="2016-02-02T12:58:48"/>
    <n v="1454425128"/>
    <x v="3876"/>
    <n v="1451833128"/>
    <b v="0"/>
    <n v="46"/>
    <b v="0"/>
    <s v="theater/musical"/>
    <n v="0.52794871794871789"/>
    <n v="44.760869565217391"/>
    <x v="8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d v="2016-12-08T14:15:52"/>
    <n v="1481213752"/>
    <x v="3877"/>
    <n v="1478621752"/>
    <b v="0"/>
    <n v="14"/>
    <b v="0"/>
    <s v="theater/musical"/>
    <n v="4.9639999999999997E-2"/>
    <n v="88.642857142857139"/>
    <x v="8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d v="2015-06-30T01:59:00"/>
    <n v="1435636740"/>
    <x v="3878"/>
    <n v="1433014746"/>
    <b v="0"/>
    <n v="1"/>
    <b v="0"/>
    <s v="theater/musical"/>
    <n v="5.5555555555555556E-4"/>
    <n v="10"/>
    <x v="8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d v="2015-01-25T18:39:56"/>
    <n v="1422218396"/>
    <x v="3879"/>
    <n v="1419626396"/>
    <b v="0"/>
    <n v="0"/>
    <b v="0"/>
    <s v="theater/musical"/>
    <n v="0"/>
    <e v="#DIV/0!"/>
    <x v="8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d v="2014-07-30T21:00:00"/>
    <n v="1406761200"/>
    <x v="3880"/>
    <n v="1403724820"/>
    <b v="0"/>
    <n v="17"/>
    <b v="0"/>
    <s v="theater/musical"/>
    <n v="0.13066666666666665"/>
    <n v="57.647058823529413"/>
    <x v="8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d v="2017-02-19T22:26:39"/>
    <n v="1487550399"/>
    <x v="3881"/>
    <n v="1484958399"/>
    <b v="0"/>
    <n v="1"/>
    <b v="0"/>
    <s v="theater/musical"/>
    <n v="0.05"/>
    <n v="25"/>
    <x v="8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d v="2016-01-31T21:03:00"/>
    <n v="1454281380"/>
    <x v="3882"/>
    <n v="1451950570"/>
    <b v="0"/>
    <n v="0"/>
    <b v="0"/>
    <s v="theater/musical"/>
    <n v="0"/>
    <e v="#DIV/0!"/>
    <x v="8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d v="2014-09-02T12:27:49"/>
    <n v="1409668069"/>
    <x v="3883"/>
    <n v="1407076069"/>
    <b v="0"/>
    <n v="0"/>
    <b v="0"/>
    <s v="theater/musical"/>
    <n v="0"/>
    <e v="#DIV/0!"/>
    <x v="8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d v="2015-03-27T15:59:52"/>
    <n v="1427479192"/>
    <x v="3884"/>
    <n v="1425322792"/>
    <b v="0"/>
    <n v="0"/>
    <b v="0"/>
    <s v="theater/musical"/>
    <n v="0"/>
    <e v="#DIV/0!"/>
    <x v="8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d v="2016-05-09T20:49:51"/>
    <n v="1462834191"/>
    <x v="3885"/>
    <n v="1460242191"/>
    <b v="0"/>
    <n v="0"/>
    <b v="0"/>
    <s v="theater/musical"/>
    <n v="0"/>
    <e v="#DIV/0!"/>
    <x v="8"/>
    <s v="musical"/>
  </r>
  <r>
    <n v="3886"/>
    <s v="a (Canceled)"/>
    <n v="1"/>
    <n v="10000"/>
    <n v="0"/>
    <x v="1"/>
    <s v="AU"/>
    <s v="AUD"/>
    <d v="2014-12-11T03:28:22"/>
    <n v="1418275702"/>
    <x v="3886"/>
    <n v="1415683702"/>
    <b v="0"/>
    <n v="0"/>
    <b v="0"/>
    <s v="theater/musical"/>
    <n v="0"/>
    <e v="#DIV/0!"/>
    <x v="8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d v="2015-05-01T20:00:00"/>
    <n v="1430517600"/>
    <x v="3887"/>
    <n v="1426538129"/>
    <b v="0"/>
    <n v="2"/>
    <b v="0"/>
    <s v="theater/musical"/>
    <n v="1.7500000000000002E-2"/>
    <n v="17.5"/>
    <x v="8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d v="2017-02-26T11:05:58"/>
    <n v="1488114358"/>
    <x v="3888"/>
    <n v="1485522358"/>
    <b v="0"/>
    <n v="14"/>
    <b v="0"/>
    <s v="theater/plays"/>
    <n v="0.27100000000000002"/>
    <n v="38.714285714285715"/>
    <x v="8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d v="2015-01-04T21:26:00"/>
    <n v="1420413960"/>
    <x v="3889"/>
    <n v="1417651630"/>
    <b v="0"/>
    <n v="9"/>
    <b v="0"/>
    <s v="theater/plays"/>
    <n v="1.4749999999999999E-2"/>
    <n v="13.111111111111111"/>
    <x v="8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d v="2015-08-15T16:12:24"/>
    <n v="1439662344"/>
    <x v="3890"/>
    <n v="1434478344"/>
    <b v="0"/>
    <n v="8"/>
    <b v="0"/>
    <s v="theater/plays"/>
    <n v="0.16826666666666668"/>
    <n v="315.5"/>
    <x v="8"/>
    <s v="plays"/>
  </r>
  <r>
    <n v="3891"/>
    <s v="Out of the Box: A Mime Story"/>
    <s v="A comedy about a mime who dreams of becoming a stand up comedian."/>
    <n v="800"/>
    <n v="260"/>
    <x v="2"/>
    <s v="US"/>
    <s v="USD"/>
    <d v="2015-03-23T02:59:00"/>
    <n v="1427086740"/>
    <x v="3891"/>
    <n v="1424488244"/>
    <b v="0"/>
    <n v="7"/>
    <b v="0"/>
    <s v="theater/plays"/>
    <n v="0.32500000000000001"/>
    <n v="37.142857142857146"/>
    <x v="8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d v="2014-08-24T05:00:00"/>
    <n v="1408863600"/>
    <x v="3892"/>
    <n v="1408203557"/>
    <b v="0"/>
    <n v="0"/>
    <b v="0"/>
    <s v="theater/plays"/>
    <n v="0"/>
    <e v="#DIV/0!"/>
    <x v="8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d v="2014-07-01T04:00:00"/>
    <n v="1404194400"/>
    <x v="3893"/>
    <n v="1400600840"/>
    <b v="0"/>
    <n v="84"/>
    <b v="0"/>
    <s v="theater/plays"/>
    <n v="0.2155"/>
    <n v="128.27380952380952"/>
    <x v="8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d v="2016-12-06T02:59:00"/>
    <n v="1481000340"/>
    <x v="3894"/>
    <n v="1478386812"/>
    <b v="0"/>
    <n v="11"/>
    <b v="0"/>
    <s v="theater/plays"/>
    <n v="3.4666666666666665E-2"/>
    <n v="47.272727272727273"/>
    <x v="8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d v="2015-02-28T04:00:18"/>
    <n v="1425103218"/>
    <x v="3895"/>
    <n v="1422424818"/>
    <b v="0"/>
    <n v="1"/>
    <b v="0"/>
    <s v="theater/plays"/>
    <n v="0.05"/>
    <n v="50"/>
    <x v="8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d v="2014-06-17T02:36:18"/>
    <n v="1402979778"/>
    <x v="3896"/>
    <n v="1401770178"/>
    <b v="0"/>
    <n v="4"/>
    <b v="0"/>
    <s v="theater/plays"/>
    <n v="0.10625"/>
    <n v="42.5"/>
    <x v="8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d v="2015-01-08T18:58:03"/>
    <n v="1420750683"/>
    <x v="3897"/>
    <n v="1418158683"/>
    <b v="0"/>
    <n v="10"/>
    <b v="0"/>
    <s v="theater/plays"/>
    <n v="0.17599999999999999"/>
    <n v="44"/>
    <x v="8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d v="2015-08-17T14:00:00"/>
    <n v="1439827200"/>
    <x v="3898"/>
    <n v="1436355270"/>
    <b v="0"/>
    <n v="16"/>
    <b v="0"/>
    <s v="theater/plays"/>
    <n v="0.3256"/>
    <n v="50.875"/>
    <x v="8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d v="2014-08-12T16:36:01"/>
    <n v="1407868561"/>
    <x v="3899"/>
    <n v="1406140561"/>
    <b v="0"/>
    <n v="2"/>
    <b v="0"/>
    <s v="theater/plays"/>
    <n v="1.2500000000000001E-2"/>
    <n v="62.5"/>
    <x v="8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d v="2015-06-11T00:13:11"/>
    <n v="1433988791"/>
    <x v="3900"/>
    <n v="1431396791"/>
    <b v="0"/>
    <n v="5"/>
    <b v="0"/>
    <s v="theater/plays"/>
    <n v="5.3999999999999999E-2"/>
    <n v="27"/>
    <x v="8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d v="2015-12-19T17:49:59"/>
    <n v="1450554599"/>
    <x v="3901"/>
    <n v="1447098599"/>
    <b v="0"/>
    <n v="1"/>
    <b v="0"/>
    <s v="theater/plays"/>
    <n v="8.3333333333333332E-3"/>
    <n v="25"/>
    <x v="8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d v="2016-11-14T10:14:02"/>
    <n v="1479125642"/>
    <x v="3902"/>
    <n v="1476962042"/>
    <b v="0"/>
    <n v="31"/>
    <b v="0"/>
    <s v="theater/plays"/>
    <n v="0.48833333333333334"/>
    <n v="47.258064516129032"/>
    <x v="8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d v="2015-08-14T17:38:00"/>
    <n v="1439581080"/>
    <x v="3903"/>
    <n v="1435709765"/>
    <b v="0"/>
    <n v="0"/>
    <b v="0"/>
    <s v="theater/plays"/>
    <n v="0"/>
    <e v="#DIV/0!"/>
    <x v="8"/>
    <s v="plays"/>
  </r>
  <r>
    <n v="3904"/>
    <s v="Black America from Prophets to Pimps"/>
    <s v="A play that will cover 4000 years of black history."/>
    <n v="10000"/>
    <n v="3"/>
    <x v="2"/>
    <s v="US"/>
    <s v="USD"/>
    <d v="2015-04-15T03:04:00"/>
    <n v="1429074240"/>
    <x v="3904"/>
    <n v="1427866200"/>
    <b v="0"/>
    <n v="2"/>
    <b v="0"/>
    <s v="theater/plays"/>
    <n v="2.9999999999999997E-4"/>
    <n v="1.5"/>
    <x v="8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d v="2015-06-11T21:00:00"/>
    <n v="1434063600"/>
    <x v="3905"/>
    <n v="1430405903"/>
    <b v="0"/>
    <n v="7"/>
    <b v="0"/>
    <s v="theater/plays"/>
    <n v="0.11533333333333333"/>
    <n v="24.714285714285715"/>
    <x v="8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d v="2015-06-26T11:25:00"/>
    <n v="1435325100"/>
    <x v="3906"/>
    <n v="1432072893"/>
    <b v="0"/>
    <n v="16"/>
    <b v="0"/>
    <s v="theater/plays"/>
    <n v="0.67333333333333334"/>
    <n v="63.125"/>
    <x v="8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d v="2014-10-26T18:08:00"/>
    <n v="1414354080"/>
    <x v="3907"/>
    <n v="1411587606"/>
    <b v="0"/>
    <n v="4"/>
    <b v="0"/>
    <s v="theater/plays"/>
    <n v="0.153"/>
    <n v="38.25"/>
    <x v="8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d v="2014-07-29T01:14:56"/>
    <n v="1406603696"/>
    <x v="3908"/>
    <n v="1405307696"/>
    <b v="0"/>
    <n v="4"/>
    <b v="0"/>
    <s v="theater/plays"/>
    <n v="8.666666666666667E-2"/>
    <n v="16.25"/>
    <x v="8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d v="2014-09-11T06:37:22"/>
    <n v="1410424642"/>
    <x v="3909"/>
    <n v="1407832642"/>
    <b v="0"/>
    <n v="4"/>
    <b v="0"/>
    <s v="theater/plays"/>
    <n v="2.2499999999999998E-3"/>
    <n v="33.75"/>
    <x v="8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d v="2015-09-07T16:09:57"/>
    <n v="1441649397"/>
    <x v="3910"/>
    <n v="1439057397"/>
    <b v="0"/>
    <n v="3"/>
    <b v="0"/>
    <s v="theater/plays"/>
    <n v="3.0833333333333334E-2"/>
    <n v="61.666666666666664"/>
    <x v="8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d v="2014-11-26T18:29:37"/>
    <n v="1417033777"/>
    <x v="3911"/>
    <n v="1414438177"/>
    <b v="0"/>
    <n v="36"/>
    <b v="0"/>
    <s v="theater/plays"/>
    <n v="0.37412499999999999"/>
    <n v="83.138888888888886"/>
    <x v="8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d v="2015-04-25T02:35:00"/>
    <n v="1429936500"/>
    <x v="3912"/>
    <n v="1424759330"/>
    <b v="0"/>
    <n v="1"/>
    <b v="0"/>
    <s v="theater/plays"/>
    <n v="6.666666666666667E-5"/>
    <n v="1"/>
    <x v="8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d v="2015-11-30T04:04:09"/>
    <n v="1448863449"/>
    <x v="3913"/>
    <n v="1446267849"/>
    <b v="0"/>
    <n v="7"/>
    <b v="0"/>
    <s v="theater/plays"/>
    <n v="0.1"/>
    <n v="142.85714285714286"/>
    <x v="8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d v="2015-05-10T20:59:00"/>
    <n v="1431298740"/>
    <x v="3914"/>
    <n v="1429558756"/>
    <b v="0"/>
    <n v="27"/>
    <b v="0"/>
    <s v="theater/plays"/>
    <n v="0.36359999999999998"/>
    <n v="33.666666666666664"/>
    <x v="8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d v="2016-06-01T21:38:29"/>
    <n v="1464824309"/>
    <x v="3915"/>
    <n v="1462232309"/>
    <b v="0"/>
    <n v="1"/>
    <b v="0"/>
    <s v="theater/plays"/>
    <n v="3.3333333333333335E-3"/>
    <n v="5"/>
    <x v="8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d v="2016-06-03T09:19:12"/>
    <n v="1464952752"/>
    <x v="3916"/>
    <n v="1462360752"/>
    <b v="0"/>
    <n v="0"/>
    <b v="0"/>
    <s v="theater/plays"/>
    <n v="0"/>
    <e v="#DIV/0!"/>
    <x v="8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d v="2014-09-11T10:39:21"/>
    <n v="1410439161"/>
    <x v="3917"/>
    <n v="1407847161"/>
    <b v="0"/>
    <n v="1"/>
    <b v="0"/>
    <s v="theater/plays"/>
    <n v="2.8571428571428571E-3"/>
    <n v="10"/>
    <x v="8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d v="2014-08-04T14:00:00"/>
    <n v="1407168000"/>
    <x v="3918"/>
    <n v="1406131023"/>
    <b v="0"/>
    <n v="3"/>
    <b v="0"/>
    <s v="theater/plays"/>
    <n v="2E-3"/>
    <n v="40"/>
    <x v="8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d v="2016-01-17T22:00:00"/>
    <n v="1453075200"/>
    <x v="3919"/>
    <n v="1450628773"/>
    <b v="0"/>
    <n v="3"/>
    <b v="0"/>
    <s v="theater/plays"/>
    <n v="1.7999999999999999E-2"/>
    <n v="30"/>
    <x v="8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d v="2016-11-13T08:17:40"/>
    <n v="1479032260"/>
    <x v="3920"/>
    <n v="1476436660"/>
    <b v="0"/>
    <n v="3"/>
    <b v="0"/>
    <s v="theater/plays"/>
    <n v="5.3999999999999999E-2"/>
    <n v="45"/>
    <x v="8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d v="2014-10-26T16:00:00"/>
    <n v="1414346400"/>
    <x v="3921"/>
    <n v="1413291655"/>
    <b v="0"/>
    <n v="0"/>
    <b v="0"/>
    <s v="theater/plays"/>
    <n v="0"/>
    <e v="#DIV/0!"/>
    <x v="8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d v="2015-03-02T21:00:00"/>
    <n v="1425337200"/>
    <x v="3922"/>
    <n v="1421432810"/>
    <b v="0"/>
    <n v="6"/>
    <b v="0"/>
    <s v="theater/plays"/>
    <n v="8.1333333333333327E-2"/>
    <n v="10.166666666666666"/>
    <x v="8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d v="2015-04-09T21:31:11"/>
    <n v="1428622271"/>
    <x v="3923"/>
    <n v="1426203071"/>
    <b v="0"/>
    <n v="17"/>
    <b v="0"/>
    <s v="theater/plays"/>
    <n v="0.12034782608695652"/>
    <n v="81.411764705882348"/>
    <x v="8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d v="2014-06-26T21:02:02"/>
    <n v="1403823722"/>
    <x v="3924"/>
    <n v="1401231722"/>
    <b v="0"/>
    <n v="40"/>
    <b v="0"/>
    <s v="theater/plays"/>
    <n v="0.15266666666666667"/>
    <n v="57.25"/>
    <x v="8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d v="2014-07-30T18:53:59"/>
    <n v="1406753639"/>
    <x v="3925"/>
    <n v="1404161639"/>
    <b v="0"/>
    <n v="3"/>
    <b v="0"/>
    <s v="theater/plays"/>
    <n v="0.1"/>
    <n v="5"/>
    <x v="8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d v="2014-12-27T00:02:28"/>
    <n v="1419645748"/>
    <x v="3926"/>
    <n v="1417053748"/>
    <b v="0"/>
    <n v="1"/>
    <b v="0"/>
    <s v="theater/plays"/>
    <n v="3.0000000000000001E-3"/>
    <n v="15"/>
    <x v="8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d v="2014-08-09T04:25:04"/>
    <n v="1407565504"/>
    <x v="3927"/>
    <n v="1404973504"/>
    <b v="0"/>
    <n v="2"/>
    <b v="0"/>
    <s v="theater/plays"/>
    <n v="0.01"/>
    <n v="12.5"/>
    <x v="8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d v="2015-10-16T02:59:00"/>
    <n v="1444971540"/>
    <x v="3928"/>
    <n v="1442593427"/>
    <b v="0"/>
    <n v="7"/>
    <b v="0"/>
    <s v="theater/plays"/>
    <n v="0.13020000000000001"/>
    <n v="93"/>
    <x v="8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d v="2016-09-18T17:51:05"/>
    <n v="1474228265"/>
    <x v="3929"/>
    <n v="1471636265"/>
    <b v="0"/>
    <n v="14"/>
    <b v="0"/>
    <s v="theater/plays"/>
    <n v="2.265E-2"/>
    <n v="32.357142857142854"/>
    <x v="8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d v="2016-04-01T04:00:00"/>
    <n v="1459490400"/>
    <x v="3930"/>
    <n v="1457078868"/>
    <b v="0"/>
    <n v="0"/>
    <b v="0"/>
    <s v="theater/plays"/>
    <n v="0"/>
    <e v="#DIV/0!"/>
    <x v="8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d v="2015-09-06T01:38:27"/>
    <n v="1441510707"/>
    <x v="3931"/>
    <n v="1439350707"/>
    <b v="0"/>
    <n v="0"/>
    <b v="0"/>
    <s v="theater/plays"/>
    <n v="0"/>
    <e v="#DIV/0!"/>
    <x v="8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d v="2016-03-16T01:02:44"/>
    <n v="1458097364"/>
    <x v="3932"/>
    <n v="1455508964"/>
    <b v="0"/>
    <n v="1"/>
    <b v="0"/>
    <s v="theater/plays"/>
    <n v="8.3333333333333331E-5"/>
    <n v="1"/>
    <x v="8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d v="2016-07-16T22:43:00"/>
    <n v="1468716180"/>
    <x v="3933"/>
    <n v="1466205262"/>
    <b v="0"/>
    <n v="12"/>
    <b v="0"/>
    <s v="theater/plays"/>
    <n v="0.15742857142857142"/>
    <n v="91.833333333333329"/>
    <x v="8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d v="2015-10-01T11:00:00"/>
    <n v="1443704400"/>
    <x v="3934"/>
    <n v="1439827639"/>
    <b v="0"/>
    <n v="12"/>
    <b v="0"/>
    <s v="theater/plays"/>
    <n v="0.11"/>
    <n v="45.833333333333336"/>
    <x v="8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d v="2015-10-04T13:45:46"/>
    <n v="1443973546"/>
    <x v="3935"/>
    <n v="1438789546"/>
    <b v="0"/>
    <n v="23"/>
    <b v="0"/>
    <s v="theater/plays"/>
    <n v="0.43833333333333335"/>
    <n v="57.173913043478258"/>
    <x v="8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d v="2016-12-01T05:18:40"/>
    <n v="1480576720"/>
    <x v="3936"/>
    <n v="1477981120"/>
    <b v="0"/>
    <n v="0"/>
    <b v="0"/>
    <s v="theater/plays"/>
    <n v="0"/>
    <e v="#DIV/0!"/>
    <x v="8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d v="2016-07-11T13:09:20"/>
    <n v="1468249760"/>
    <x v="3937"/>
    <n v="1465830560"/>
    <b v="0"/>
    <n v="10"/>
    <b v="0"/>
    <s v="theater/plays"/>
    <n v="0.86135181975736563"/>
    <n v="248.5"/>
    <x v="8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d v="2015-06-27T19:44:14"/>
    <n v="1435441454"/>
    <x v="3938"/>
    <n v="1432763054"/>
    <b v="0"/>
    <n v="5"/>
    <b v="0"/>
    <s v="theater/plays"/>
    <n v="0.12196620583717357"/>
    <n v="79.400000000000006"/>
    <x v="8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d v="2014-10-07T02:30:00"/>
    <n v="1412656200"/>
    <x v="3939"/>
    <n v="1412328979"/>
    <b v="0"/>
    <n v="1"/>
    <b v="0"/>
    <s v="theater/plays"/>
    <n v="1E-3"/>
    <n v="5"/>
    <x v="8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d v="2015-01-02T09:49:11"/>
    <n v="1420199351"/>
    <x v="3940"/>
    <n v="1416311351"/>
    <b v="0"/>
    <n v="2"/>
    <b v="0"/>
    <s v="theater/plays"/>
    <n v="2.2000000000000001E-3"/>
    <n v="5.5"/>
    <x v="8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d v="2014-11-24T23:00:00"/>
    <n v="1416877200"/>
    <x v="3941"/>
    <n v="1414505137"/>
    <b v="0"/>
    <n v="2"/>
    <b v="0"/>
    <s v="theater/plays"/>
    <n v="9.0909090909090905E-3"/>
    <n v="25"/>
    <x v="8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d v="2015-06-16T19:41:54"/>
    <n v="1434490914"/>
    <x v="3942"/>
    <n v="1429306914"/>
    <b v="0"/>
    <n v="0"/>
    <b v="0"/>
    <s v="theater/plays"/>
    <n v="0"/>
    <e v="#DIV/0!"/>
    <x v="8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d v="2015-11-02T14:50:00"/>
    <n v="1446483000"/>
    <x v="3943"/>
    <n v="1443811268"/>
    <b v="0"/>
    <n v="13"/>
    <b v="0"/>
    <s v="theater/plays"/>
    <n v="0.35639999999999999"/>
    <n v="137.07692307692307"/>
    <x v="8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d v="2015-08-27T13:54:35"/>
    <n v="1440690875"/>
    <x v="3944"/>
    <n v="1438098875"/>
    <b v="0"/>
    <n v="0"/>
    <b v="0"/>
    <s v="theater/plays"/>
    <n v="0"/>
    <e v="#DIV/0!"/>
    <x v="8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d v="2015-05-15T17:14:28"/>
    <n v="1431717268"/>
    <x v="3945"/>
    <n v="1429125268"/>
    <b v="0"/>
    <n v="1"/>
    <b v="0"/>
    <s v="theater/plays"/>
    <n v="2.5000000000000001E-3"/>
    <n v="5"/>
    <x v="8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d v="2015-02-28T06:00:00"/>
    <n v="1425110400"/>
    <x v="3946"/>
    <n v="1422388822"/>
    <b v="0"/>
    <n v="5"/>
    <b v="0"/>
    <s v="theater/plays"/>
    <n v="3.2500000000000001E-2"/>
    <n v="39"/>
    <x v="8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d v="2016-10-02T01:25:44"/>
    <n v="1475378744"/>
    <x v="3947"/>
    <n v="1472786744"/>
    <b v="0"/>
    <n v="2"/>
    <b v="0"/>
    <s v="theater/plays"/>
    <n v="3.3666666666666664E-2"/>
    <n v="50.5"/>
    <x v="8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d v="2014-09-07T05:48:43"/>
    <n v="1410076123"/>
    <x v="3948"/>
    <n v="1404892123"/>
    <b v="0"/>
    <n v="0"/>
    <b v="0"/>
    <s v="theater/plays"/>
    <n v="0"/>
    <e v="#DIV/0!"/>
    <x v="8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d v="2015-02-11T00:53:41"/>
    <n v="1423623221"/>
    <x v="3949"/>
    <n v="1421031221"/>
    <b v="0"/>
    <n v="32"/>
    <b v="0"/>
    <s v="theater/plays"/>
    <n v="0.15770000000000001"/>
    <n v="49.28125"/>
    <x v="8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d v="2016-04-08T16:35:00"/>
    <n v="1460140500"/>
    <x v="3950"/>
    <n v="1457628680"/>
    <b v="0"/>
    <n v="1"/>
    <b v="0"/>
    <s v="theater/plays"/>
    <n v="6.2500000000000003E-3"/>
    <n v="25"/>
    <x v="8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d v="2016-05-03T16:49:02"/>
    <n v="1462301342"/>
    <x v="3951"/>
    <n v="1457120942"/>
    <b v="0"/>
    <n v="1"/>
    <b v="0"/>
    <s v="theater/plays"/>
    <n v="5.0000000000000004E-6"/>
    <n v="1"/>
    <x v="8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d v="2015-10-26T16:58:10"/>
    <n v="1445885890"/>
    <x v="3952"/>
    <n v="1440701890"/>
    <b v="0"/>
    <n v="1"/>
    <b v="0"/>
    <s v="theater/plays"/>
    <n v="9.6153846153846159E-4"/>
    <n v="25"/>
    <x v="8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d v="2016-07-29T21:29:00"/>
    <n v="1469834940"/>
    <x v="3953"/>
    <n v="1467162586"/>
    <b v="0"/>
    <n v="0"/>
    <b v="0"/>
    <s v="theater/plays"/>
    <n v="0"/>
    <e v="#DIV/0!"/>
    <x v="8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d v="2014-07-14T13:37:44"/>
    <n v="1405352264"/>
    <x v="3954"/>
    <n v="1400168264"/>
    <b v="0"/>
    <n v="0"/>
    <b v="0"/>
    <s v="theater/plays"/>
    <n v="0"/>
    <e v="#DIV/0!"/>
    <x v="8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d v="2015-11-28T19:22:21"/>
    <n v="1448745741"/>
    <x v="3955"/>
    <n v="1446150141"/>
    <b v="0"/>
    <n v="8"/>
    <b v="0"/>
    <s v="theater/plays"/>
    <n v="0.24285714285714285"/>
    <n v="53.125"/>
    <x v="8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d v="2016-04-24T22:20:00"/>
    <n v="1461543600"/>
    <x v="3956"/>
    <n v="1459203727"/>
    <b v="0"/>
    <n v="0"/>
    <b v="0"/>
    <s v="theater/plays"/>
    <n v="0"/>
    <e v="#DIV/0!"/>
    <x v="8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d v="2016-07-08T21:25:54"/>
    <n v="1468020354"/>
    <x v="3957"/>
    <n v="1464045954"/>
    <b v="0"/>
    <n v="1"/>
    <b v="0"/>
    <s v="theater/plays"/>
    <n v="2.5000000000000001E-4"/>
    <n v="7"/>
    <x v="8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d v="2014-08-02T12:00:00"/>
    <n v="1406988000"/>
    <x v="3958"/>
    <n v="1403822912"/>
    <b v="0"/>
    <n v="16"/>
    <b v="0"/>
    <s v="theater/plays"/>
    <n v="0.32050000000000001"/>
    <n v="40.0625"/>
    <x v="8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d v="2014-09-28T16:55:56"/>
    <n v="1411930556"/>
    <x v="3959"/>
    <n v="1409338556"/>
    <b v="0"/>
    <n v="12"/>
    <b v="0"/>
    <s v="theater/plays"/>
    <n v="0.24333333333333335"/>
    <n v="24.333333333333332"/>
    <x v="8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d v="2016-01-03T18:17:36"/>
    <n v="1451852256"/>
    <x v="3960"/>
    <n v="1449260256"/>
    <b v="0"/>
    <n v="4"/>
    <b v="0"/>
    <s v="theater/plays"/>
    <n v="1.4999999999999999E-2"/>
    <n v="11.25"/>
    <x v="8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d v="2014-05-08T19:23:30"/>
    <n v="1399584210"/>
    <x v="3961"/>
    <n v="1397683410"/>
    <b v="0"/>
    <n v="2"/>
    <b v="0"/>
    <s v="theater/plays"/>
    <n v="4.1999999999999997E-3"/>
    <n v="10.5"/>
    <x v="8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d v="2015-11-28T12:54:54"/>
    <n v="1448722494"/>
    <x v="3962"/>
    <n v="1446562494"/>
    <b v="0"/>
    <n v="3"/>
    <b v="0"/>
    <s v="theater/plays"/>
    <n v="3.214285714285714E-2"/>
    <n v="15"/>
    <x v="8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d v="2015-11-18T02:41:57"/>
    <n v="1447821717"/>
    <x v="3963"/>
    <n v="1445226117"/>
    <b v="0"/>
    <n v="0"/>
    <b v="0"/>
    <s v="theater/plays"/>
    <n v="0"/>
    <e v="#DIV/0!"/>
    <x v="8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d v="2015-04-19T14:19:46"/>
    <n v="1429460386"/>
    <x v="3964"/>
    <n v="1424279986"/>
    <b v="0"/>
    <n v="3"/>
    <b v="0"/>
    <s v="theater/plays"/>
    <n v="6.3E-2"/>
    <n v="42"/>
    <x v="8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d v="2016-04-14T02:39:40"/>
    <n v="1460608780"/>
    <x v="3965"/>
    <n v="1455428380"/>
    <b v="0"/>
    <n v="4"/>
    <b v="0"/>
    <s v="theater/plays"/>
    <n v="0.14249999999999999"/>
    <n v="71.25"/>
    <x v="8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d v="2014-07-24T00:59:00"/>
    <n v="1406170740"/>
    <x v="3966"/>
    <n v="1402506278"/>
    <b v="0"/>
    <n v="2"/>
    <b v="0"/>
    <s v="theater/plays"/>
    <n v="6.0000000000000001E-3"/>
    <n v="22.5"/>
    <x v="8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d v="2017-03-06T04:58:27"/>
    <n v="1488783507"/>
    <x v="3967"/>
    <n v="1486191507"/>
    <b v="0"/>
    <n v="10"/>
    <b v="0"/>
    <s v="theater/plays"/>
    <n v="0.2411764705882353"/>
    <n v="41"/>
    <x v="8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d v="2016-05-22T17:34:33"/>
    <n v="1463945673"/>
    <x v="3968"/>
    <n v="1458761673"/>
    <b v="0"/>
    <n v="11"/>
    <b v="0"/>
    <s v="theater/plays"/>
    <n v="0.10539999999999999"/>
    <n v="47.909090909090907"/>
    <x v="8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d v="2016-08-29T01:55:00"/>
    <n v="1472442900"/>
    <x v="3969"/>
    <n v="1471638646"/>
    <b v="0"/>
    <n v="6"/>
    <b v="0"/>
    <s v="theater/plays"/>
    <n v="7.4690265486725665E-2"/>
    <n v="35.166666666666664"/>
    <x v="8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d v="2016-04-17T18:43:31"/>
    <n v="1460925811"/>
    <x v="3970"/>
    <n v="1458333811"/>
    <b v="0"/>
    <n v="2"/>
    <b v="0"/>
    <s v="theater/plays"/>
    <n v="7.3333333333333334E-4"/>
    <n v="5.5"/>
    <x v="8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d v="2014-07-21T10:52:06"/>
    <n v="1405947126"/>
    <x v="3971"/>
    <n v="1403355126"/>
    <b v="0"/>
    <n v="6"/>
    <b v="0"/>
    <s v="theater/plays"/>
    <n v="9.7142857142857135E-3"/>
    <n v="22.666666666666668"/>
    <x v="8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d v="2015-02-05T23:37:14"/>
    <n v="1423186634"/>
    <x v="3972"/>
    <n v="1418002634"/>
    <b v="0"/>
    <n v="8"/>
    <b v="0"/>
    <s v="theater/plays"/>
    <n v="0.21099999999999999"/>
    <n v="26.375"/>
    <x v="8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d v="2016-05-09T02:00:00"/>
    <n v="1462766400"/>
    <x v="3973"/>
    <n v="1460219110"/>
    <b v="0"/>
    <n v="37"/>
    <b v="0"/>
    <s v="theater/plays"/>
    <n v="0.78100000000000003"/>
    <n v="105.54054054054055"/>
    <x v="8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d v="2016-06-02T11:07:28"/>
    <n v="1464872848"/>
    <x v="3974"/>
    <n v="1462280848"/>
    <b v="0"/>
    <n v="11"/>
    <b v="0"/>
    <s v="theater/plays"/>
    <n v="0.32"/>
    <n v="29.09090909090909"/>
    <x v="8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d v="2016-07-13T18:48:18"/>
    <n v="1468442898"/>
    <x v="3975"/>
    <n v="1465850898"/>
    <b v="0"/>
    <n v="0"/>
    <b v="0"/>
    <s v="theater/plays"/>
    <n v="0"/>
    <e v="#DIV/0!"/>
    <x v="8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d v="2014-08-01T05:00:00"/>
    <n v="1406876400"/>
    <x v="3976"/>
    <n v="1405024561"/>
    <b v="0"/>
    <n v="10"/>
    <b v="0"/>
    <s v="theater/plays"/>
    <n v="0.47692307692307695"/>
    <n v="62"/>
    <x v="8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d v="2016-07-22T16:55:32"/>
    <n v="1469213732"/>
    <x v="3977"/>
    <n v="1466621732"/>
    <b v="0"/>
    <n v="6"/>
    <b v="0"/>
    <s v="theater/plays"/>
    <n v="1.4500000000000001E-2"/>
    <n v="217.5"/>
    <x v="8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d v="2015-01-31T13:25:53"/>
    <n v="1422717953"/>
    <x v="3978"/>
    <n v="1417533953"/>
    <b v="0"/>
    <n v="8"/>
    <b v="0"/>
    <s v="theater/plays"/>
    <n v="0.107"/>
    <n v="26.75"/>
    <x v="8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d v="2015-03-29T18:00:00"/>
    <n v="1427659200"/>
    <x v="3979"/>
    <n v="1425678057"/>
    <b v="0"/>
    <n v="6"/>
    <b v="0"/>
    <s v="theater/plays"/>
    <n v="1.8333333333333333E-2"/>
    <n v="18.333333333333332"/>
    <x v="8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d v="2014-07-05T12:22:27"/>
    <n v="1404570147"/>
    <x v="3980"/>
    <n v="1401978147"/>
    <b v="0"/>
    <n v="7"/>
    <b v="0"/>
    <s v="theater/plays"/>
    <n v="0.18"/>
    <n v="64.285714285714292"/>
    <x v="8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d v="2016-07-17T02:19:09"/>
    <n v="1468729149"/>
    <x v="3981"/>
    <n v="1463545149"/>
    <b v="0"/>
    <n v="7"/>
    <b v="0"/>
    <s v="theater/plays"/>
    <n v="4.0833333333333333E-2"/>
    <n v="175"/>
    <x v="8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d v="2015-07-07T17:26:20"/>
    <n v="1436297180"/>
    <x v="3982"/>
    <n v="1431113180"/>
    <b v="0"/>
    <n v="5"/>
    <b v="0"/>
    <s v="theater/plays"/>
    <n v="0.2"/>
    <n v="34"/>
    <x v="8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d v="2014-05-20T04:59:00"/>
    <n v="1400569140"/>
    <x v="3983"/>
    <n v="1397854356"/>
    <b v="0"/>
    <n v="46"/>
    <b v="0"/>
    <s v="theater/plays"/>
    <n v="0.34802513464991025"/>
    <n v="84.282608695652172"/>
    <x v="8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d v="2014-11-07T22:00:00"/>
    <n v="1415404800"/>
    <x v="3984"/>
    <n v="1412809644"/>
    <b v="0"/>
    <n v="10"/>
    <b v="0"/>
    <s v="theater/plays"/>
    <n v="6.3333333333333339E-2"/>
    <n v="9.5"/>
    <x v="8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d v="2016-02-20T19:05:00"/>
    <n v="1456002300"/>
    <x v="3985"/>
    <n v="1454173120"/>
    <b v="0"/>
    <n v="19"/>
    <b v="0"/>
    <s v="theater/plays"/>
    <n v="0.32050000000000001"/>
    <n v="33.736842105263158"/>
    <x v="8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d v="2016-05-06T11:04:00"/>
    <n v="1462539840"/>
    <x v="3986"/>
    <n v="1460034594"/>
    <b v="0"/>
    <n v="13"/>
    <b v="0"/>
    <s v="theater/plays"/>
    <n v="9.7600000000000006E-2"/>
    <n v="37.53846153846154"/>
    <x v="8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d v="2014-05-16T20:11:30"/>
    <n v="1400278290"/>
    <x v="3987"/>
    <n v="1399414290"/>
    <b v="0"/>
    <n v="13"/>
    <b v="0"/>
    <s v="theater/plays"/>
    <n v="0.3775"/>
    <n v="11.615384615384615"/>
    <x v="8"/>
    <s v="plays"/>
  </r>
  <r>
    <n v="3988"/>
    <s v="Folk-Tales: What Stories Do Your Folks Tell?"/>
    <s v="An evening of of stories based both in myth and truth."/>
    <n v="1500"/>
    <n v="32"/>
    <x v="2"/>
    <s v="US"/>
    <s v="USD"/>
    <d v="2015-08-28T23:56:53"/>
    <n v="1440813413"/>
    <x v="3988"/>
    <n v="1439517413"/>
    <b v="0"/>
    <n v="4"/>
    <b v="0"/>
    <s v="theater/plays"/>
    <n v="2.1333333333333333E-2"/>
    <n v="8"/>
    <x v="8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d v="2015-11-08T16:59:41"/>
    <n v="1447009181"/>
    <x v="3989"/>
    <n v="1444413581"/>
    <b v="0"/>
    <n v="0"/>
    <b v="0"/>
    <s v="theater/plays"/>
    <n v="0"/>
    <e v="#DIV/0!"/>
    <x v="8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d v="2016-03-02T14:08:13"/>
    <n v="1456934893"/>
    <x v="3990"/>
    <n v="1454342893"/>
    <b v="0"/>
    <n v="3"/>
    <b v="0"/>
    <s v="theater/plays"/>
    <n v="4.1818181818181817E-2"/>
    <n v="23"/>
    <x v="8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d v="2015-05-31T13:28:02"/>
    <n v="1433086082"/>
    <x v="3991"/>
    <n v="1430494082"/>
    <b v="0"/>
    <n v="1"/>
    <b v="0"/>
    <s v="theater/plays"/>
    <n v="0.2"/>
    <n v="100"/>
    <x v="8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d v="2015-12-11T21:34:19"/>
    <n v="1449876859"/>
    <x v="3992"/>
    <n v="1444689259"/>
    <b v="0"/>
    <n v="9"/>
    <b v="0"/>
    <s v="theater/plays"/>
    <n v="5.4100000000000002E-2"/>
    <n v="60.111111111111114"/>
    <x v="8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d v="2015-05-13T18:45:12"/>
    <n v="1431549912"/>
    <x v="3993"/>
    <n v="1428957912"/>
    <b v="0"/>
    <n v="1"/>
    <b v="0"/>
    <s v="theater/plays"/>
    <n v="6.0000000000000002E-5"/>
    <n v="3"/>
    <x v="8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d v="2014-07-19T07:21:30"/>
    <n v="1405761690"/>
    <x v="3994"/>
    <n v="1403169690"/>
    <b v="0"/>
    <n v="1"/>
    <b v="0"/>
    <s v="theater/plays"/>
    <n v="2.5000000000000001E-3"/>
    <n v="5"/>
    <x v="8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d v="2015-02-14T09:27:00"/>
    <n v="1423913220"/>
    <x v="3995"/>
    <n v="1421339077"/>
    <b v="0"/>
    <n v="4"/>
    <b v="0"/>
    <s v="theater/plays"/>
    <n v="0.35"/>
    <n v="17.5"/>
    <x v="8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d v="2014-11-20T14:04:00"/>
    <n v="1416499440"/>
    <x v="3996"/>
    <n v="1415341464"/>
    <b v="0"/>
    <n v="17"/>
    <b v="0"/>
    <s v="theater/plays"/>
    <n v="0.16566666666666666"/>
    <n v="29.235294117647058"/>
    <x v="8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d v="2015-04-05T06:23:41"/>
    <n v="1428222221"/>
    <x v="3997"/>
    <n v="1425633821"/>
    <b v="0"/>
    <n v="0"/>
    <b v="0"/>
    <s v="theater/plays"/>
    <n v="0"/>
    <e v="#DIV/0!"/>
    <x v="8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d v="2015-03-28T20:07:06"/>
    <n v="1427580426"/>
    <x v="3998"/>
    <n v="1424992026"/>
    <b v="0"/>
    <n v="12"/>
    <b v="0"/>
    <s v="theater/plays"/>
    <n v="0.57199999999999995"/>
    <n v="59.583333333333336"/>
    <x v="8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d v="2014-08-31T17:51:49"/>
    <n v="1409514709"/>
    <x v="3999"/>
    <n v="1406058798"/>
    <b v="0"/>
    <n v="14"/>
    <b v="0"/>
    <s v="theater/plays"/>
    <n v="0.16514285714285715"/>
    <n v="82.571428571428569"/>
    <x v="8"/>
    <s v="plays"/>
  </r>
  <r>
    <n v="4000"/>
    <s v="The Escorts"/>
    <s v="An Enticing Trip into the World of Assisted Dying"/>
    <n v="8000"/>
    <n v="10"/>
    <x v="2"/>
    <s v="US"/>
    <s v="USD"/>
    <d v="2016-05-07T12:29:18"/>
    <n v="1462631358"/>
    <x v="4000"/>
    <n v="1457450958"/>
    <b v="0"/>
    <n v="1"/>
    <b v="0"/>
    <s v="theater/plays"/>
    <n v="1.25E-3"/>
    <n v="10"/>
    <x v="8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d v="2017-03-01T17:00:00"/>
    <n v="1488394800"/>
    <x v="4001"/>
    <n v="1486681708"/>
    <b v="0"/>
    <n v="14"/>
    <b v="0"/>
    <s v="theater/plays"/>
    <n v="0.3775"/>
    <n v="32.357142857142854"/>
    <x v="8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d v="2014-09-26T23:02:41"/>
    <n v="1411779761"/>
    <x v="4002"/>
    <n v="1409187761"/>
    <b v="0"/>
    <n v="4"/>
    <b v="0"/>
    <s v="theater/plays"/>
    <n v="1.84E-2"/>
    <n v="5.75"/>
    <x v="8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d v="2015-02-15T12:05:47"/>
    <n v="1424009147"/>
    <x v="4003"/>
    <n v="1421417147"/>
    <b v="0"/>
    <n v="2"/>
    <b v="0"/>
    <s v="theater/plays"/>
    <n v="0.10050000000000001"/>
    <n v="100.5"/>
    <x v="8"/>
    <s v="plays"/>
  </r>
  <r>
    <n v="4004"/>
    <s v="South Florida Tours"/>
    <s v="Help Launch The Queen Into South Florida!"/>
    <n v="500"/>
    <n v="1"/>
    <x v="2"/>
    <s v="US"/>
    <s v="USD"/>
    <d v="2014-10-08T01:54:17"/>
    <n v="1412740457"/>
    <x v="4004"/>
    <n v="1410148457"/>
    <b v="0"/>
    <n v="1"/>
    <b v="0"/>
    <s v="theater/plays"/>
    <n v="2E-3"/>
    <n v="1"/>
    <x v="8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d v="2014-10-20T17:23:05"/>
    <n v="1413832985"/>
    <x v="4005"/>
    <n v="1408648985"/>
    <b v="0"/>
    <n v="2"/>
    <b v="0"/>
    <s v="theater/plays"/>
    <n v="1.3333333333333334E-2"/>
    <n v="20"/>
    <x v="8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d v="2016-02-16T16:33:07"/>
    <n v="1455647587"/>
    <x v="4006"/>
    <n v="1453487587"/>
    <b v="0"/>
    <n v="1"/>
    <b v="0"/>
    <s v="theater/plays"/>
    <n v="6.666666666666667E-5"/>
    <n v="2"/>
    <x v="8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d v="2014-08-26T14:28:00"/>
    <n v="1409070480"/>
    <x v="4007"/>
    <n v="1406572381"/>
    <b v="0"/>
    <n v="1"/>
    <b v="0"/>
    <s v="theater/plays"/>
    <n v="2.5000000000000001E-3"/>
    <n v="5"/>
    <x v="8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d v="2015-07-22T21:08:27"/>
    <n v="1437606507"/>
    <x v="4008"/>
    <n v="1435014507"/>
    <b v="0"/>
    <n v="4"/>
    <b v="0"/>
    <s v="theater/plays"/>
    <n v="0.06"/>
    <n v="15"/>
    <x v="8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d v="2014-09-09T14:49:20"/>
    <n v="1410281360"/>
    <x v="4009"/>
    <n v="1406825360"/>
    <b v="0"/>
    <n v="3"/>
    <b v="0"/>
    <s v="theater/plays"/>
    <n v="3.8860103626943004E-2"/>
    <n v="25"/>
    <x v="8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d v="2014-10-26T16:29:26"/>
    <n v="1414348166"/>
    <x v="4010"/>
    <n v="1412879366"/>
    <b v="0"/>
    <n v="38"/>
    <b v="0"/>
    <s v="theater/plays"/>
    <n v="0.24194444444444443"/>
    <n v="45.842105263157897"/>
    <x v="8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d v="2015-01-28T11:04:38"/>
    <n v="1422450278"/>
    <x v="4011"/>
    <n v="1419858278"/>
    <b v="0"/>
    <n v="4"/>
    <b v="0"/>
    <s v="theater/plays"/>
    <n v="7.5999999999999998E-2"/>
    <n v="4.75"/>
    <x v="8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d v="2015-05-02T11:04:09"/>
    <n v="1430571849"/>
    <x v="4012"/>
    <n v="1427979849"/>
    <b v="0"/>
    <n v="0"/>
    <b v="0"/>
    <s v="theater/plays"/>
    <n v="0"/>
    <e v="#DIV/0!"/>
    <x v="8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d v="2015-02-16T05:13:43"/>
    <n v="1424070823"/>
    <x v="4013"/>
    <n v="1421478823"/>
    <b v="0"/>
    <n v="2"/>
    <b v="0"/>
    <s v="theater/plays"/>
    <n v="1.2999999999999999E-2"/>
    <n v="13"/>
    <x v="8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d v="2016-03-05T03:54:29"/>
    <n v="1457157269"/>
    <x v="4014"/>
    <n v="1455861269"/>
    <b v="0"/>
    <n v="0"/>
    <b v="0"/>
    <s v="theater/plays"/>
    <n v="0"/>
    <e v="#DIV/0!"/>
    <x v="8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d v="2015-07-19T16:44:23"/>
    <n v="1437331463"/>
    <x v="4015"/>
    <n v="1434739463"/>
    <b v="0"/>
    <n v="1"/>
    <b v="0"/>
    <s v="theater/plays"/>
    <n v="1.4285714285714287E-4"/>
    <n v="1"/>
    <x v="8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d v="2014-09-17T18:56:40"/>
    <n v="1410987400"/>
    <x v="4016"/>
    <n v="1408395400"/>
    <b v="0"/>
    <n v="7"/>
    <b v="0"/>
    <s v="theater/plays"/>
    <n v="0.14000000000000001"/>
    <n v="10"/>
    <x v="8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d v="2014-09-04T14:07:54"/>
    <n v="1409846874"/>
    <x v="4017"/>
    <n v="1407254874"/>
    <b v="0"/>
    <n v="2"/>
    <b v="0"/>
    <s v="theater/plays"/>
    <n v="1.0500000000000001E-2"/>
    <n v="52.5"/>
    <x v="8"/>
    <s v="plays"/>
  </r>
  <r>
    <n v="4018"/>
    <s v="Time Please Fringe"/>
    <s v="Funding for a production of Time Please at the Brighton Fringe 2017... and beyond."/>
    <n v="1500"/>
    <n v="130"/>
    <x v="2"/>
    <s v="GB"/>
    <s v="GBP"/>
    <d v="2016-10-07T19:51:48"/>
    <n v="1475877108"/>
    <x v="4018"/>
    <n v="1473285108"/>
    <b v="0"/>
    <n v="4"/>
    <b v="0"/>
    <s v="theater/plays"/>
    <n v="8.666666666666667E-2"/>
    <n v="32.5"/>
    <x v="8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d v="2016-04-15T14:28:00"/>
    <n v="1460737680"/>
    <x v="4019"/>
    <n v="1455725596"/>
    <b v="0"/>
    <n v="4"/>
    <b v="0"/>
    <s v="theater/plays"/>
    <n v="8.2857142857142851E-3"/>
    <n v="7.25"/>
    <x v="8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d v="2015-03-24T01:34:59"/>
    <n v="1427168099"/>
    <x v="4020"/>
    <n v="1424579699"/>
    <b v="0"/>
    <n v="3"/>
    <b v="0"/>
    <s v="theater/plays"/>
    <n v="0.16666666666666666"/>
    <n v="33.333333333333336"/>
    <x v="8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d v="2014-10-26T19:52:38"/>
    <n v="1414360358"/>
    <x v="4021"/>
    <n v="1409176358"/>
    <b v="0"/>
    <n v="2"/>
    <b v="0"/>
    <s v="theater/plays"/>
    <n v="8.3333333333333332E-3"/>
    <n v="62.5"/>
    <x v="8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d v="2015-02-01T00:54:00"/>
    <n v="1422759240"/>
    <x v="4022"/>
    <n v="1418824867"/>
    <b v="0"/>
    <n v="197"/>
    <b v="0"/>
    <s v="theater/plays"/>
    <n v="0.69561111111111107"/>
    <n v="63.558375634517766"/>
    <x v="8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d v="2016-03-24T20:59:23"/>
    <n v="1458860363"/>
    <x v="4023"/>
    <n v="1454975963"/>
    <b v="0"/>
    <n v="0"/>
    <b v="0"/>
    <s v="theater/plays"/>
    <n v="0"/>
    <e v="#DIV/0!"/>
    <x v="8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d v="2015-08-31T14:04:57"/>
    <n v="1441037097"/>
    <x v="4024"/>
    <n v="1438445097"/>
    <b v="0"/>
    <n v="1"/>
    <b v="0"/>
    <s v="theater/plays"/>
    <n v="1.2500000000000001E-2"/>
    <n v="10"/>
    <x v="8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d v="2015-07-26T03:42:16"/>
    <n v="1437889336"/>
    <x v="4025"/>
    <n v="1432705336"/>
    <b v="0"/>
    <n v="4"/>
    <b v="0"/>
    <s v="theater/plays"/>
    <n v="0.05"/>
    <n v="62.5"/>
    <x v="8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d v="2015-12-04T14:43:59"/>
    <n v="1449247439"/>
    <x v="4026"/>
    <n v="1444059839"/>
    <b v="0"/>
    <n v="0"/>
    <b v="0"/>
    <s v="theater/plays"/>
    <n v="0"/>
    <e v="#DIV/0!"/>
    <x v="8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d v="2017-02-22T23:00:00"/>
    <n v="1487811600"/>
    <x v="4027"/>
    <n v="1486077481"/>
    <b v="0"/>
    <n v="7"/>
    <b v="0"/>
    <s v="theater/plays"/>
    <n v="7.166666666666667E-2"/>
    <n v="30.714285714285715"/>
    <x v="8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d v="2014-06-05T20:31:40"/>
    <n v="1402007500"/>
    <x v="4028"/>
    <n v="1399415500"/>
    <b v="0"/>
    <n v="11"/>
    <b v="0"/>
    <s v="theater/plays"/>
    <n v="0.28050000000000003"/>
    <n v="51"/>
    <x v="8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d v="2015-12-13T22:36:10"/>
    <n v="1450053370"/>
    <x v="4029"/>
    <n v="1447461370"/>
    <b v="0"/>
    <n v="0"/>
    <b v="0"/>
    <s v="theater/plays"/>
    <n v="0"/>
    <e v="#DIV/0!"/>
    <x v="8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d v="2016-02-03T16:49:00"/>
    <n v="1454525340"/>
    <x v="4030"/>
    <n v="1452008599"/>
    <b v="0"/>
    <n v="6"/>
    <b v="0"/>
    <s v="theater/plays"/>
    <n v="0.16"/>
    <n v="66.666666666666671"/>
    <x v="8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d v="2014-12-18T13:02:44"/>
    <n v="1418914964"/>
    <x v="4031"/>
    <n v="1414591364"/>
    <b v="0"/>
    <n v="0"/>
    <b v="0"/>
    <s v="theater/plays"/>
    <n v="0"/>
    <e v="#DIV/0!"/>
    <x v="8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d v="2015-12-15T18:25:16"/>
    <n v="1450211116"/>
    <x v="4032"/>
    <n v="1445023516"/>
    <b v="0"/>
    <n v="7"/>
    <b v="0"/>
    <s v="theater/plays"/>
    <n v="6.8287037037037035E-2"/>
    <n v="59"/>
    <x v="8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d v="2016-10-02T07:00:00"/>
    <n v="1475398800"/>
    <x v="4033"/>
    <n v="1472711224"/>
    <b v="0"/>
    <n v="94"/>
    <b v="0"/>
    <s v="theater/plays"/>
    <n v="0.25698702928870293"/>
    <n v="65.340319148936175"/>
    <x v="8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d v="2015-04-03T19:44:10"/>
    <n v="1428097450"/>
    <x v="4034"/>
    <n v="1425509050"/>
    <b v="0"/>
    <n v="2"/>
    <b v="0"/>
    <s v="theater/plays"/>
    <n v="1.4814814814814815E-2"/>
    <n v="100"/>
    <x v="8"/>
    <s v="plays"/>
  </r>
  <r>
    <n v="4035"/>
    <s v="The Lost Boy"/>
    <s v="&quot;Stories are where you go to look for the truth of your own life.&quot; (Frank Delaney)"/>
    <n v="10000"/>
    <n v="3685"/>
    <x v="2"/>
    <s v="US"/>
    <s v="USD"/>
    <d v="2014-10-21T19:11:27"/>
    <n v="1413925887"/>
    <x v="4035"/>
    <n v="1411333887"/>
    <b v="0"/>
    <n v="25"/>
    <b v="0"/>
    <s v="theater/plays"/>
    <n v="0.36849999999999999"/>
    <n v="147.4"/>
    <x v="8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d v="2014-07-01T20:30:00"/>
    <n v="1404253800"/>
    <x v="4036"/>
    <n v="1402784964"/>
    <b v="0"/>
    <n v="17"/>
    <b v="0"/>
    <s v="theater/plays"/>
    <n v="0.47049999999999997"/>
    <n v="166.05882352941177"/>
    <x v="8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d v="2016-05-24T12:25:00"/>
    <n v="1464099900"/>
    <x v="4037"/>
    <n v="1462585315"/>
    <b v="0"/>
    <n v="2"/>
    <b v="0"/>
    <s v="theater/plays"/>
    <n v="0.11428571428571428"/>
    <n v="40"/>
    <x v="8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d v="2014-10-17T17:10:10"/>
    <n v="1413573010"/>
    <x v="4038"/>
    <n v="1408389010"/>
    <b v="0"/>
    <n v="4"/>
    <b v="0"/>
    <s v="theater/plays"/>
    <n v="0.12039999999999999"/>
    <n v="75.25"/>
    <x v="8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d v="2015-12-01T03:59:00"/>
    <n v="1448949540"/>
    <x v="4039"/>
    <n v="1446048367"/>
    <b v="0"/>
    <n v="5"/>
    <b v="0"/>
    <s v="theater/plays"/>
    <n v="0.6"/>
    <n v="60"/>
    <x v="8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d v="2015-07-18T01:00:00"/>
    <n v="1437188400"/>
    <x v="4040"/>
    <n v="1432100004"/>
    <b v="0"/>
    <n v="2"/>
    <b v="0"/>
    <s v="theater/plays"/>
    <n v="0.3125"/>
    <n v="1250"/>
    <x v="8"/>
    <s v="plays"/>
  </r>
  <r>
    <n v="4041"/>
    <s v="In the Land of Gold"/>
    <s v="A bold, colouful, vibrant play centred around the last remaining monarchy of Africa."/>
    <n v="5000"/>
    <n v="21"/>
    <x v="2"/>
    <s v="GB"/>
    <s v="GBP"/>
    <d v="2016-09-06T09:22:34"/>
    <n v="1473160954"/>
    <x v="4041"/>
    <n v="1467976954"/>
    <b v="0"/>
    <n v="2"/>
    <b v="0"/>
    <s v="theater/plays"/>
    <n v="4.1999999999999997E-3"/>
    <n v="10.5"/>
    <x v="8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d v="2015-01-20T17:16:00"/>
    <n v="1421781360"/>
    <x v="4042"/>
    <n v="1419213664"/>
    <b v="0"/>
    <n v="3"/>
    <b v="0"/>
    <s v="theater/plays"/>
    <n v="2.0999999999999999E-3"/>
    <n v="7"/>
    <x v="8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d v="2014-11-20T20:58:45"/>
    <n v="1416524325"/>
    <x v="4043"/>
    <n v="1415228325"/>
    <b v="0"/>
    <n v="0"/>
    <b v="0"/>
    <s v="theater/plays"/>
    <n v="0"/>
    <e v="#DIV/0!"/>
    <x v="8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d v="2015-04-10T03:00:00"/>
    <n v="1428642000"/>
    <x v="4044"/>
    <n v="1426050982"/>
    <b v="0"/>
    <n v="4"/>
    <b v="0"/>
    <s v="theater/plays"/>
    <n v="0.375"/>
    <n v="56.25"/>
    <x v="8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d v="2014-08-21T02:49:49"/>
    <n v="1408596589"/>
    <x v="4045"/>
    <n v="1406004589"/>
    <b v="0"/>
    <n v="1"/>
    <b v="0"/>
    <s v="theater/plays"/>
    <n v="2.0000000000000001E-4"/>
    <n v="1"/>
    <x v="8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d v="2014-10-22T13:36:50"/>
    <n v="1413992210"/>
    <x v="4046"/>
    <n v="1411400210"/>
    <b v="0"/>
    <n v="12"/>
    <b v="0"/>
    <s v="theater/plays"/>
    <n v="8.2142857142857142E-2"/>
    <n v="38.333333333333336"/>
    <x v="8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d v="2015-01-10T23:00:00"/>
    <n v="1420938000"/>
    <x v="4047"/>
    <n v="1418862743"/>
    <b v="0"/>
    <n v="4"/>
    <b v="0"/>
    <s v="theater/plays"/>
    <n v="2.1999999999999999E-2"/>
    <n v="27.5"/>
    <x v="8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d v="2016-04-11T09:13:07"/>
    <n v="1460373187"/>
    <x v="4048"/>
    <n v="1457352787"/>
    <b v="0"/>
    <n v="91"/>
    <b v="0"/>
    <s v="theater/plays"/>
    <n v="0.17652941176470588"/>
    <n v="32.978021978021978"/>
    <x v="8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d v="2015-07-14T21:00:15"/>
    <n v="1436914815"/>
    <x v="4049"/>
    <n v="1434322815"/>
    <b v="0"/>
    <n v="1"/>
    <b v="0"/>
    <s v="theater/plays"/>
    <n v="8.0000000000000004E-4"/>
    <n v="16"/>
    <x v="8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d v="2014-10-23T13:16:31"/>
    <n v="1414077391"/>
    <x v="4050"/>
    <n v="1411485391"/>
    <b v="0"/>
    <n v="1"/>
    <b v="0"/>
    <s v="theater/plays"/>
    <n v="6.6666666666666664E-4"/>
    <n v="1"/>
    <x v="8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d v="2014-05-09T04:53:00"/>
    <n v="1399618380"/>
    <x v="4051"/>
    <n v="1399058797"/>
    <b v="0"/>
    <n v="0"/>
    <b v="0"/>
    <s v="theater/plays"/>
    <n v="0"/>
    <e v="#DIV/0!"/>
    <x v="8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d v="2014-10-13T19:05:16"/>
    <n v="1413234316"/>
    <x v="4052"/>
    <n v="1408050316"/>
    <b v="0"/>
    <n v="13"/>
    <b v="0"/>
    <s v="theater/plays"/>
    <n v="0.37533333333333335"/>
    <n v="86.615384615384613"/>
    <x v="8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d v="2014-11-15T18:00:00"/>
    <n v="1416081600"/>
    <x v="4053"/>
    <n v="1413477228"/>
    <b v="0"/>
    <n v="2"/>
    <b v="0"/>
    <s v="theater/plays"/>
    <n v="0.22"/>
    <n v="55"/>
    <x v="8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d v="2016-10-01T02:00:00"/>
    <n v="1475294400"/>
    <x v="4054"/>
    <n v="1472674285"/>
    <b v="0"/>
    <n v="0"/>
    <b v="0"/>
    <s v="theater/plays"/>
    <n v="0"/>
    <e v="#DIV/0!"/>
    <x v="8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d v="2014-06-19T13:33:51"/>
    <n v="1403192031"/>
    <x v="4055"/>
    <n v="1400600031"/>
    <b v="0"/>
    <n v="21"/>
    <b v="0"/>
    <s v="theater/plays"/>
    <n v="0.1762"/>
    <n v="41.952380952380949"/>
    <x v="8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d v="2016-07-03T17:59:00"/>
    <n v="1467575940"/>
    <x v="4056"/>
    <n v="1465856639"/>
    <b v="0"/>
    <n v="9"/>
    <b v="0"/>
    <s v="theater/plays"/>
    <n v="0.53"/>
    <n v="88.333333333333329"/>
    <x v="8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d v="2015-11-25T21:00:00"/>
    <n v="1448492400"/>
    <x v="4057"/>
    <n v="1446506080"/>
    <b v="0"/>
    <n v="6"/>
    <b v="0"/>
    <s v="theater/plays"/>
    <n v="0.22142857142857142"/>
    <n v="129.16666666666666"/>
    <x v="8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d v="2016-04-01T01:59:00"/>
    <n v="1459483140"/>
    <x v="4058"/>
    <n v="1458178044"/>
    <b v="0"/>
    <n v="4"/>
    <b v="0"/>
    <s v="theater/plays"/>
    <n v="2.5333333333333333E-2"/>
    <n v="23.75"/>
    <x v="8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d v="2014-09-16T01:00:00"/>
    <n v="1410836400"/>
    <x v="4059"/>
    <n v="1408116152"/>
    <b v="0"/>
    <n v="7"/>
    <b v="0"/>
    <s v="theater/plays"/>
    <n v="2.5000000000000001E-2"/>
    <n v="35.714285714285715"/>
    <x v="8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d v="2014-06-23T14:00:00"/>
    <n v="1403539200"/>
    <x v="4060"/>
    <n v="1400604056"/>
    <b v="0"/>
    <n v="5"/>
    <b v="0"/>
    <s v="theater/plays"/>
    <n v="2.8500000000000001E-2"/>
    <n v="57"/>
    <x v="8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d v="2016-04-21T00:23:43"/>
    <n v="1461205423"/>
    <x v="4061"/>
    <n v="1456025023"/>
    <b v="0"/>
    <n v="0"/>
    <b v="0"/>
    <s v="theater/plays"/>
    <n v="0"/>
    <e v="#DIV/0!"/>
    <x v="8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d v="2016-07-02T15:44:28"/>
    <n v="1467481468"/>
    <x v="4062"/>
    <n v="1464889468"/>
    <b v="0"/>
    <n v="3"/>
    <b v="0"/>
    <s v="theater/plays"/>
    <n v="2.4500000000000001E-2"/>
    <n v="163.33333333333334"/>
    <x v="8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d v="2014-06-27T14:21:24"/>
    <n v="1403886084"/>
    <x v="4063"/>
    <n v="1401294084"/>
    <b v="0"/>
    <n v="9"/>
    <b v="0"/>
    <s v="theater/plays"/>
    <n v="1.4210526315789474E-2"/>
    <n v="15"/>
    <x v="8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d v="2015-04-29T12:07:06"/>
    <n v="1430316426"/>
    <x v="4064"/>
    <n v="1427724426"/>
    <b v="0"/>
    <n v="6"/>
    <b v="0"/>
    <s v="theater/plays"/>
    <n v="0.1925"/>
    <n v="64.166666666666671"/>
    <x v="8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d v="2014-08-12T20:50:11"/>
    <n v="1407883811"/>
    <x v="4065"/>
    <n v="1405291811"/>
    <b v="0"/>
    <n v="4"/>
    <b v="0"/>
    <s v="theater/plays"/>
    <n v="6.7499999999999999E-3"/>
    <n v="6.75"/>
    <x v="8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d v="2016-05-18T22:56:28"/>
    <n v="1463619388"/>
    <x v="4066"/>
    <n v="1461027388"/>
    <b v="0"/>
    <n v="1"/>
    <b v="0"/>
    <s v="theater/plays"/>
    <n v="1.6666666666666668E-3"/>
    <n v="25"/>
    <x v="8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d v="2015-09-28T00:49:10"/>
    <n v="1443408550"/>
    <x v="4067"/>
    <n v="1439952550"/>
    <b v="0"/>
    <n v="17"/>
    <b v="0"/>
    <s v="theater/plays"/>
    <n v="0.60899999999999999"/>
    <n v="179.11764705882354"/>
    <x v="8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d v="2017-01-13T21:05:00"/>
    <n v="1484348700"/>
    <x v="4068"/>
    <n v="1481756855"/>
    <b v="0"/>
    <n v="1"/>
    <b v="0"/>
    <s v="theater/plays"/>
    <n v="0.01"/>
    <n v="34.950000000000003"/>
    <x v="8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d v="2015-02-28T10:00:00"/>
    <n v="1425124800"/>
    <x v="4069"/>
    <n v="1421596356"/>
    <b v="0"/>
    <n v="13"/>
    <b v="0"/>
    <s v="theater/plays"/>
    <n v="0.34399999999999997"/>
    <n v="33.07692307692308"/>
    <x v="8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d v="2015-03-01T01:00:00"/>
    <n v="1425178800"/>
    <x v="4070"/>
    <n v="1422374420"/>
    <b v="0"/>
    <n v="6"/>
    <b v="0"/>
    <s v="theater/plays"/>
    <n v="0.16500000000000001"/>
    <n v="27.5"/>
    <x v="8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d v="2016-12-26T17:18:51"/>
    <n v="1482779931"/>
    <x v="4071"/>
    <n v="1480187931"/>
    <b v="0"/>
    <n v="0"/>
    <b v="0"/>
    <s v="theater/plays"/>
    <n v="0"/>
    <e v="#DIV/0!"/>
    <x v="8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d v="2014-08-21T16:35:11"/>
    <n v="1408646111"/>
    <x v="4072"/>
    <n v="1403462111"/>
    <b v="0"/>
    <n v="2"/>
    <b v="0"/>
    <s v="theater/plays"/>
    <n v="4.0000000000000001E-3"/>
    <n v="2"/>
    <x v="8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d v="2015-05-09T02:00:00"/>
    <n v="1431144000"/>
    <x v="4073"/>
    <n v="1426407426"/>
    <b v="0"/>
    <n v="2"/>
    <b v="0"/>
    <s v="theater/plays"/>
    <n v="1.0571428571428572E-2"/>
    <n v="18.5"/>
    <x v="8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d v="2015-11-05T12:16:15"/>
    <n v="1446732975"/>
    <x v="4074"/>
    <n v="1444137375"/>
    <b v="0"/>
    <n v="21"/>
    <b v="0"/>
    <s v="theater/plays"/>
    <n v="0.26727272727272727"/>
    <n v="35"/>
    <x v="8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d v="2014-06-30T15:28:00"/>
    <n v="1404149280"/>
    <x v="4075"/>
    <n v="1400547969"/>
    <b v="0"/>
    <n v="13"/>
    <b v="0"/>
    <s v="theater/plays"/>
    <n v="0.28799999999999998"/>
    <n v="44.307692307692307"/>
    <x v="8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d v="2014-10-21T17:51:00"/>
    <n v="1413921060"/>
    <x v="4076"/>
    <n v="1411499149"/>
    <b v="0"/>
    <n v="0"/>
    <b v="0"/>
    <s v="theater/plays"/>
    <n v="0"/>
    <e v="#DIV/0!"/>
    <x v="8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d v="2016-12-21T15:03:14"/>
    <n v="1482339794"/>
    <x v="4077"/>
    <n v="1479747794"/>
    <b v="0"/>
    <n v="6"/>
    <b v="0"/>
    <s v="theater/plays"/>
    <n v="8.8999999999999996E-2"/>
    <n v="222.5"/>
    <x v="8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d v="2017-01-27T16:54:02"/>
    <n v="1485543242"/>
    <x v="4078"/>
    <n v="1482951242"/>
    <b v="0"/>
    <n v="0"/>
    <b v="0"/>
    <s v="theater/plays"/>
    <n v="0"/>
    <e v="#DIV/0!"/>
    <x v="8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d v="2016-06-19T20:32:01"/>
    <n v="1466375521"/>
    <x v="4079"/>
    <n v="1463783521"/>
    <b v="0"/>
    <n v="1"/>
    <b v="0"/>
    <s v="theater/plays"/>
    <n v="1.6666666666666668E-3"/>
    <n v="5"/>
    <x v="8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d v="2016-06-14T16:54:00"/>
    <n v="1465930440"/>
    <x v="4080"/>
    <n v="1463849116"/>
    <b v="0"/>
    <n v="0"/>
    <b v="0"/>
    <s v="theater/plays"/>
    <n v="0"/>
    <e v="#DIV/0!"/>
    <x v="8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d v="2015-03-08T10:57:05"/>
    <n v="1425819425"/>
    <x v="4081"/>
    <n v="1423231025"/>
    <b v="0"/>
    <n v="12"/>
    <b v="0"/>
    <s v="theater/plays"/>
    <n v="0.15737410071942445"/>
    <n v="29.166666666666668"/>
    <x v="8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d v="2015-11-14T21:00:00"/>
    <n v="1447542000"/>
    <x v="4082"/>
    <n v="1446179553"/>
    <b v="0"/>
    <n v="2"/>
    <b v="0"/>
    <s v="theater/plays"/>
    <n v="0.02"/>
    <n v="1.5"/>
    <x v="8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d v="2016-01-14T16:16:56"/>
    <n v="1452795416"/>
    <x v="4083"/>
    <n v="1450203416"/>
    <b v="0"/>
    <n v="6"/>
    <b v="0"/>
    <s v="theater/plays"/>
    <n v="0.21685714285714286"/>
    <n v="126.5"/>
    <x v="8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d v="2016-10-09T08:28:26"/>
    <n v="1476008906"/>
    <x v="4084"/>
    <n v="1473416906"/>
    <b v="0"/>
    <n v="1"/>
    <b v="0"/>
    <s v="theater/plays"/>
    <n v="3.3333333333333335E-3"/>
    <n v="10"/>
    <x v="8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d v="2015-03-24T01:59:00"/>
    <n v="1427169540"/>
    <x v="4085"/>
    <n v="1424701775"/>
    <b v="0"/>
    <n v="1"/>
    <b v="0"/>
    <s v="theater/plays"/>
    <n v="2.8571428571428571E-3"/>
    <n v="10"/>
    <x v="8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d v="2015-11-21T02:00:00"/>
    <n v="1448078400"/>
    <x v="4086"/>
    <n v="1445985299"/>
    <b v="0"/>
    <n v="5"/>
    <b v="0"/>
    <s v="theater/plays"/>
    <n v="4.7E-2"/>
    <n v="9.4"/>
    <x v="8"/>
    <s v="plays"/>
  </r>
  <r>
    <n v="4087"/>
    <s v="Stage Production &quot;The Nail Shop&quot;"/>
    <s v="Comedy Stage Play"/>
    <n v="9600"/>
    <n v="0"/>
    <x v="2"/>
    <s v="US"/>
    <s v="USD"/>
    <d v="2016-07-17T15:49:46"/>
    <n v="1468777786"/>
    <x v="4087"/>
    <n v="1466185786"/>
    <b v="0"/>
    <n v="0"/>
    <b v="0"/>
    <s v="theater/plays"/>
    <n v="0"/>
    <e v="#DIV/0!"/>
    <x v="8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d v="2015-01-16T08:26:00"/>
    <n v="1421403960"/>
    <x v="4088"/>
    <n v="1418827324"/>
    <b v="0"/>
    <n v="3"/>
    <b v="0"/>
    <s v="theater/plays"/>
    <n v="0.108"/>
    <n v="72"/>
    <x v="8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d v="2015-05-31T15:35:00"/>
    <n v="1433093700"/>
    <x v="4089"/>
    <n v="1430242488"/>
    <b v="0"/>
    <n v="8"/>
    <b v="0"/>
    <s v="theater/plays"/>
    <n v="4.8000000000000001E-2"/>
    <n v="30"/>
    <x v="8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d v="2015-08-07T13:00:00"/>
    <n v="1438959600"/>
    <x v="4090"/>
    <n v="1437754137"/>
    <b v="0"/>
    <n v="3"/>
    <b v="0"/>
    <s v="theater/plays"/>
    <n v="3.2000000000000001E-2"/>
    <n v="10.666666666666666"/>
    <x v="8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d v="2015-01-16T10:09:11"/>
    <n v="1421410151"/>
    <x v="4091"/>
    <n v="1418818151"/>
    <b v="0"/>
    <n v="8"/>
    <b v="0"/>
    <s v="theater/plays"/>
    <n v="0.1275"/>
    <n v="25.5"/>
    <x v="8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d v="2015-04-05T01:40:47"/>
    <n v="1428205247"/>
    <x v="4092"/>
    <n v="1423024847"/>
    <b v="0"/>
    <n v="1"/>
    <b v="0"/>
    <s v="theater/plays"/>
    <n v="1.8181818181818181E-4"/>
    <n v="20"/>
    <x v="8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d v="2015-08-22T17:34:53"/>
    <n v="1440272093"/>
    <x v="4093"/>
    <n v="1435088093"/>
    <b v="0"/>
    <n v="4"/>
    <b v="0"/>
    <s v="theater/plays"/>
    <n v="2.4E-2"/>
    <n v="15"/>
    <x v="8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d v="2014-10-22T02:59:00"/>
    <n v="1413953940"/>
    <x v="4094"/>
    <n v="1410141900"/>
    <b v="0"/>
    <n v="8"/>
    <b v="0"/>
    <s v="theater/plays"/>
    <n v="0.36499999999999999"/>
    <n v="91.25"/>
    <x v="8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d v="2016-12-18T22:45:50"/>
    <n v="1482108350"/>
    <x v="4095"/>
    <n v="1479516350"/>
    <b v="0"/>
    <n v="1"/>
    <b v="0"/>
    <s v="theater/plays"/>
    <n v="2.6666666666666668E-2"/>
    <n v="800"/>
    <x v="8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d v="2017-02-28T06:51:00"/>
    <n v="1488271860"/>
    <x v="4096"/>
    <n v="1484484219"/>
    <b v="0"/>
    <n v="5"/>
    <b v="0"/>
    <s v="theater/plays"/>
    <n v="0.11428571428571428"/>
    <n v="80"/>
    <x v="8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d v="2016-01-31T21:55:00"/>
    <n v="1454284500"/>
    <x v="4097"/>
    <n v="1449431237"/>
    <b v="0"/>
    <n v="0"/>
    <b v="0"/>
    <s v="theater/plays"/>
    <n v="0"/>
    <e v="#DIV/0!"/>
    <x v="8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d v="2016-06-04T15:19:57"/>
    <n v="1465060797"/>
    <x v="4098"/>
    <n v="1462468797"/>
    <b v="0"/>
    <n v="0"/>
    <b v="0"/>
    <s v="theater/plays"/>
    <n v="0"/>
    <e v="#DIV/0!"/>
    <x v="8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d v="2016-09-02T18:24:33"/>
    <n v="1472847873"/>
    <x v="4099"/>
    <n v="1468959873"/>
    <b v="0"/>
    <n v="1"/>
    <b v="0"/>
    <s v="theater/plays"/>
    <n v="1.1111111111111112E-2"/>
    <n v="50"/>
    <x v="8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d v="2014-10-25T00:59:50"/>
    <n v="1414205990"/>
    <x v="4100"/>
    <n v="1413341990"/>
    <b v="0"/>
    <n v="0"/>
    <b v="0"/>
    <s v="theater/plays"/>
    <n v="0"/>
    <e v="#DIV/0!"/>
    <x v="8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d v="2017-01-25T19:41:22"/>
    <n v="1485380482"/>
    <x v="4101"/>
    <n v="1482788482"/>
    <b v="0"/>
    <n v="0"/>
    <b v="0"/>
    <s v="theater/plays"/>
    <n v="0"/>
    <e v="#DIV/0!"/>
    <x v="8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d v="2016-05-15T18:21:13"/>
    <n v="1463343673"/>
    <x v="4102"/>
    <n v="1460751673"/>
    <b v="0"/>
    <n v="6"/>
    <b v="0"/>
    <s v="theater/plays"/>
    <n v="0.27400000000000002"/>
    <n v="22.833333333333332"/>
    <x v="8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d v="2015-08-26T16:32:00"/>
    <n v="1440613920"/>
    <x v="4103"/>
    <n v="1435953566"/>
    <b v="0"/>
    <n v="6"/>
    <b v="0"/>
    <s v="theater/plays"/>
    <n v="0.1"/>
    <n v="16.666666666666668"/>
    <x v="8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d v="2016-10-27T04:40:34"/>
    <n v="1477550434"/>
    <x v="4104"/>
    <n v="1474958434"/>
    <b v="0"/>
    <n v="14"/>
    <b v="0"/>
    <s v="theater/plays"/>
    <n v="0.21366666666666667"/>
    <n v="45.785714285714285"/>
    <x v="8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d v="2016-12-25T22:15:09"/>
    <n v="1482711309"/>
    <x v="4105"/>
    <n v="1479860109"/>
    <b v="0"/>
    <n v="6"/>
    <b v="0"/>
    <s v="theater/plays"/>
    <n v="6.9696969696969702E-2"/>
    <n v="383.33333333333331"/>
    <x v="8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d v="2015-04-01T23:00:00"/>
    <n v="1427936400"/>
    <x v="4106"/>
    <n v="1424221866"/>
    <b v="0"/>
    <n v="33"/>
    <b v="0"/>
    <s v="theater/plays"/>
    <n v="0.70599999999999996"/>
    <n v="106.96969696969697"/>
    <x v="8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d v="2014-09-24T20:00:01"/>
    <n v="1411596001"/>
    <x v="4107"/>
    <n v="1409608801"/>
    <b v="0"/>
    <n v="4"/>
    <b v="0"/>
    <s v="theater/plays"/>
    <n v="2.0500000000000001E-2"/>
    <n v="10.25"/>
    <x v="8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d v="2017-03-03T03:00:00"/>
    <n v="1488517200"/>
    <x v="4108"/>
    <n v="1485909937"/>
    <b v="0"/>
    <n v="1"/>
    <b v="0"/>
    <s v="theater/plays"/>
    <n v="1.9666666666666666E-2"/>
    <n v="59"/>
    <x v="8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d v="2015-11-29T11:56:44"/>
    <n v="1448805404"/>
    <x v="4109"/>
    <n v="1446209804"/>
    <b v="0"/>
    <n v="0"/>
    <b v="0"/>
    <s v="theater/plays"/>
    <n v="0"/>
    <e v="#DIV/0!"/>
    <x v="8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d v="2016-07-21T13:02:31"/>
    <n v="1469113351"/>
    <x v="4110"/>
    <n v="1463929351"/>
    <b v="0"/>
    <n v="6"/>
    <b v="0"/>
    <s v="theater/plays"/>
    <n v="0.28666666666666668"/>
    <n v="14.333333333333334"/>
    <x v="8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d v="2015-02-24T01:15:40"/>
    <n v="1424747740"/>
    <x v="4111"/>
    <n v="1422155740"/>
    <b v="0"/>
    <n v="6"/>
    <b v="0"/>
    <s v="theater/plays"/>
    <n v="3.1333333333333331E-2"/>
    <n v="15.666666666666666"/>
    <x v="8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d v="2016-02-27T22:00:00"/>
    <n v="1456617600"/>
    <x v="4112"/>
    <n v="1454280186"/>
    <b v="0"/>
    <n v="1"/>
    <b v="0"/>
    <s v="theater/plays"/>
    <n v="4.0000000000000002E-4"/>
    <n v="1"/>
    <x v="8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d v="2016-01-08T04:34:00"/>
    <n v="1452234840"/>
    <x v="4113"/>
    <n v="1450619123"/>
    <b v="0"/>
    <n v="3"/>
    <b v="0"/>
    <s v="theater/plays"/>
    <n v="2E-3"/>
    <n v="1"/>
    <x v="8"/>
    <s v="plays"/>
  </r>
  <r>
    <m/>
    <m/>
    <m/>
    <m/>
    <m/>
    <x v="4"/>
    <m/>
    <m/>
    <m/>
    <m/>
    <x v="4114"/>
    <m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871B9A-540A-B044-831B-37B817BA115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>
      <items count="37">
        <item x="20"/>
        <item x="10"/>
        <item x="34"/>
        <item x="30"/>
        <item x="9"/>
        <item x="23"/>
        <item x="4"/>
        <item x="13"/>
        <item x="24"/>
        <item x="25"/>
        <item x="8"/>
        <item x="7"/>
        <item x="32"/>
        <item x="6"/>
        <item x="12"/>
        <item x="35"/>
        <item x="19"/>
        <item x="3"/>
        <item x="26"/>
        <item x="14"/>
        <item x="21"/>
        <item x="16"/>
        <item x="22"/>
        <item x="18"/>
        <item x="29"/>
        <item x="5"/>
        <item x="28"/>
        <item x="31"/>
        <item x="33"/>
        <item x="27"/>
        <item x="0"/>
        <item x="17"/>
        <item x="11"/>
        <item x="2"/>
        <item x="1"/>
        <item x="15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BEB22C-A145-D843-A6DA-998109C382DB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2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37">
        <item x="20"/>
        <item x="10"/>
        <item x="34"/>
        <item x="30"/>
        <item x="9"/>
        <item x="23"/>
        <item x="4"/>
        <item x="13"/>
        <item x="24"/>
        <item x="25"/>
        <item x="8"/>
        <item x="7"/>
        <item x="32"/>
        <item x="6"/>
        <item x="12"/>
        <item x="35"/>
        <item x="19"/>
        <item x="3"/>
        <item x="26"/>
        <item x="14"/>
        <item x="21"/>
        <item x="16"/>
        <item x="22"/>
        <item x="18"/>
        <item x="29"/>
        <item x="5"/>
        <item x="28"/>
        <item x="31"/>
        <item x="33"/>
        <item x="27"/>
        <item x="0"/>
        <item x="17"/>
        <item x="11"/>
        <item x="2"/>
        <item x="1"/>
        <item x="15"/>
        <item t="default"/>
      </items>
    </pivotField>
  </pivotFields>
  <rowFields count="1">
    <field x="17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369FC2-AE74-A147-B235-4974CC673690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6"/>
        <item x="5"/>
        <item x="4"/>
        <item x="3"/>
        <item x="7"/>
        <item x="2"/>
        <item x="1"/>
        <item x="8"/>
        <item h="1" x="9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  <item t="default"/>
      </items>
    </pivotField>
  </pivotFields>
  <rowFields count="2">
    <field x="20"/>
    <field x="10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1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" zoomScale="70" zoomScaleNormal="70" workbookViewId="0">
      <pane ySplit="1" topLeftCell="A2" activePane="bottomLeft" state="frozen"/>
      <selection activeCell="H1" sqref="H1"/>
      <selection pane="bottomLeft" activeCell="I2" sqref="I2"/>
    </sheetView>
  </sheetViews>
  <sheetFormatPr baseColWidth="10" defaultColWidth="8.83203125" defaultRowHeight="21" x14ac:dyDescent="0.25"/>
  <cols>
    <col min="1" max="1" width="9.33203125" style="3" bestFit="1" customWidth="1"/>
    <col min="2" max="2" width="38.5" style="4" customWidth="1"/>
    <col min="3" max="3" width="40.33203125" style="4" customWidth="1"/>
    <col min="4" max="4" width="14.5" style="3" bestFit="1" customWidth="1"/>
    <col min="5" max="5" width="16.5" style="3" customWidth="1"/>
    <col min="6" max="6" width="21.33203125" style="3" customWidth="1"/>
    <col min="7" max="7" width="17.83203125" style="3" customWidth="1"/>
    <col min="8" max="9" width="19.83203125" style="3" customWidth="1"/>
    <col min="10" max="11" width="19.33203125" style="3" customWidth="1"/>
    <col min="12" max="12" width="17.83203125" style="3" customWidth="1"/>
    <col min="13" max="13" width="15.5" style="3" customWidth="1"/>
    <col min="14" max="14" width="24.5" style="3" customWidth="1"/>
    <col min="15" max="15" width="36.5" style="3" customWidth="1"/>
    <col min="16" max="16" width="41.1640625" style="3" customWidth="1"/>
    <col min="17" max="17" width="24.83203125" style="8" customWidth="1"/>
    <col min="18" max="18" width="14.5" style="10" bestFit="1" customWidth="1"/>
    <col min="19" max="19" width="23.33203125" style="3" customWidth="1"/>
    <col min="20" max="20" width="29.5" style="3" customWidth="1"/>
    <col min="21" max="16384" width="8.83203125" style="3"/>
  </cols>
  <sheetData>
    <row r="1" spans="1:20" s="6" customFormat="1" ht="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8357</v>
      </c>
      <c r="J1" s="1" t="s">
        <v>8259</v>
      </c>
      <c r="K1" s="1" t="s">
        <v>8356</v>
      </c>
      <c r="L1" s="1" t="s">
        <v>8260</v>
      </c>
      <c r="M1" s="1" t="s">
        <v>8261</v>
      </c>
      <c r="N1" s="1" t="s">
        <v>8262</v>
      </c>
      <c r="O1" s="1" t="s">
        <v>8263</v>
      </c>
      <c r="P1" s="1" t="s">
        <v>8264</v>
      </c>
      <c r="Q1" s="7" t="s">
        <v>8301</v>
      </c>
      <c r="R1" s="9" t="s">
        <v>8302</v>
      </c>
      <c r="S1" s="6" t="s">
        <v>8303</v>
      </c>
      <c r="T1" s="6" t="s">
        <v>8304</v>
      </c>
    </row>
    <row r="2" spans="1:20" ht="110" x14ac:dyDescent="0.2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14">
        <f>(((J2/60)/60)/24)+DATE(1970,1,1)+(-2/24)</f>
        <v>42208.041666666664</v>
      </c>
      <c r="J2" s="3">
        <v>1437620400</v>
      </c>
      <c r="K2" s="14">
        <f>(L2/86400)+25569+(-2/24)</f>
        <v>42176.923738425925</v>
      </c>
      <c r="L2" s="3">
        <v>1434931811</v>
      </c>
      <c r="M2" s="3" t="b">
        <v>0</v>
      </c>
      <c r="N2" s="3">
        <v>182</v>
      </c>
      <c r="O2" s="3" t="b">
        <v>1</v>
      </c>
      <c r="P2" s="3" t="s">
        <v>8265</v>
      </c>
      <c r="Q2" s="8">
        <f>E2/D2</f>
        <v>1.3685882352941177</v>
      </c>
      <c r="R2" s="10">
        <f>E2/N2</f>
        <v>63.917582417582416</v>
      </c>
      <c r="S2" s="3" t="s">
        <v>8305</v>
      </c>
      <c r="T2" s="3" t="s">
        <v>8306</v>
      </c>
    </row>
    <row r="3" spans="1:20" ht="44" x14ac:dyDescent="0.2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14">
        <f t="shared" ref="I3:I66" si="0">(((J3/60)/60)/24)+DATE(1970,1,1)+(-2/24)</f>
        <v>42796.517164351848</v>
      </c>
      <c r="J3" s="3">
        <v>1488464683</v>
      </c>
      <c r="K3" s="14">
        <f t="shared" ref="K3:K66" si="1">(L3/86400)+25569+(-2/24)</f>
        <v>42766.517164351848</v>
      </c>
      <c r="L3" s="3">
        <v>1485872683</v>
      </c>
      <c r="M3" s="3" t="b">
        <v>0</v>
      </c>
      <c r="N3" s="3">
        <v>79</v>
      </c>
      <c r="O3" s="3" t="b">
        <v>1</v>
      </c>
      <c r="P3" s="3" t="s">
        <v>8265</v>
      </c>
      <c r="Q3" s="8">
        <f t="shared" ref="Q3:Q66" si="2">E3/D3</f>
        <v>1.4260827250608272</v>
      </c>
      <c r="R3" s="10">
        <f t="shared" ref="R3:R66" si="3">E3/N3</f>
        <v>185.48101265822785</v>
      </c>
      <c r="S3" s="3" t="s">
        <v>8305</v>
      </c>
      <c r="T3" s="3" t="s">
        <v>8306</v>
      </c>
    </row>
    <row r="4" spans="1:20" ht="88" x14ac:dyDescent="0.2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14">
        <f t="shared" si="0"/>
        <v>42415.619016203702</v>
      </c>
      <c r="J4" s="3">
        <v>1455555083</v>
      </c>
      <c r="K4" s="14">
        <f t="shared" si="1"/>
        <v>42405.619016203702</v>
      </c>
      <c r="L4" s="3">
        <v>1454691083</v>
      </c>
      <c r="M4" s="3" t="b">
        <v>0</v>
      </c>
      <c r="N4" s="3">
        <v>35</v>
      </c>
      <c r="O4" s="3" t="b">
        <v>1</v>
      </c>
      <c r="P4" s="3" t="s">
        <v>8265</v>
      </c>
      <c r="Q4" s="8">
        <f t="shared" si="2"/>
        <v>1.05</v>
      </c>
      <c r="R4" s="10">
        <f t="shared" si="3"/>
        <v>15</v>
      </c>
      <c r="S4" s="3" t="s">
        <v>8305</v>
      </c>
      <c r="T4" s="3" t="s">
        <v>8306</v>
      </c>
    </row>
    <row r="5" spans="1:20" ht="66" x14ac:dyDescent="0.2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14">
        <f t="shared" si="0"/>
        <v>41858.431793981479</v>
      </c>
      <c r="J5" s="3">
        <v>1407414107</v>
      </c>
      <c r="K5" s="14">
        <f t="shared" si="1"/>
        <v>41828.431793981479</v>
      </c>
      <c r="L5" s="3">
        <v>1404822107</v>
      </c>
      <c r="M5" s="3" t="b">
        <v>0</v>
      </c>
      <c r="N5" s="3">
        <v>150</v>
      </c>
      <c r="O5" s="3" t="b">
        <v>1</v>
      </c>
      <c r="P5" s="3" t="s">
        <v>8265</v>
      </c>
      <c r="Q5" s="8">
        <f t="shared" si="2"/>
        <v>1.0389999999999999</v>
      </c>
      <c r="R5" s="10">
        <f t="shared" si="3"/>
        <v>69.266666666666666</v>
      </c>
      <c r="S5" s="3" t="s">
        <v>8305</v>
      </c>
      <c r="T5" s="3" t="s">
        <v>8306</v>
      </c>
    </row>
    <row r="6" spans="1:20" ht="110" x14ac:dyDescent="0.2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14">
        <f t="shared" si="0"/>
        <v>42357.750914351847</v>
      </c>
      <c r="J6" s="3">
        <v>1450555279</v>
      </c>
      <c r="K6" s="14">
        <f t="shared" si="1"/>
        <v>42327.750914351847</v>
      </c>
      <c r="L6" s="3">
        <v>1447963279</v>
      </c>
      <c r="M6" s="3" t="b">
        <v>0</v>
      </c>
      <c r="N6" s="3">
        <v>284</v>
      </c>
      <c r="O6" s="3" t="b">
        <v>1</v>
      </c>
      <c r="P6" s="3" t="s">
        <v>8265</v>
      </c>
      <c r="Q6" s="8">
        <f t="shared" si="2"/>
        <v>1.2299154545454545</v>
      </c>
      <c r="R6" s="10">
        <f t="shared" si="3"/>
        <v>190.55028169014085</v>
      </c>
      <c r="S6" s="3" t="s">
        <v>8305</v>
      </c>
      <c r="T6" s="3" t="s">
        <v>8306</v>
      </c>
    </row>
    <row r="7" spans="1:20" ht="88" x14ac:dyDescent="0.2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14">
        <f t="shared" si="0"/>
        <v>42580.149305555555</v>
      </c>
      <c r="J7" s="3">
        <v>1469770500</v>
      </c>
      <c r="K7" s="14">
        <f t="shared" si="1"/>
        <v>42563.849618055552</v>
      </c>
      <c r="L7" s="3">
        <v>1468362207</v>
      </c>
      <c r="M7" s="3" t="b">
        <v>0</v>
      </c>
      <c r="N7" s="3">
        <v>47</v>
      </c>
      <c r="O7" s="3" t="b">
        <v>1</v>
      </c>
      <c r="P7" s="3" t="s">
        <v>8265</v>
      </c>
      <c r="Q7" s="8">
        <f t="shared" si="2"/>
        <v>1.0977744436109027</v>
      </c>
      <c r="R7" s="10">
        <f t="shared" si="3"/>
        <v>93.40425531914893</v>
      </c>
      <c r="S7" s="3" t="s">
        <v>8305</v>
      </c>
      <c r="T7" s="3" t="s">
        <v>8306</v>
      </c>
    </row>
    <row r="8" spans="1:20" ht="110" x14ac:dyDescent="0.2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14">
        <f t="shared" si="0"/>
        <v>41803.989004629628</v>
      </c>
      <c r="J8" s="3">
        <v>1402710250</v>
      </c>
      <c r="K8" s="14">
        <f t="shared" si="1"/>
        <v>41793.989004629628</v>
      </c>
      <c r="L8" s="3">
        <v>1401846250</v>
      </c>
      <c r="M8" s="3" t="b">
        <v>0</v>
      </c>
      <c r="N8" s="3">
        <v>58</v>
      </c>
      <c r="O8" s="3" t="b">
        <v>1</v>
      </c>
      <c r="P8" s="3" t="s">
        <v>8265</v>
      </c>
      <c r="Q8" s="8">
        <f t="shared" si="2"/>
        <v>1.064875</v>
      </c>
      <c r="R8" s="10">
        <f t="shared" si="3"/>
        <v>146.87931034482759</v>
      </c>
      <c r="S8" s="3" t="s">
        <v>8305</v>
      </c>
      <c r="T8" s="3" t="s">
        <v>8306</v>
      </c>
    </row>
    <row r="9" spans="1:20" ht="110" x14ac:dyDescent="0.2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14">
        <f t="shared" si="0"/>
        <v>42555.963738425926</v>
      </c>
      <c r="J9" s="3">
        <v>1467680867</v>
      </c>
      <c r="K9" s="14">
        <f t="shared" si="1"/>
        <v>42515.963738425919</v>
      </c>
      <c r="L9" s="3">
        <v>1464224867</v>
      </c>
      <c r="M9" s="3" t="b">
        <v>0</v>
      </c>
      <c r="N9" s="3">
        <v>57</v>
      </c>
      <c r="O9" s="3" t="b">
        <v>1</v>
      </c>
      <c r="P9" s="3" t="s">
        <v>8265</v>
      </c>
      <c r="Q9" s="8">
        <f t="shared" si="2"/>
        <v>1.0122222222222221</v>
      </c>
      <c r="R9" s="10">
        <f t="shared" si="3"/>
        <v>159.82456140350877</v>
      </c>
      <c r="S9" s="3" t="s">
        <v>8305</v>
      </c>
      <c r="T9" s="3" t="s">
        <v>8306</v>
      </c>
    </row>
    <row r="10" spans="1:20" ht="44" x14ac:dyDescent="0.2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14">
        <f t="shared" si="0"/>
        <v>42475.791666666664</v>
      </c>
      <c r="J10" s="3">
        <v>1460754000</v>
      </c>
      <c r="K10" s="14">
        <f t="shared" si="1"/>
        <v>42468.861249999994</v>
      </c>
      <c r="L10" s="3">
        <v>1460155212</v>
      </c>
      <c r="M10" s="3" t="b">
        <v>0</v>
      </c>
      <c r="N10" s="3">
        <v>12</v>
      </c>
      <c r="O10" s="3" t="b">
        <v>1</v>
      </c>
      <c r="P10" s="3" t="s">
        <v>8265</v>
      </c>
      <c r="Q10" s="8">
        <f t="shared" si="2"/>
        <v>1.0004342857142856</v>
      </c>
      <c r="R10" s="10">
        <f t="shared" si="3"/>
        <v>291.79333333333335</v>
      </c>
      <c r="S10" s="3" t="s">
        <v>8305</v>
      </c>
      <c r="T10" s="3" t="s">
        <v>8306</v>
      </c>
    </row>
    <row r="11" spans="1:20" ht="88" x14ac:dyDescent="0.2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14">
        <f t="shared" si="0"/>
        <v>42477.020185185182</v>
      </c>
      <c r="J11" s="3">
        <v>1460860144</v>
      </c>
      <c r="K11" s="14">
        <f t="shared" si="1"/>
        <v>42447.020185185182</v>
      </c>
      <c r="L11" s="3">
        <v>1458268144</v>
      </c>
      <c r="M11" s="3" t="b">
        <v>0</v>
      </c>
      <c r="N11" s="3">
        <v>20</v>
      </c>
      <c r="O11" s="3" t="b">
        <v>1</v>
      </c>
      <c r="P11" s="3" t="s">
        <v>8265</v>
      </c>
      <c r="Q11" s="8">
        <f t="shared" si="2"/>
        <v>1.2599800000000001</v>
      </c>
      <c r="R11" s="10">
        <f t="shared" si="3"/>
        <v>31.499500000000001</v>
      </c>
      <c r="S11" s="3" t="s">
        <v>8305</v>
      </c>
      <c r="T11" s="3" t="s">
        <v>8306</v>
      </c>
    </row>
    <row r="12" spans="1:20" ht="88" x14ac:dyDescent="0.2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14">
        <f t="shared" si="0"/>
        <v>41814.984710648147</v>
      </c>
      <c r="J12" s="3">
        <v>1403660279</v>
      </c>
      <c r="K12" s="14">
        <f t="shared" si="1"/>
        <v>41779.984710648147</v>
      </c>
      <c r="L12" s="3">
        <v>1400636279</v>
      </c>
      <c r="M12" s="3" t="b">
        <v>0</v>
      </c>
      <c r="N12" s="3">
        <v>19</v>
      </c>
      <c r="O12" s="3" t="b">
        <v>1</v>
      </c>
      <c r="P12" s="3" t="s">
        <v>8265</v>
      </c>
      <c r="Q12" s="8">
        <f t="shared" si="2"/>
        <v>1.0049999999999999</v>
      </c>
      <c r="R12" s="10">
        <f t="shared" si="3"/>
        <v>158.68421052631578</v>
      </c>
      <c r="S12" s="3" t="s">
        <v>8305</v>
      </c>
      <c r="T12" s="3" t="s">
        <v>8306</v>
      </c>
    </row>
    <row r="13" spans="1:20" ht="110" x14ac:dyDescent="0.2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14">
        <f t="shared" si="0"/>
        <v>42604.041666666664</v>
      </c>
      <c r="J13" s="3">
        <v>1471834800</v>
      </c>
      <c r="K13" s="14">
        <f t="shared" si="1"/>
        <v>42572.695162037031</v>
      </c>
      <c r="L13" s="3">
        <v>1469126462</v>
      </c>
      <c r="M13" s="3" t="b">
        <v>0</v>
      </c>
      <c r="N13" s="3">
        <v>75</v>
      </c>
      <c r="O13" s="3" t="b">
        <v>1</v>
      </c>
      <c r="P13" s="3" t="s">
        <v>8265</v>
      </c>
      <c r="Q13" s="8">
        <f t="shared" si="2"/>
        <v>1.2050000000000001</v>
      </c>
      <c r="R13" s="10">
        <f t="shared" si="3"/>
        <v>80.333333333333329</v>
      </c>
      <c r="S13" s="3" t="s">
        <v>8305</v>
      </c>
      <c r="T13" s="3" t="s">
        <v>8306</v>
      </c>
    </row>
    <row r="14" spans="1:20" ht="88" x14ac:dyDescent="0.2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14">
        <f t="shared" si="0"/>
        <v>41836.041666666664</v>
      </c>
      <c r="J14" s="3">
        <v>1405479600</v>
      </c>
      <c r="K14" s="14">
        <f t="shared" si="1"/>
        <v>41791.629918981482</v>
      </c>
      <c r="L14" s="3">
        <v>1401642425</v>
      </c>
      <c r="M14" s="3" t="b">
        <v>0</v>
      </c>
      <c r="N14" s="3">
        <v>827</v>
      </c>
      <c r="O14" s="3" t="b">
        <v>1</v>
      </c>
      <c r="P14" s="3" t="s">
        <v>8265</v>
      </c>
      <c r="Q14" s="8">
        <f t="shared" si="2"/>
        <v>1.6529333333333334</v>
      </c>
      <c r="R14" s="10">
        <f t="shared" si="3"/>
        <v>59.961305925030231</v>
      </c>
      <c r="S14" s="3" t="s">
        <v>8305</v>
      </c>
      <c r="T14" s="3" t="s">
        <v>8306</v>
      </c>
    </row>
    <row r="15" spans="1:20" ht="66" x14ac:dyDescent="0.2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14">
        <f t="shared" si="0"/>
        <v>42544.768749999996</v>
      </c>
      <c r="J15" s="3">
        <v>1466713620</v>
      </c>
      <c r="K15" s="14">
        <f t="shared" si="1"/>
        <v>42508.593854166662</v>
      </c>
      <c r="L15" s="3">
        <v>1463588109</v>
      </c>
      <c r="M15" s="3" t="b">
        <v>0</v>
      </c>
      <c r="N15" s="3">
        <v>51</v>
      </c>
      <c r="O15" s="3" t="b">
        <v>1</v>
      </c>
      <c r="P15" s="3" t="s">
        <v>8265</v>
      </c>
      <c r="Q15" s="8">
        <f t="shared" si="2"/>
        <v>1.5997142857142856</v>
      </c>
      <c r="R15" s="10">
        <f t="shared" si="3"/>
        <v>109.78431372549019</v>
      </c>
      <c r="S15" s="3" t="s">
        <v>8305</v>
      </c>
      <c r="T15" s="3" t="s">
        <v>8306</v>
      </c>
    </row>
    <row r="16" spans="1:20" ht="44" x14ac:dyDescent="0.2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14">
        <f t="shared" si="0"/>
        <v>41833.499305555553</v>
      </c>
      <c r="J16" s="3">
        <v>1405259940</v>
      </c>
      <c r="K16" s="14">
        <f t="shared" si="1"/>
        <v>41807.943148148144</v>
      </c>
      <c r="L16" s="3">
        <v>1403051888</v>
      </c>
      <c r="M16" s="3" t="b">
        <v>0</v>
      </c>
      <c r="N16" s="3">
        <v>41</v>
      </c>
      <c r="O16" s="3" t="b">
        <v>1</v>
      </c>
      <c r="P16" s="3" t="s">
        <v>8265</v>
      </c>
      <c r="Q16" s="8">
        <f t="shared" si="2"/>
        <v>1.0093333333333334</v>
      </c>
      <c r="R16" s="10">
        <f t="shared" si="3"/>
        <v>147.70731707317074</v>
      </c>
      <c r="S16" s="3" t="s">
        <v>8305</v>
      </c>
      <c r="T16" s="3" t="s">
        <v>8306</v>
      </c>
    </row>
    <row r="17" spans="1:20" ht="88" x14ac:dyDescent="0.2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14">
        <f t="shared" si="0"/>
        <v>42274.759722222218</v>
      </c>
      <c r="J17" s="3">
        <v>1443384840</v>
      </c>
      <c r="K17" s="14">
        <f t="shared" si="1"/>
        <v>42256.308541666665</v>
      </c>
      <c r="L17" s="3">
        <v>1441790658</v>
      </c>
      <c r="M17" s="3" t="b">
        <v>0</v>
      </c>
      <c r="N17" s="3">
        <v>98</v>
      </c>
      <c r="O17" s="3" t="b">
        <v>1</v>
      </c>
      <c r="P17" s="3" t="s">
        <v>8265</v>
      </c>
      <c r="Q17" s="8">
        <f t="shared" si="2"/>
        <v>1.0660000000000001</v>
      </c>
      <c r="R17" s="10">
        <f t="shared" si="3"/>
        <v>21.755102040816325</v>
      </c>
      <c r="S17" s="3" t="s">
        <v>8305</v>
      </c>
      <c r="T17" s="3" t="s">
        <v>8306</v>
      </c>
    </row>
    <row r="18" spans="1:20" ht="110" x14ac:dyDescent="0.2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14">
        <f t="shared" si="0"/>
        <v>41806.145833333328</v>
      </c>
      <c r="J18" s="3">
        <v>1402896600</v>
      </c>
      <c r="K18" s="14">
        <f t="shared" si="1"/>
        <v>41760.713090277779</v>
      </c>
      <c r="L18" s="3">
        <v>1398971211</v>
      </c>
      <c r="M18" s="3" t="b">
        <v>0</v>
      </c>
      <c r="N18" s="3">
        <v>70</v>
      </c>
      <c r="O18" s="3" t="b">
        <v>1</v>
      </c>
      <c r="P18" s="3" t="s">
        <v>8265</v>
      </c>
      <c r="Q18" s="8">
        <f t="shared" si="2"/>
        <v>1.0024166666666667</v>
      </c>
      <c r="R18" s="10">
        <f t="shared" si="3"/>
        <v>171.84285714285716</v>
      </c>
      <c r="S18" s="3" t="s">
        <v>8305</v>
      </c>
      <c r="T18" s="3" t="s">
        <v>8306</v>
      </c>
    </row>
    <row r="19" spans="1:20" ht="88" x14ac:dyDescent="0.2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14">
        <f t="shared" si="0"/>
        <v>41947.690069444441</v>
      </c>
      <c r="J19" s="3">
        <v>1415126022</v>
      </c>
      <c r="K19" s="14">
        <f t="shared" si="1"/>
        <v>41917.648402777777</v>
      </c>
      <c r="L19" s="3">
        <v>1412530422</v>
      </c>
      <c r="M19" s="3" t="b">
        <v>0</v>
      </c>
      <c r="N19" s="3">
        <v>36</v>
      </c>
      <c r="O19" s="3" t="b">
        <v>1</v>
      </c>
      <c r="P19" s="3" t="s">
        <v>8265</v>
      </c>
      <c r="Q19" s="8">
        <f t="shared" si="2"/>
        <v>1.0066666666666666</v>
      </c>
      <c r="R19" s="10">
        <f t="shared" si="3"/>
        <v>41.944444444444443</v>
      </c>
      <c r="S19" s="3" t="s">
        <v>8305</v>
      </c>
      <c r="T19" s="3" t="s">
        <v>8306</v>
      </c>
    </row>
    <row r="20" spans="1:20" ht="88" x14ac:dyDescent="0.2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14">
        <f t="shared" si="0"/>
        <v>41899.458981481483</v>
      </c>
      <c r="J20" s="3">
        <v>1410958856</v>
      </c>
      <c r="K20" s="14">
        <f t="shared" si="1"/>
        <v>41869.458981481475</v>
      </c>
      <c r="L20" s="3">
        <v>1408366856</v>
      </c>
      <c r="M20" s="3" t="b">
        <v>0</v>
      </c>
      <c r="N20" s="3">
        <v>342</v>
      </c>
      <c r="O20" s="3" t="b">
        <v>1</v>
      </c>
      <c r="P20" s="3" t="s">
        <v>8265</v>
      </c>
      <c r="Q20" s="8">
        <f t="shared" si="2"/>
        <v>1.0632110000000001</v>
      </c>
      <c r="R20" s="10">
        <f t="shared" si="3"/>
        <v>93.264122807017543</v>
      </c>
      <c r="S20" s="3" t="s">
        <v>8305</v>
      </c>
      <c r="T20" s="3" t="s">
        <v>8306</v>
      </c>
    </row>
    <row r="21" spans="1:20" ht="110" x14ac:dyDescent="0.2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14">
        <f t="shared" si="0"/>
        <v>42205.733032407406</v>
      </c>
      <c r="J21" s="3">
        <v>1437420934</v>
      </c>
      <c r="K21" s="14">
        <f t="shared" si="1"/>
        <v>42175.733032407406</v>
      </c>
      <c r="L21" s="3">
        <v>1434828934</v>
      </c>
      <c r="M21" s="3" t="b">
        <v>0</v>
      </c>
      <c r="N21" s="3">
        <v>22</v>
      </c>
      <c r="O21" s="3" t="b">
        <v>1</v>
      </c>
      <c r="P21" s="3" t="s">
        <v>8265</v>
      </c>
      <c r="Q21" s="8">
        <f t="shared" si="2"/>
        <v>1.4529411764705882</v>
      </c>
      <c r="R21" s="10">
        <f t="shared" si="3"/>
        <v>56.136363636363633</v>
      </c>
      <c r="S21" s="3" t="s">
        <v>8305</v>
      </c>
      <c r="T21" s="3" t="s">
        <v>8306</v>
      </c>
    </row>
    <row r="22" spans="1:20" ht="88" x14ac:dyDescent="0.2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14">
        <f t="shared" si="0"/>
        <v>42260.674907407411</v>
      </c>
      <c r="J22" s="3">
        <v>1442167912</v>
      </c>
      <c r="K22" s="14">
        <f t="shared" si="1"/>
        <v>42200.674907407403</v>
      </c>
      <c r="L22" s="3">
        <v>1436983912</v>
      </c>
      <c r="M22" s="3" t="b">
        <v>0</v>
      </c>
      <c r="N22" s="3">
        <v>25</v>
      </c>
      <c r="O22" s="3" t="b">
        <v>1</v>
      </c>
      <c r="P22" s="3" t="s">
        <v>8265</v>
      </c>
      <c r="Q22" s="8">
        <f t="shared" si="2"/>
        <v>1.002</v>
      </c>
      <c r="R22" s="10">
        <f t="shared" si="3"/>
        <v>80.16</v>
      </c>
      <c r="S22" s="3" t="s">
        <v>8305</v>
      </c>
      <c r="T22" s="3" t="s">
        <v>8306</v>
      </c>
    </row>
    <row r="23" spans="1:20" ht="88" x14ac:dyDescent="0.2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14">
        <f t="shared" si="0"/>
        <v>41908.543854166666</v>
      </c>
      <c r="J23" s="3">
        <v>1411743789</v>
      </c>
      <c r="K23" s="14">
        <f t="shared" si="1"/>
        <v>41878.543854166666</v>
      </c>
      <c r="L23" s="3">
        <v>1409151789</v>
      </c>
      <c r="M23" s="3" t="b">
        <v>0</v>
      </c>
      <c r="N23" s="3">
        <v>101</v>
      </c>
      <c r="O23" s="3" t="b">
        <v>1</v>
      </c>
      <c r="P23" s="3" t="s">
        <v>8265</v>
      </c>
      <c r="Q23" s="8">
        <f t="shared" si="2"/>
        <v>1.0913513513513513</v>
      </c>
      <c r="R23" s="10">
        <f t="shared" si="3"/>
        <v>199.9009900990099</v>
      </c>
      <c r="S23" s="3" t="s">
        <v>8305</v>
      </c>
      <c r="T23" s="3" t="s">
        <v>8306</v>
      </c>
    </row>
    <row r="24" spans="1:20" ht="66" x14ac:dyDescent="0.2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14">
        <f t="shared" si="0"/>
        <v>42005.249305555553</v>
      </c>
      <c r="J24" s="3">
        <v>1420099140</v>
      </c>
      <c r="K24" s="14">
        <f t="shared" si="1"/>
        <v>41989.828009259254</v>
      </c>
      <c r="L24" s="3">
        <v>1418766740</v>
      </c>
      <c r="M24" s="3" t="b">
        <v>0</v>
      </c>
      <c r="N24" s="3">
        <v>8</v>
      </c>
      <c r="O24" s="3" t="b">
        <v>1</v>
      </c>
      <c r="P24" s="3" t="s">
        <v>8265</v>
      </c>
      <c r="Q24" s="8">
        <f t="shared" si="2"/>
        <v>1.1714285714285715</v>
      </c>
      <c r="R24" s="10">
        <f t="shared" si="3"/>
        <v>51.25</v>
      </c>
      <c r="S24" s="3" t="s">
        <v>8305</v>
      </c>
      <c r="T24" s="3" t="s">
        <v>8306</v>
      </c>
    </row>
    <row r="25" spans="1:20" ht="88" x14ac:dyDescent="0.2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14">
        <f t="shared" si="0"/>
        <v>42124.555555555555</v>
      </c>
      <c r="J25" s="3">
        <v>1430407200</v>
      </c>
      <c r="K25" s="14">
        <f t="shared" si="1"/>
        <v>42097.695613425924</v>
      </c>
      <c r="L25" s="3">
        <v>1428086501</v>
      </c>
      <c r="M25" s="3" t="b">
        <v>0</v>
      </c>
      <c r="N25" s="3">
        <v>23</v>
      </c>
      <c r="O25" s="3" t="b">
        <v>1</v>
      </c>
      <c r="P25" s="3" t="s">
        <v>8265</v>
      </c>
      <c r="Q25" s="8">
        <f t="shared" si="2"/>
        <v>1.1850000000000001</v>
      </c>
      <c r="R25" s="10">
        <f t="shared" si="3"/>
        <v>103.04347826086956</v>
      </c>
      <c r="S25" s="3" t="s">
        <v>8305</v>
      </c>
      <c r="T25" s="3" t="s">
        <v>8306</v>
      </c>
    </row>
    <row r="26" spans="1:20" ht="66" x14ac:dyDescent="0.2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14">
        <f t="shared" si="0"/>
        <v>42262.73541666667</v>
      </c>
      <c r="J26" s="3">
        <v>1442345940</v>
      </c>
      <c r="K26" s="14">
        <f t="shared" si="1"/>
        <v>42229.736840277772</v>
      </c>
      <c r="L26" s="3">
        <v>1439494863</v>
      </c>
      <c r="M26" s="3" t="b">
        <v>0</v>
      </c>
      <c r="N26" s="3">
        <v>574</v>
      </c>
      <c r="O26" s="3" t="b">
        <v>1</v>
      </c>
      <c r="P26" s="3" t="s">
        <v>8265</v>
      </c>
      <c r="Q26" s="8">
        <f t="shared" si="2"/>
        <v>1.0880768571428572</v>
      </c>
      <c r="R26" s="10">
        <f t="shared" si="3"/>
        <v>66.346149825783982</v>
      </c>
      <c r="S26" s="3" t="s">
        <v>8305</v>
      </c>
      <c r="T26" s="3" t="s">
        <v>8306</v>
      </c>
    </row>
    <row r="27" spans="1:20" ht="88" x14ac:dyDescent="0.2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14">
        <f t="shared" si="0"/>
        <v>42377.941678240742</v>
      </c>
      <c r="J27" s="3">
        <v>1452299761</v>
      </c>
      <c r="K27" s="14">
        <f t="shared" si="1"/>
        <v>42317.941678240742</v>
      </c>
      <c r="L27" s="3">
        <v>1447115761</v>
      </c>
      <c r="M27" s="3" t="b">
        <v>0</v>
      </c>
      <c r="N27" s="3">
        <v>14</v>
      </c>
      <c r="O27" s="3" t="b">
        <v>1</v>
      </c>
      <c r="P27" s="3" t="s">
        <v>8265</v>
      </c>
      <c r="Q27" s="8">
        <f t="shared" si="2"/>
        <v>1.3333333333333333</v>
      </c>
      <c r="R27" s="10">
        <f t="shared" si="3"/>
        <v>57.142857142857146</v>
      </c>
      <c r="S27" s="3" t="s">
        <v>8305</v>
      </c>
      <c r="T27" s="3" t="s">
        <v>8306</v>
      </c>
    </row>
    <row r="28" spans="1:20" ht="66" x14ac:dyDescent="0.2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14">
        <f t="shared" si="0"/>
        <v>41868.432222222218</v>
      </c>
      <c r="J28" s="3">
        <v>1408278144</v>
      </c>
      <c r="K28" s="14">
        <f t="shared" si="1"/>
        <v>41828.432222222218</v>
      </c>
      <c r="L28" s="3">
        <v>1404822144</v>
      </c>
      <c r="M28" s="3" t="b">
        <v>0</v>
      </c>
      <c r="N28" s="3">
        <v>19</v>
      </c>
      <c r="O28" s="3" t="b">
        <v>1</v>
      </c>
      <c r="P28" s="3" t="s">
        <v>8265</v>
      </c>
      <c r="Q28" s="8">
        <f t="shared" si="2"/>
        <v>1.552</v>
      </c>
      <c r="R28" s="10">
        <f t="shared" si="3"/>
        <v>102.10526315789474</v>
      </c>
      <c r="S28" s="3" t="s">
        <v>8305</v>
      </c>
      <c r="T28" s="3" t="s">
        <v>8306</v>
      </c>
    </row>
    <row r="29" spans="1:20" ht="88" x14ac:dyDescent="0.2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14">
        <f t="shared" si="0"/>
        <v>41959.123067129629</v>
      </c>
      <c r="J29" s="3">
        <v>1416113833</v>
      </c>
      <c r="K29" s="14">
        <f t="shared" si="1"/>
        <v>41929.081400462957</v>
      </c>
      <c r="L29" s="3">
        <v>1413518233</v>
      </c>
      <c r="M29" s="3" t="b">
        <v>0</v>
      </c>
      <c r="N29" s="3">
        <v>150</v>
      </c>
      <c r="O29" s="3" t="b">
        <v>1</v>
      </c>
      <c r="P29" s="3" t="s">
        <v>8265</v>
      </c>
      <c r="Q29" s="8">
        <f t="shared" si="2"/>
        <v>1.1172500000000001</v>
      </c>
      <c r="R29" s="10">
        <f t="shared" si="3"/>
        <v>148.96666666666667</v>
      </c>
      <c r="S29" s="3" t="s">
        <v>8305</v>
      </c>
      <c r="T29" s="3" t="s">
        <v>8306</v>
      </c>
    </row>
    <row r="30" spans="1:20" ht="66" x14ac:dyDescent="0.2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14">
        <f t="shared" si="0"/>
        <v>42354.880601851844</v>
      </c>
      <c r="J30" s="3">
        <v>1450307284</v>
      </c>
      <c r="K30" s="14">
        <f t="shared" si="1"/>
        <v>42324.880601851844</v>
      </c>
      <c r="L30" s="3">
        <v>1447715284</v>
      </c>
      <c r="M30" s="3" t="b">
        <v>0</v>
      </c>
      <c r="N30" s="3">
        <v>71</v>
      </c>
      <c r="O30" s="3" t="b">
        <v>1</v>
      </c>
      <c r="P30" s="3" t="s">
        <v>8265</v>
      </c>
      <c r="Q30" s="8">
        <f t="shared" si="2"/>
        <v>1.0035000000000001</v>
      </c>
      <c r="R30" s="10">
        <f t="shared" si="3"/>
        <v>169.6056338028169</v>
      </c>
      <c r="S30" s="3" t="s">
        <v>8305</v>
      </c>
      <c r="T30" s="3" t="s">
        <v>8306</v>
      </c>
    </row>
    <row r="31" spans="1:20" ht="110" x14ac:dyDescent="0.2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14">
        <f t="shared" si="0"/>
        <v>41842.589907407404</v>
      </c>
      <c r="J31" s="3">
        <v>1406045368</v>
      </c>
      <c r="K31" s="14">
        <f t="shared" si="1"/>
        <v>41812.589907407404</v>
      </c>
      <c r="L31" s="3">
        <v>1403453368</v>
      </c>
      <c r="M31" s="3" t="b">
        <v>0</v>
      </c>
      <c r="N31" s="3">
        <v>117</v>
      </c>
      <c r="O31" s="3" t="b">
        <v>1</v>
      </c>
      <c r="P31" s="3" t="s">
        <v>8265</v>
      </c>
      <c r="Q31" s="8">
        <f t="shared" si="2"/>
        <v>1.2333333333333334</v>
      </c>
      <c r="R31" s="10">
        <f t="shared" si="3"/>
        <v>31.623931623931625</v>
      </c>
      <c r="S31" s="3" t="s">
        <v>8305</v>
      </c>
      <c r="T31" s="3" t="s">
        <v>8306</v>
      </c>
    </row>
    <row r="32" spans="1:20" ht="110" x14ac:dyDescent="0.2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14">
        <f t="shared" si="0"/>
        <v>41872.209664351853</v>
      </c>
      <c r="J32" s="3">
        <v>1408604515</v>
      </c>
      <c r="K32" s="14">
        <f t="shared" si="1"/>
        <v>41842.209664351853</v>
      </c>
      <c r="L32" s="3">
        <v>1406012515</v>
      </c>
      <c r="M32" s="3" t="b">
        <v>0</v>
      </c>
      <c r="N32" s="3">
        <v>53</v>
      </c>
      <c r="O32" s="3" t="b">
        <v>1</v>
      </c>
      <c r="P32" s="3" t="s">
        <v>8265</v>
      </c>
      <c r="Q32" s="8">
        <f t="shared" si="2"/>
        <v>1.0129975</v>
      </c>
      <c r="R32" s="10">
        <f t="shared" si="3"/>
        <v>76.45264150943396</v>
      </c>
      <c r="S32" s="3" t="s">
        <v>8305</v>
      </c>
      <c r="T32" s="3" t="s">
        <v>8306</v>
      </c>
    </row>
    <row r="33" spans="1:20" ht="88" x14ac:dyDescent="0.2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14">
        <f t="shared" si="0"/>
        <v>42394.708726851844</v>
      </c>
      <c r="J33" s="3">
        <v>1453748434</v>
      </c>
      <c r="K33" s="14">
        <f t="shared" si="1"/>
        <v>42376.708726851844</v>
      </c>
      <c r="L33" s="3">
        <v>1452193234</v>
      </c>
      <c r="M33" s="3" t="b">
        <v>0</v>
      </c>
      <c r="N33" s="3">
        <v>1</v>
      </c>
      <c r="O33" s="3" t="b">
        <v>1</v>
      </c>
      <c r="P33" s="3" t="s">
        <v>8265</v>
      </c>
      <c r="Q33" s="8">
        <f t="shared" si="2"/>
        <v>1</v>
      </c>
      <c r="R33" s="10">
        <f t="shared" si="3"/>
        <v>13</v>
      </c>
      <c r="S33" s="3" t="s">
        <v>8305</v>
      </c>
      <c r="T33" s="3" t="s">
        <v>8306</v>
      </c>
    </row>
    <row r="34" spans="1:20" ht="88" x14ac:dyDescent="0.2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14">
        <f t="shared" si="0"/>
        <v>42503.082638888889</v>
      </c>
      <c r="J34" s="3">
        <v>1463111940</v>
      </c>
      <c r="K34" s="14">
        <f t="shared" si="1"/>
        <v>42461.544178240736</v>
      </c>
      <c r="L34" s="3">
        <v>1459523017</v>
      </c>
      <c r="M34" s="3" t="b">
        <v>0</v>
      </c>
      <c r="N34" s="3">
        <v>89</v>
      </c>
      <c r="O34" s="3" t="b">
        <v>1</v>
      </c>
      <c r="P34" s="3" t="s">
        <v>8265</v>
      </c>
      <c r="Q34" s="8">
        <f t="shared" si="2"/>
        <v>1.0024604569420035</v>
      </c>
      <c r="R34" s="10">
        <f t="shared" si="3"/>
        <v>320.44943820224717</v>
      </c>
      <c r="S34" s="3" t="s">
        <v>8305</v>
      </c>
      <c r="T34" s="3" t="s">
        <v>8306</v>
      </c>
    </row>
    <row r="35" spans="1:20" ht="88" x14ac:dyDescent="0.2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14">
        <f t="shared" si="0"/>
        <v>42316.61922453704</v>
      </c>
      <c r="J35" s="3">
        <v>1447001501</v>
      </c>
      <c r="K35" s="14">
        <f t="shared" si="1"/>
        <v>42286.577557870369</v>
      </c>
      <c r="L35" s="3">
        <v>1444405901</v>
      </c>
      <c r="M35" s="3" t="b">
        <v>0</v>
      </c>
      <c r="N35" s="3">
        <v>64</v>
      </c>
      <c r="O35" s="3" t="b">
        <v>1</v>
      </c>
      <c r="P35" s="3" t="s">
        <v>8265</v>
      </c>
      <c r="Q35" s="8">
        <f t="shared" si="2"/>
        <v>1.0209523809523811</v>
      </c>
      <c r="R35" s="10">
        <f t="shared" si="3"/>
        <v>83.75</v>
      </c>
      <c r="S35" s="3" t="s">
        <v>8305</v>
      </c>
      <c r="T35" s="3" t="s">
        <v>8306</v>
      </c>
    </row>
    <row r="36" spans="1:20" ht="110" x14ac:dyDescent="0.2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14">
        <f t="shared" si="0"/>
        <v>41856.238437499997</v>
      </c>
      <c r="J36" s="3">
        <v>1407224601</v>
      </c>
      <c r="K36" s="14">
        <f t="shared" si="1"/>
        <v>41841.238437499997</v>
      </c>
      <c r="L36" s="3">
        <v>1405928601</v>
      </c>
      <c r="M36" s="3" t="b">
        <v>0</v>
      </c>
      <c r="N36" s="3">
        <v>68</v>
      </c>
      <c r="O36" s="3" t="b">
        <v>1</v>
      </c>
      <c r="P36" s="3" t="s">
        <v>8265</v>
      </c>
      <c r="Q36" s="8">
        <f t="shared" si="2"/>
        <v>1.3046153846153845</v>
      </c>
      <c r="R36" s="10">
        <f t="shared" si="3"/>
        <v>49.882352941176471</v>
      </c>
      <c r="S36" s="3" t="s">
        <v>8305</v>
      </c>
      <c r="T36" s="3" t="s">
        <v>8306</v>
      </c>
    </row>
    <row r="37" spans="1:20" ht="66" x14ac:dyDescent="0.2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14">
        <f t="shared" si="0"/>
        <v>42121.916666666664</v>
      </c>
      <c r="J37" s="3">
        <v>1430179200</v>
      </c>
      <c r="K37" s="14">
        <f t="shared" si="1"/>
        <v>42098.208495370367</v>
      </c>
      <c r="L37" s="3">
        <v>1428130814</v>
      </c>
      <c r="M37" s="3" t="b">
        <v>0</v>
      </c>
      <c r="N37" s="3">
        <v>28</v>
      </c>
      <c r="O37" s="3" t="b">
        <v>1</v>
      </c>
      <c r="P37" s="3" t="s">
        <v>8265</v>
      </c>
      <c r="Q37" s="8">
        <f t="shared" si="2"/>
        <v>1.665</v>
      </c>
      <c r="R37" s="10">
        <f t="shared" si="3"/>
        <v>59.464285714285715</v>
      </c>
      <c r="S37" s="3" t="s">
        <v>8305</v>
      </c>
      <c r="T37" s="3" t="s">
        <v>8306</v>
      </c>
    </row>
    <row r="38" spans="1:20" ht="66" x14ac:dyDescent="0.2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14">
        <f t="shared" si="0"/>
        <v>42098.18200231481</v>
      </c>
      <c r="J38" s="3">
        <v>1428128525</v>
      </c>
      <c r="K38" s="14">
        <f t="shared" si="1"/>
        <v>42068.223668981482</v>
      </c>
      <c r="L38" s="3">
        <v>1425540125</v>
      </c>
      <c r="M38" s="3" t="b">
        <v>0</v>
      </c>
      <c r="N38" s="3">
        <v>44</v>
      </c>
      <c r="O38" s="3" t="b">
        <v>1</v>
      </c>
      <c r="P38" s="3" t="s">
        <v>8265</v>
      </c>
      <c r="Q38" s="8">
        <f t="shared" si="2"/>
        <v>1.4215</v>
      </c>
      <c r="R38" s="10">
        <f t="shared" si="3"/>
        <v>193.84090909090909</v>
      </c>
      <c r="S38" s="3" t="s">
        <v>8305</v>
      </c>
      <c r="T38" s="3" t="s">
        <v>8306</v>
      </c>
    </row>
    <row r="39" spans="1:20" ht="110" x14ac:dyDescent="0.2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14">
        <f t="shared" si="0"/>
        <v>42062.609710648147</v>
      </c>
      <c r="J39" s="3">
        <v>1425055079</v>
      </c>
      <c r="K39" s="14">
        <f t="shared" si="1"/>
        <v>42032.609710648147</v>
      </c>
      <c r="L39" s="3">
        <v>1422463079</v>
      </c>
      <c r="M39" s="3" t="b">
        <v>0</v>
      </c>
      <c r="N39" s="3">
        <v>253</v>
      </c>
      <c r="O39" s="3" t="b">
        <v>1</v>
      </c>
      <c r="P39" s="3" t="s">
        <v>8265</v>
      </c>
      <c r="Q39" s="8">
        <f t="shared" si="2"/>
        <v>1.8344090909090909</v>
      </c>
      <c r="R39" s="10">
        <f t="shared" si="3"/>
        <v>159.51383399209487</v>
      </c>
      <c r="S39" s="3" t="s">
        <v>8305</v>
      </c>
      <c r="T39" s="3" t="s">
        <v>8306</v>
      </c>
    </row>
    <row r="40" spans="1:20" ht="88" x14ac:dyDescent="0.2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14">
        <f t="shared" si="0"/>
        <v>41404.973888888882</v>
      </c>
      <c r="J40" s="3">
        <v>1368235344</v>
      </c>
      <c r="K40" s="14">
        <f t="shared" si="1"/>
        <v>41374.97388888889</v>
      </c>
      <c r="L40" s="3">
        <v>1365643344</v>
      </c>
      <c r="M40" s="3" t="b">
        <v>0</v>
      </c>
      <c r="N40" s="3">
        <v>66</v>
      </c>
      <c r="O40" s="3" t="b">
        <v>1</v>
      </c>
      <c r="P40" s="3" t="s">
        <v>8265</v>
      </c>
      <c r="Q40" s="8">
        <f t="shared" si="2"/>
        <v>1.1004</v>
      </c>
      <c r="R40" s="10">
        <f t="shared" si="3"/>
        <v>41.68181818181818</v>
      </c>
      <c r="S40" s="3" t="s">
        <v>8305</v>
      </c>
      <c r="T40" s="3" t="s">
        <v>8306</v>
      </c>
    </row>
    <row r="41" spans="1:20" ht="88" x14ac:dyDescent="0.2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14">
        <f t="shared" si="0"/>
        <v>41784.874305555553</v>
      </c>
      <c r="J41" s="3">
        <v>1401058740</v>
      </c>
      <c r="K41" s="14">
        <f t="shared" si="1"/>
        <v>41753.963749999995</v>
      </c>
      <c r="L41" s="3">
        <v>1398388068</v>
      </c>
      <c r="M41" s="3" t="b">
        <v>0</v>
      </c>
      <c r="N41" s="3">
        <v>217</v>
      </c>
      <c r="O41" s="3" t="b">
        <v>1</v>
      </c>
      <c r="P41" s="3" t="s">
        <v>8265</v>
      </c>
      <c r="Q41" s="8">
        <f t="shared" si="2"/>
        <v>1.3098000000000001</v>
      </c>
      <c r="R41" s="10">
        <f t="shared" si="3"/>
        <v>150.89861751152074</v>
      </c>
      <c r="S41" s="3" t="s">
        <v>8305</v>
      </c>
      <c r="T41" s="3" t="s">
        <v>8306</v>
      </c>
    </row>
    <row r="42" spans="1:20" ht="110" x14ac:dyDescent="0.2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14">
        <f t="shared" si="0"/>
        <v>41809.083333333328</v>
      </c>
      <c r="J42" s="3">
        <v>1403150400</v>
      </c>
      <c r="K42" s="14">
        <f t="shared" si="1"/>
        <v>41789.130648148144</v>
      </c>
      <c r="L42" s="3">
        <v>1401426488</v>
      </c>
      <c r="M42" s="3" t="b">
        <v>0</v>
      </c>
      <c r="N42" s="3">
        <v>16</v>
      </c>
      <c r="O42" s="3" t="b">
        <v>1</v>
      </c>
      <c r="P42" s="3" t="s">
        <v>8265</v>
      </c>
      <c r="Q42" s="8">
        <f t="shared" si="2"/>
        <v>1.0135000000000001</v>
      </c>
      <c r="R42" s="10">
        <f t="shared" si="3"/>
        <v>126.6875</v>
      </c>
      <c r="S42" s="3" t="s">
        <v>8305</v>
      </c>
      <c r="T42" s="3" t="s">
        <v>8306</v>
      </c>
    </row>
    <row r="43" spans="1:20" ht="110" x14ac:dyDescent="0.2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14">
        <f t="shared" si="0"/>
        <v>41917.485578703701</v>
      </c>
      <c r="J43" s="3">
        <v>1412516354</v>
      </c>
      <c r="K43" s="14">
        <f t="shared" si="1"/>
        <v>41887.485578703701</v>
      </c>
      <c r="L43" s="3">
        <v>1409924354</v>
      </c>
      <c r="M43" s="3" t="b">
        <v>0</v>
      </c>
      <c r="N43" s="3">
        <v>19</v>
      </c>
      <c r="O43" s="3" t="b">
        <v>1</v>
      </c>
      <c r="P43" s="3" t="s">
        <v>8265</v>
      </c>
      <c r="Q43" s="8">
        <f t="shared" si="2"/>
        <v>1</v>
      </c>
      <c r="R43" s="10">
        <f t="shared" si="3"/>
        <v>105.26315789473684</v>
      </c>
      <c r="S43" s="3" t="s">
        <v>8305</v>
      </c>
      <c r="T43" s="3" t="s">
        <v>8306</v>
      </c>
    </row>
    <row r="44" spans="1:20" ht="88" x14ac:dyDescent="0.2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14">
        <f t="shared" si="0"/>
        <v>42001.555856481478</v>
      </c>
      <c r="J44" s="3">
        <v>1419780026</v>
      </c>
      <c r="K44" s="14">
        <f t="shared" si="1"/>
        <v>41971.555856481478</v>
      </c>
      <c r="L44" s="3">
        <v>1417188026</v>
      </c>
      <c r="M44" s="3" t="b">
        <v>0</v>
      </c>
      <c r="N44" s="3">
        <v>169</v>
      </c>
      <c r="O44" s="3" t="b">
        <v>1</v>
      </c>
      <c r="P44" s="3" t="s">
        <v>8265</v>
      </c>
      <c r="Q44" s="8">
        <f t="shared" si="2"/>
        <v>1.4185714285714286</v>
      </c>
      <c r="R44" s="10">
        <f t="shared" si="3"/>
        <v>117.51479289940828</v>
      </c>
      <c r="S44" s="3" t="s">
        <v>8305</v>
      </c>
      <c r="T44" s="3" t="s">
        <v>8306</v>
      </c>
    </row>
    <row r="45" spans="1:20" ht="88" x14ac:dyDescent="0.2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14">
        <f t="shared" si="0"/>
        <v>41832.916666666664</v>
      </c>
      <c r="J45" s="3">
        <v>1405209600</v>
      </c>
      <c r="K45" s="14">
        <f t="shared" si="1"/>
        <v>41802.707013888888</v>
      </c>
      <c r="L45" s="3">
        <v>1402599486</v>
      </c>
      <c r="M45" s="3" t="b">
        <v>0</v>
      </c>
      <c r="N45" s="3">
        <v>263</v>
      </c>
      <c r="O45" s="3" t="b">
        <v>1</v>
      </c>
      <c r="P45" s="3" t="s">
        <v>8265</v>
      </c>
      <c r="Q45" s="8">
        <f t="shared" si="2"/>
        <v>3.0865999999999998</v>
      </c>
      <c r="R45" s="10">
        <f t="shared" si="3"/>
        <v>117.36121673003802</v>
      </c>
      <c r="S45" s="3" t="s">
        <v>8305</v>
      </c>
      <c r="T45" s="3" t="s">
        <v>8306</v>
      </c>
    </row>
    <row r="46" spans="1:20" ht="110" x14ac:dyDescent="0.2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14">
        <f t="shared" si="0"/>
        <v>41919.015474537038</v>
      </c>
      <c r="J46" s="3">
        <v>1412648537</v>
      </c>
      <c r="K46" s="14">
        <f t="shared" si="1"/>
        <v>41874.015474537031</v>
      </c>
      <c r="L46" s="3">
        <v>1408760537</v>
      </c>
      <c r="M46" s="3" t="b">
        <v>0</v>
      </c>
      <c r="N46" s="3">
        <v>15</v>
      </c>
      <c r="O46" s="3" t="b">
        <v>1</v>
      </c>
      <c r="P46" s="3" t="s">
        <v>8265</v>
      </c>
      <c r="Q46" s="8">
        <f t="shared" si="2"/>
        <v>1</v>
      </c>
      <c r="R46" s="10">
        <f t="shared" si="3"/>
        <v>133.33333333333334</v>
      </c>
      <c r="S46" s="3" t="s">
        <v>8305</v>
      </c>
      <c r="T46" s="3" t="s">
        <v>8306</v>
      </c>
    </row>
    <row r="47" spans="1:20" ht="88" x14ac:dyDescent="0.2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14">
        <f t="shared" si="0"/>
        <v>42487.540590277778</v>
      </c>
      <c r="J47" s="3">
        <v>1461769107</v>
      </c>
      <c r="K47" s="14">
        <f t="shared" si="1"/>
        <v>42457.540590277778</v>
      </c>
      <c r="L47" s="3">
        <v>1459177107</v>
      </c>
      <c r="M47" s="3" t="b">
        <v>0</v>
      </c>
      <c r="N47" s="3">
        <v>61</v>
      </c>
      <c r="O47" s="3" t="b">
        <v>1</v>
      </c>
      <c r="P47" s="3" t="s">
        <v>8265</v>
      </c>
      <c r="Q47" s="8">
        <f t="shared" si="2"/>
        <v>1.2</v>
      </c>
      <c r="R47" s="10">
        <f t="shared" si="3"/>
        <v>98.360655737704917</v>
      </c>
      <c r="S47" s="3" t="s">
        <v>8305</v>
      </c>
      <c r="T47" s="3" t="s">
        <v>8306</v>
      </c>
    </row>
    <row r="48" spans="1:20" ht="88" x14ac:dyDescent="0.2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14">
        <f t="shared" si="0"/>
        <v>42353.881643518522</v>
      </c>
      <c r="J48" s="3">
        <v>1450220974</v>
      </c>
      <c r="K48" s="14">
        <f t="shared" si="1"/>
        <v>42323.881643518514</v>
      </c>
      <c r="L48" s="3">
        <v>1447628974</v>
      </c>
      <c r="M48" s="3" t="b">
        <v>0</v>
      </c>
      <c r="N48" s="3">
        <v>45</v>
      </c>
      <c r="O48" s="3" t="b">
        <v>1</v>
      </c>
      <c r="P48" s="3" t="s">
        <v>8265</v>
      </c>
      <c r="Q48" s="8">
        <f t="shared" si="2"/>
        <v>1.0416666666666667</v>
      </c>
      <c r="R48" s="10">
        <f t="shared" si="3"/>
        <v>194.44444444444446</v>
      </c>
      <c r="S48" s="3" t="s">
        <v>8305</v>
      </c>
      <c r="T48" s="3" t="s">
        <v>8306</v>
      </c>
    </row>
    <row r="49" spans="1:20" ht="88" x14ac:dyDescent="0.2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14">
        <f t="shared" si="0"/>
        <v>41992.777858796289</v>
      </c>
      <c r="J49" s="3">
        <v>1419021607</v>
      </c>
      <c r="K49" s="14">
        <f t="shared" si="1"/>
        <v>41932.736192129625</v>
      </c>
      <c r="L49" s="3">
        <v>1413834007</v>
      </c>
      <c r="M49" s="3" t="b">
        <v>0</v>
      </c>
      <c r="N49" s="3">
        <v>70</v>
      </c>
      <c r="O49" s="3" t="b">
        <v>1</v>
      </c>
      <c r="P49" s="3" t="s">
        <v>8265</v>
      </c>
      <c r="Q49" s="8">
        <f t="shared" si="2"/>
        <v>1.0761100000000001</v>
      </c>
      <c r="R49" s="10">
        <f t="shared" si="3"/>
        <v>76.865000000000009</v>
      </c>
      <c r="S49" s="3" t="s">
        <v>8305</v>
      </c>
      <c r="T49" s="3" t="s">
        <v>8306</v>
      </c>
    </row>
    <row r="50" spans="1:20" ht="88" x14ac:dyDescent="0.2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14">
        <f t="shared" si="0"/>
        <v>42064.416666666664</v>
      </c>
      <c r="J50" s="3">
        <v>1425211200</v>
      </c>
      <c r="K50" s="14">
        <f t="shared" si="1"/>
        <v>42033.433564814812</v>
      </c>
      <c r="L50" s="3">
        <v>1422534260</v>
      </c>
      <c r="M50" s="3" t="b">
        <v>0</v>
      </c>
      <c r="N50" s="3">
        <v>38</v>
      </c>
      <c r="O50" s="3" t="b">
        <v>1</v>
      </c>
      <c r="P50" s="3" t="s">
        <v>8265</v>
      </c>
      <c r="Q50" s="8">
        <f t="shared" si="2"/>
        <v>1.0794999999999999</v>
      </c>
      <c r="R50" s="10">
        <f t="shared" si="3"/>
        <v>56.815789473684212</v>
      </c>
      <c r="S50" s="3" t="s">
        <v>8305</v>
      </c>
      <c r="T50" s="3" t="s">
        <v>8306</v>
      </c>
    </row>
    <row r="51" spans="1:20" ht="44" x14ac:dyDescent="0.2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14">
        <f t="shared" si="0"/>
        <v>42301.093113425923</v>
      </c>
      <c r="J51" s="3">
        <v>1445660045</v>
      </c>
      <c r="K51" s="14">
        <f t="shared" si="1"/>
        <v>42271.093113425923</v>
      </c>
      <c r="L51" s="3">
        <v>1443068045</v>
      </c>
      <c r="M51" s="3" t="b">
        <v>0</v>
      </c>
      <c r="N51" s="3">
        <v>87</v>
      </c>
      <c r="O51" s="3" t="b">
        <v>1</v>
      </c>
      <c r="P51" s="3" t="s">
        <v>8265</v>
      </c>
      <c r="Q51" s="8">
        <f t="shared" si="2"/>
        <v>1</v>
      </c>
      <c r="R51" s="10">
        <f t="shared" si="3"/>
        <v>137.93103448275863</v>
      </c>
      <c r="S51" s="3" t="s">
        <v>8305</v>
      </c>
      <c r="T51" s="3" t="s">
        <v>8306</v>
      </c>
    </row>
    <row r="52" spans="1:20" ht="88" x14ac:dyDescent="0.2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14">
        <f t="shared" si="0"/>
        <v>42034.624999999993</v>
      </c>
      <c r="J52" s="3">
        <v>1422637200</v>
      </c>
      <c r="K52" s="14">
        <f t="shared" si="1"/>
        <v>41995.669652777775</v>
      </c>
      <c r="L52" s="3">
        <v>1419271458</v>
      </c>
      <c r="M52" s="3" t="b">
        <v>0</v>
      </c>
      <c r="N52" s="3">
        <v>22</v>
      </c>
      <c r="O52" s="3" t="b">
        <v>1</v>
      </c>
      <c r="P52" s="3" t="s">
        <v>8265</v>
      </c>
      <c r="Q52" s="8">
        <f t="shared" si="2"/>
        <v>1</v>
      </c>
      <c r="R52" s="10">
        <f t="shared" si="3"/>
        <v>27.272727272727273</v>
      </c>
      <c r="S52" s="3" t="s">
        <v>8305</v>
      </c>
      <c r="T52" s="3" t="s">
        <v>8306</v>
      </c>
    </row>
    <row r="53" spans="1:20" ht="110" x14ac:dyDescent="0.2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14">
        <f t="shared" si="0"/>
        <v>42226.845335648148</v>
      </c>
      <c r="J53" s="3">
        <v>1439245037</v>
      </c>
      <c r="K53" s="14">
        <f t="shared" si="1"/>
        <v>42196.84533564814</v>
      </c>
      <c r="L53" s="3">
        <v>1436653037</v>
      </c>
      <c r="M53" s="3" t="b">
        <v>0</v>
      </c>
      <c r="N53" s="3">
        <v>119</v>
      </c>
      <c r="O53" s="3" t="b">
        <v>1</v>
      </c>
      <c r="P53" s="3" t="s">
        <v>8265</v>
      </c>
      <c r="Q53" s="8">
        <f t="shared" si="2"/>
        <v>1.2801818181818181</v>
      </c>
      <c r="R53" s="10">
        <f t="shared" si="3"/>
        <v>118.33613445378151</v>
      </c>
      <c r="S53" s="3" t="s">
        <v>8305</v>
      </c>
      <c r="T53" s="3" t="s">
        <v>8306</v>
      </c>
    </row>
    <row r="54" spans="1:20" ht="88" x14ac:dyDescent="0.2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14">
        <f t="shared" si="0"/>
        <v>41837.618587962963</v>
      </c>
      <c r="J54" s="3">
        <v>1405615846</v>
      </c>
      <c r="K54" s="14">
        <f t="shared" si="1"/>
        <v>41807.618587962963</v>
      </c>
      <c r="L54" s="3">
        <v>1403023846</v>
      </c>
      <c r="M54" s="3" t="b">
        <v>0</v>
      </c>
      <c r="N54" s="3">
        <v>52</v>
      </c>
      <c r="O54" s="3" t="b">
        <v>1</v>
      </c>
      <c r="P54" s="3" t="s">
        <v>8265</v>
      </c>
      <c r="Q54" s="8">
        <f t="shared" si="2"/>
        <v>1.1620999999999999</v>
      </c>
      <c r="R54" s="10">
        <f t="shared" si="3"/>
        <v>223.48076923076923</v>
      </c>
      <c r="S54" s="3" t="s">
        <v>8305</v>
      </c>
      <c r="T54" s="3" t="s">
        <v>8306</v>
      </c>
    </row>
    <row r="55" spans="1:20" ht="66" x14ac:dyDescent="0.2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14">
        <f t="shared" si="0"/>
        <v>41733.833333333328</v>
      </c>
      <c r="J55" s="3">
        <v>1396648800</v>
      </c>
      <c r="K55" s="14">
        <f t="shared" si="1"/>
        <v>41719.465798611105</v>
      </c>
      <c r="L55" s="3">
        <v>1395407445</v>
      </c>
      <c r="M55" s="3" t="b">
        <v>0</v>
      </c>
      <c r="N55" s="3">
        <v>117</v>
      </c>
      <c r="O55" s="3" t="b">
        <v>1</v>
      </c>
      <c r="P55" s="3" t="s">
        <v>8265</v>
      </c>
      <c r="Q55" s="8">
        <f t="shared" si="2"/>
        <v>1.0963333333333334</v>
      </c>
      <c r="R55" s="10">
        <f t="shared" si="3"/>
        <v>28.111111111111111</v>
      </c>
      <c r="S55" s="3" t="s">
        <v>8305</v>
      </c>
      <c r="T55" s="3" t="s">
        <v>8306</v>
      </c>
    </row>
    <row r="56" spans="1:20" ht="110" x14ac:dyDescent="0.2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14">
        <f t="shared" si="0"/>
        <v>42363.629872685182</v>
      </c>
      <c r="J56" s="3">
        <v>1451063221</v>
      </c>
      <c r="K56" s="14">
        <f t="shared" si="1"/>
        <v>42333.629872685182</v>
      </c>
      <c r="L56" s="3">
        <v>1448471221</v>
      </c>
      <c r="M56" s="3" t="b">
        <v>0</v>
      </c>
      <c r="N56" s="3">
        <v>52</v>
      </c>
      <c r="O56" s="3" t="b">
        <v>1</v>
      </c>
      <c r="P56" s="3" t="s">
        <v>8265</v>
      </c>
      <c r="Q56" s="8">
        <f t="shared" si="2"/>
        <v>1.01</v>
      </c>
      <c r="R56" s="10">
        <f t="shared" si="3"/>
        <v>194.23076923076923</v>
      </c>
      <c r="S56" s="3" t="s">
        <v>8305</v>
      </c>
      <c r="T56" s="3" t="s">
        <v>8306</v>
      </c>
    </row>
    <row r="57" spans="1:20" ht="88" x14ac:dyDescent="0.2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14">
        <f t="shared" si="0"/>
        <v>42517.885601851849</v>
      </c>
      <c r="J57" s="3">
        <v>1464390916</v>
      </c>
      <c r="K57" s="14">
        <f t="shared" si="1"/>
        <v>42496.885601851849</v>
      </c>
      <c r="L57" s="3">
        <v>1462576516</v>
      </c>
      <c r="M57" s="3" t="b">
        <v>0</v>
      </c>
      <c r="N57" s="3">
        <v>86</v>
      </c>
      <c r="O57" s="3" t="b">
        <v>1</v>
      </c>
      <c r="P57" s="3" t="s">
        <v>8265</v>
      </c>
      <c r="Q57" s="8">
        <f t="shared" si="2"/>
        <v>1.2895348837209302</v>
      </c>
      <c r="R57" s="10">
        <f t="shared" si="3"/>
        <v>128.95348837209303</v>
      </c>
      <c r="S57" s="3" t="s">
        <v>8305</v>
      </c>
      <c r="T57" s="3" t="s">
        <v>8306</v>
      </c>
    </row>
    <row r="58" spans="1:20" ht="66" x14ac:dyDescent="0.2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14">
        <f t="shared" si="0"/>
        <v>42163.583333333336</v>
      </c>
      <c r="J58" s="3">
        <v>1433779200</v>
      </c>
      <c r="K58" s="14">
        <f t="shared" si="1"/>
        <v>42149.465555555558</v>
      </c>
      <c r="L58" s="3">
        <v>1432559424</v>
      </c>
      <c r="M58" s="3" t="b">
        <v>0</v>
      </c>
      <c r="N58" s="3">
        <v>174</v>
      </c>
      <c r="O58" s="3" t="b">
        <v>1</v>
      </c>
      <c r="P58" s="3" t="s">
        <v>8265</v>
      </c>
      <c r="Q58" s="8">
        <f t="shared" si="2"/>
        <v>1.0726249999999999</v>
      </c>
      <c r="R58" s="10">
        <f t="shared" si="3"/>
        <v>49.316091954022987</v>
      </c>
      <c r="S58" s="3" t="s">
        <v>8305</v>
      </c>
      <c r="T58" s="3" t="s">
        <v>8306</v>
      </c>
    </row>
    <row r="59" spans="1:20" ht="88" x14ac:dyDescent="0.2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14">
        <f t="shared" si="0"/>
        <v>42119.749560185184</v>
      </c>
      <c r="J59" s="3">
        <v>1429991962</v>
      </c>
      <c r="K59" s="14">
        <f t="shared" si="1"/>
        <v>42089.749560185184</v>
      </c>
      <c r="L59" s="3">
        <v>1427399962</v>
      </c>
      <c r="M59" s="3" t="b">
        <v>0</v>
      </c>
      <c r="N59" s="3">
        <v>69</v>
      </c>
      <c r="O59" s="3" t="b">
        <v>1</v>
      </c>
      <c r="P59" s="3" t="s">
        <v>8265</v>
      </c>
      <c r="Q59" s="8">
        <f t="shared" si="2"/>
        <v>1.0189999999999999</v>
      </c>
      <c r="R59" s="10">
        <f t="shared" si="3"/>
        <v>221.52173913043478</v>
      </c>
      <c r="S59" s="3" t="s">
        <v>8305</v>
      </c>
      <c r="T59" s="3" t="s">
        <v>8306</v>
      </c>
    </row>
    <row r="60" spans="1:20" ht="88" x14ac:dyDescent="0.2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14">
        <f t="shared" si="0"/>
        <v>41962.703379629624</v>
      </c>
      <c r="J60" s="3">
        <v>1416423172</v>
      </c>
      <c r="K60" s="14">
        <f t="shared" si="1"/>
        <v>41932.661712962959</v>
      </c>
      <c r="L60" s="3">
        <v>1413827572</v>
      </c>
      <c r="M60" s="3" t="b">
        <v>0</v>
      </c>
      <c r="N60" s="3">
        <v>75</v>
      </c>
      <c r="O60" s="3" t="b">
        <v>1</v>
      </c>
      <c r="P60" s="3" t="s">
        <v>8265</v>
      </c>
      <c r="Q60" s="8">
        <f t="shared" si="2"/>
        <v>1.0290999999999999</v>
      </c>
      <c r="R60" s="10">
        <f t="shared" si="3"/>
        <v>137.21333333333334</v>
      </c>
      <c r="S60" s="3" t="s">
        <v>8305</v>
      </c>
      <c r="T60" s="3" t="s">
        <v>8306</v>
      </c>
    </row>
    <row r="61" spans="1:20" ht="88" x14ac:dyDescent="0.2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14">
        <f t="shared" si="0"/>
        <v>42261.791666666664</v>
      </c>
      <c r="J61" s="3">
        <v>1442264400</v>
      </c>
      <c r="K61" s="14">
        <f t="shared" si="1"/>
        <v>42230.152499999997</v>
      </c>
      <c r="L61" s="3">
        <v>1439530776</v>
      </c>
      <c r="M61" s="3" t="b">
        <v>0</v>
      </c>
      <c r="N61" s="3">
        <v>33</v>
      </c>
      <c r="O61" s="3" t="b">
        <v>1</v>
      </c>
      <c r="P61" s="3" t="s">
        <v>8265</v>
      </c>
      <c r="Q61" s="8">
        <f t="shared" si="2"/>
        <v>1.0012570000000001</v>
      </c>
      <c r="R61" s="10">
        <f t="shared" si="3"/>
        <v>606.82242424242418</v>
      </c>
      <c r="S61" s="3" t="s">
        <v>8305</v>
      </c>
      <c r="T61" s="3" t="s">
        <v>8306</v>
      </c>
    </row>
    <row r="62" spans="1:20" ht="88" x14ac:dyDescent="0.2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14">
        <f t="shared" si="0"/>
        <v>41720.916666666664</v>
      </c>
      <c r="J62" s="3">
        <v>1395532800</v>
      </c>
      <c r="K62" s="14">
        <f t="shared" si="1"/>
        <v>41701.818483796298</v>
      </c>
      <c r="L62" s="3">
        <v>1393882717</v>
      </c>
      <c r="M62" s="3" t="b">
        <v>0</v>
      </c>
      <c r="N62" s="3">
        <v>108</v>
      </c>
      <c r="O62" s="3" t="b">
        <v>1</v>
      </c>
      <c r="P62" s="3" t="s">
        <v>8265</v>
      </c>
      <c r="Q62" s="8">
        <f t="shared" si="2"/>
        <v>1.0329622222222221</v>
      </c>
      <c r="R62" s="10">
        <f t="shared" si="3"/>
        <v>43.040092592592593</v>
      </c>
      <c r="S62" s="3" t="s">
        <v>8305</v>
      </c>
      <c r="T62" s="3" t="s">
        <v>8306</v>
      </c>
    </row>
    <row r="63" spans="1:20" ht="88" x14ac:dyDescent="0.2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14">
        <f t="shared" si="0"/>
        <v>41431.730983796297</v>
      </c>
      <c r="J63" s="3">
        <v>1370547157</v>
      </c>
      <c r="K63" s="14">
        <f t="shared" si="1"/>
        <v>41409.730983796289</v>
      </c>
      <c r="L63" s="3">
        <v>1368646357</v>
      </c>
      <c r="M63" s="3" t="b">
        <v>0</v>
      </c>
      <c r="N63" s="3">
        <v>23</v>
      </c>
      <c r="O63" s="3" t="b">
        <v>1</v>
      </c>
      <c r="P63" s="3" t="s">
        <v>8265</v>
      </c>
      <c r="Q63" s="8">
        <f t="shared" si="2"/>
        <v>1.4830000000000001</v>
      </c>
      <c r="R63" s="10">
        <f t="shared" si="3"/>
        <v>322.39130434782606</v>
      </c>
      <c r="S63" s="3" t="s">
        <v>8305</v>
      </c>
      <c r="T63" s="3" t="s">
        <v>8306</v>
      </c>
    </row>
    <row r="64" spans="1:20" ht="110" x14ac:dyDescent="0.2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14">
        <f t="shared" si="0"/>
        <v>41336.716180555552</v>
      </c>
      <c r="J64" s="3">
        <v>1362337878</v>
      </c>
      <c r="K64" s="14">
        <f t="shared" si="1"/>
        <v>41311.716180555552</v>
      </c>
      <c r="L64" s="3">
        <v>1360177878</v>
      </c>
      <c r="M64" s="3" t="b">
        <v>0</v>
      </c>
      <c r="N64" s="3">
        <v>48</v>
      </c>
      <c r="O64" s="3" t="b">
        <v>1</v>
      </c>
      <c r="P64" s="3" t="s">
        <v>8265</v>
      </c>
      <c r="Q64" s="8">
        <f t="shared" si="2"/>
        <v>1.5473333333333332</v>
      </c>
      <c r="R64" s="10">
        <f t="shared" si="3"/>
        <v>96.708333333333329</v>
      </c>
      <c r="S64" s="3" t="s">
        <v>8305</v>
      </c>
      <c r="T64" s="3" t="s">
        <v>8306</v>
      </c>
    </row>
    <row r="65" spans="1:20" ht="88" x14ac:dyDescent="0.2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14">
        <f t="shared" si="0"/>
        <v>41636.124305555553</v>
      </c>
      <c r="J65" s="3">
        <v>1388206740</v>
      </c>
      <c r="K65" s="14">
        <f t="shared" si="1"/>
        <v>41612.828854166662</v>
      </c>
      <c r="L65" s="3">
        <v>1386194013</v>
      </c>
      <c r="M65" s="3" t="b">
        <v>0</v>
      </c>
      <c r="N65" s="3">
        <v>64</v>
      </c>
      <c r="O65" s="3" t="b">
        <v>1</v>
      </c>
      <c r="P65" s="3" t="s">
        <v>8265</v>
      </c>
      <c r="Q65" s="8">
        <f t="shared" si="2"/>
        <v>1.1351849999999999</v>
      </c>
      <c r="R65" s="10">
        <f t="shared" si="3"/>
        <v>35.474531249999998</v>
      </c>
      <c r="S65" s="3" t="s">
        <v>8305</v>
      </c>
      <c r="T65" s="3" t="s">
        <v>8306</v>
      </c>
    </row>
    <row r="66" spans="1:20" ht="110" x14ac:dyDescent="0.2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14">
        <f t="shared" si="0"/>
        <v>41462.934965277775</v>
      </c>
      <c r="J66" s="3">
        <v>1373243181</v>
      </c>
      <c r="K66" s="14">
        <f t="shared" si="1"/>
        <v>41432.934965277775</v>
      </c>
      <c r="L66" s="3">
        <v>1370651181</v>
      </c>
      <c r="M66" s="3" t="b">
        <v>0</v>
      </c>
      <c r="N66" s="3">
        <v>24</v>
      </c>
      <c r="O66" s="3" t="b">
        <v>1</v>
      </c>
      <c r="P66" s="3" t="s">
        <v>8265</v>
      </c>
      <c r="Q66" s="8">
        <f t="shared" si="2"/>
        <v>1.7333333333333334</v>
      </c>
      <c r="R66" s="10">
        <f t="shared" si="3"/>
        <v>86.666666666666671</v>
      </c>
      <c r="S66" s="3" t="s">
        <v>8305</v>
      </c>
      <c r="T66" s="3" t="s">
        <v>8306</v>
      </c>
    </row>
    <row r="67" spans="1:20" ht="66" x14ac:dyDescent="0.2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14">
        <f t="shared" ref="I67:I130" si="4">(((J67/60)/60)/24)+DATE(1970,1,1)+(-2/24)</f>
        <v>41862.165972222218</v>
      </c>
      <c r="J67" s="3">
        <v>1407736740</v>
      </c>
      <c r="K67" s="14">
        <f t="shared" ref="K67:K130" si="5">(L67/86400)+25569+(-2/24)</f>
        <v>41835.737893518519</v>
      </c>
      <c r="L67" s="3">
        <v>1405453354</v>
      </c>
      <c r="M67" s="3" t="b">
        <v>0</v>
      </c>
      <c r="N67" s="3">
        <v>57</v>
      </c>
      <c r="O67" s="3" t="b">
        <v>1</v>
      </c>
      <c r="P67" s="3" t="s">
        <v>8265</v>
      </c>
      <c r="Q67" s="8">
        <f t="shared" ref="Q67:Q130" si="6">E67/D67</f>
        <v>1.0752857142857142</v>
      </c>
      <c r="R67" s="10">
        <f t="shared" ref="R67:R130" si="7">E67/N67</f>
        <v>132.05263157894737</v>
      </c>
      <c r="S67" s="3" t="s">
        <v>8305</v>
      </c>
      <c r="T67" s="3" t="s">
        <v>8306</v>
      </c>
    </row>
    <row r="68" spans="1:20" ht="66" x14ac:dyDescent="0.2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14">
        <f t="shared" si="4"/>
        <v>42569.766435185178</v>
      </c>
      <c r="J68" s="3">
        <v>1468873420</v>
      </c>
      <c r="K68" s="14">
        <f t="shared" si="5"/>
        <v>42539.766435185178</v>
      </c>
      <c r="L68" s="3">
        <v>1466281420</v>
      </c>
      <c r="M68" s="3" t="b">
        <v>0</v>
      </c>
      <c r="N68" s="3">
        <v>26</v>
      </c>
      <c r="O68" s="3" t="b">
        <v>1</v>
      </c>
      <c r="P68" s="3" t="s">
        <v>8265</v>
      </c>
      <c r="Q68" s="8">
        <f t="shared" si="6"/>
        <v>1.1859999999999999</v>
      </c>
      <c r="R68" s="10">
        <f t="shared" si="7"/>
        <v>91.230769230769226</v>
      </c>
      <c r="S68" s="3" t="s">
        <v>8305</v>
      </c>
      <c r="T68" s="3" t="s">
        <v>8306</v>
      </c>
    </row>
    <row r="69" spans="1:20" ht="88" x14ac:dyDescent="0.2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14">
        <f t="shared" si="4"/>
        <v>41105.500046296293</v>
      </c>
      <c r="J69" s="3">
        <v>1342360804</v>
      </c>
      <c r="K69" s="14">
        <f t="shared" si="5"/>
        <v>41075.500046296293</v>
      </c>
      <c r="L69" s="3">
        <v>1339768804</v>
      </c>
      <c r="M69" s="3" t="b">
        <v>0</v>
      </c>
      <c r="N69" s="3">
        <v>20</v>
      </c>
      <c r="O69" s="3" t="b">
        <v>1</v>
      </c>
      <c r="P69" s="3" t="s">
        <v>8265</v>
      </c>
      <c r="Q69" s="8">
        <f t="shared" si="6"/>
        <v>1.1625000000000001</v>
      </c>
      <c r="R69" s="10">
        <f t="shared" si="7"/>
        <v>116.25</v>
      </c>
      <c r="S69" s="3" t="s">
        <v>8305</v>
      </c>
      <c r="T69" s="3" t="s">
        <v>8306</v>
      </c>
    </row>
    <row r="70" spans="1:20" ht="110" x14ac:dyDescent="0.2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14">
        <f t="shared" si="4"/>
        <v>41693.48600694444</v>
      </c>
      <c r="J70" s="3">
        <v>1393162791</v>
      </c>
      <c r="K70" s="14">
        <f t="shared" si="5"/>
        <v>41663.48600694444</v>
      </c>
      <c r="L70" s="3">
        <v>1390570791</v>
      </c>
      <c r="M70" s="3" t="b">
        <v>0</v>
      </c>
      <c r="N70" s="3">
        <v>36</v>
      </c>
      <c r="O70" s="3" t="b">
        <v>1</v>
      </c>
      <c r="P70" s="3" t="s">
        <v>8265</v>
      </c>
      <c r="Q70" s="8">
        <f t="shared" si="6"/>
        <v>1.2716666666666667</v>
      </c>
      <c r="R70" s="10">
        <f t="shared" si="7"/>
        <v>21.194444444444443</v>
      </c>
      <c r="S70" s="3" t="s">
        <v>8305</v>
      </c>
      <c r="T70" s="3" t="s">
        <v>8306</v>
      </c>
    </row>
    <row r="71" spans="1:20" ht="110" x14ac:dyDescent="0.2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14">
        <f t="shared" si="4"/>
        <v>40818.207638888889</v>
      </c>
      <c r="J71" s="3">
        <v>1317538740</v>
      </c>
      <c r="K71" s="14">
        <f t="shared" si="5"/>
        <v>40786.104456018518</v>
      </c>
      <c r="L71" s="3">
        <v>1314765025</v>
      </c>
      <c r="M71" s="3" t="b">
        <v>0</v>
      </c>
      <c r="N71" s="3">
        <v>178</v>
      </c>
      <c r="O71" s="3" t="b">
        <v>1</v>
      </c>
      <c r="P71" s="3" t="s">
        <v>8265</v>
      </c>
      <c r="Q71" s="8">
        <f t="shared" si="6"/>
        <v>1.109423</v>
      </c>
      <c r="R71" s="10">
        <f t="shared" si="7"/>
        <v>62.327134831460668</v>
      </c>
      <c r="S71" s="3" t="s">
        <v>8305</v>
      </c>
      <c r="T71" s="3" t="s">
        <v>8306</v>
      </c>
    </row>
    <row r="72" spans="1:20" ht="110" x14ac:dyDescent="0.2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14">
        <f t="shared" si="4"/>
        <v>40790.813020833331</v>
      </c>
      <c r="J72" s="3">
        <v>1315171845</v>
      </c>
      <c r="K72" s="14">
        <f t="shared" si="5"/>
        <v>40730.813020833331</v>
      </c>
      <c r="L72" s="3">
        <v>1309987845</v>
      </c>
      <c r="M72" s="3" t="b">
        <v>0</v>
      </c>
      <c r="N72" s="3">
        <v>17</v>
      </c>
      <c r="O72" s="3" t="b">
        <v>1</v>
      </c>
      <c r="P72" s="3" t="s">
        <v>8265</v>
      </c>
      <c r="Q72" s="8">
        <f t="shared" si="6"/>
        <v>1.272</v>
      </c>
      <c r="R72" s="10">
        <f t="shared" si="7"/>
        <v>37.411764705882355</v>
      </c>
      <c r="S72" s="3" t="s">
        <v>8305</v>
      </c>
      <c r="T72" s="3" t="s">
        <v>8306</v>
      </c>
    </row>
    <row r="73" spans="1:20" ht="88" x14ac:dyDescent="0.2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14">
        <f t="shared" si="4"/>
        <v>41057.188159722216</v>
      </c>
      <c r="J73" s="3">
        <v>1338186657</v>
      </c>
      <c r="K73" s="14">
        <f t="shared" si="5"/>
        <v>40997.188159722216</v>
      </c>
      <c r="L73" s="3">
        <v>1333002657</v>
      </c>
      <c r="M73" s="3" t="b">
        <v>0</v>
      </c>
      <c r="N73" s="3">
        <v>32</v>
      </c>
      <c r="O73" s="3" t="b">
        <v>1</v>
      </c>
      <c r="P73" s="3" t="s">
        <v>8265</v>
      </c>
      <c r="Q73" s="8">
        <f t="shared" si="6"/>
        <v>1.2394444444444443</v>
      </c>
      <c r="R73" s="10">
        <f t="shared" si="7"/>
        <v>69.71875</v>
      </c>
      <c r="S73" s="3" t="s">
        <v>8305</v>
      </c>
      <c r="T73" s="3" t="s">
        <v>8306</v>
      </c>
    </row>
    <row r="74" spans="1:20" ht="88" x14ac:dyDescent="0.2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14">
        <f t="shared" si="4"/>
        <v>41227.916666666664</v>
      </c>
      <c r="J74" s="3">
        <v>1352937600</v>
      </c>
      <c r="K74" s="14">
        <f t="shared" si="5"/>
        <v>41207.926863425928</v>
      </c>
      <c r="L74" s="3">
        <v>1351210481</v>
      </c>
      <c r="M74" s="3" t="b">
        <v>0</v>
      </c>
      <c r="N74" s="3">
        <v>41</v>
      </c>
      <c r="O74" s="3" t="b">
        <v>1</v>
      </c>
      <c r="P74" s="3" t="s">
        <v>8265</v>
      </c>
      <c r="Q74" s="8">
        <f t="shared" si="6"/>
        <v>1.084090909090909</v>
      </c>
      <c r="R74" s="10">
        <f t="shared" si="7"/>
        <v>58.170731707317074</v>
      </c>
      <c r="S74" s="3" t="s">
        <v>8305</v>
      </c>
      <c r="T74" s="3" t="s">
        <v>8306</v>
      </c>
    </row>
    <row r="75" spans="1:20" ht="110" x14ac:dyDescent="0.2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14">
        <f t="shared" si="4"/>
        <v>40666.082638888889</v>
      </c>
      <c r="J75" s="3">
        <v>1304395140</v>
      </c>
      <c r="K75" s="14">
        <f t="shared" si="5"/>
        <v>40587.673425925925</v>
      </c>
      <c r="L75" s="3">
        <v>1297620584</v>
      </c>
      <c r="M75" s="3" t="b">
        <v>0</v>
      </c>
      <c r="N75" s="3">
        <v>18</v>
      </c>
      <c r="O75" s="3" t="b">
        <v>1</v>
      </c>
      <c r="P75" s="3" t="s">
        <v>8265</v>
      </c>
      <c r="Q75" s="8">
        <f t="shared" si="6"/>
        <v>1</v>
      </c>
      <c r="R75" s="10">
        <f t="shared" si="7"/>
        <v>50</v>
      </c>
      <c r="S75" s="3" t="s">
        <v>8305</v>
      </c>
      <c r="T75" s="3" t="s">
        <v>8306</v>
      </c>
    </row>
    <row r="76" spans="1:20" ht="88" x14ac:dyDescent="0.2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14">
        <f t="shared" si="4"/>
        <v>42390.403877314813</v>
      </c>
      <c r="J76" s="3">
        <v>1453376495</v>
      </c>
      <c r="K76" s="14">
        <f t="shared" si="5"/>
        <v>42360.403877314813</v>
      </c>
      <c r="L76" s="3">
        <v>1450784495</v>
      </c>
      <c r="M76" s="3" t="b">
        <v>0</v>
      </c>
      <c r="N76" s="3">
        <v>29</v>
      </c>
      <c r="O76" s="3" t="b">
        <v>1</v>
      </c>
      <c r="P76" s="3" t="s">
        <v>8265</v>
      </c>
      <c r="Q76" s="8">
        <f t="shared" si="6"/>
        <v>1.1293199999999999</v>
      </c>
      <c r="R76" s="10">
        <f t="shared" si="7"/>
        <v>19.471034482758618</v>
      </c>
      <c r="S76" s="3" t="s">
        <v>8305</v>
      </c>
      <c r="T76" s="3" t="s">
        <v>8306</v>
      </c>
    </row>
    <row r="77" spans="1:20" ht="88" x14ac:dyDescent="0.2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14">
        <f t="shared" si="4"/>
        <v>41387.125833333332</v>
      </c>
      <c r="J77" s="3">
        <v>1366693272</v>
      </c>
      <c r="K77" s="14">
        <f t="shared" si="5"/>
        <v>41357.125833333332</v>
      </c>
      <c r="L77" s="3">
        <v>1364101272</v>
      </c>
      <c r="M77" s="3" t="b">
        <v>0</v>
      </c>
      <c r="N77" s="3">
        <v>47</v>
      </c>
      <c r="O77" s="3" t="b">
        <v>1</v>
      </c>
      <c r="P77" s="3" t="s">
        <v>8265</v>
      </c>
      <c r="Q77" s="8">
        <f t="shared" si="6"/>
        <v>1.1542857142857144</v>
      </c>
      <c r="R77" s="10">
        <f t="shared" si="7"/>
        <v>85.957446808510639</v>
      </c>
      <c r="S77" s="3" t="s">
        <v>8305</v>
      </c>
      <c r="T77" s="3" t="s">
        <v>8306</v>
      </c>
    </row>
    <row r="78" spans="1:20" ht="88" x14ac:dyDescent="0.2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14">
        <f t="shared" si="4"/>
        <v>40904.649976851848</v>
      </c>
      <c r="J78" s="3">
        <v>1325007358</v>
      </c>
      <c r="K78" s="14">
        <f t="shared" si="5"/>
        <v>40844.608310185184</v>
      </c>
      <c r="L78" s="3">
        <v>1319819758</v>
      </c>
      <c r="M78" s="3" t="b">
        <v>0</v>
      </c>
      <c r="N78" s="3">
        <v>15</v>
      </c>
      <c r="O78" s="3" t="b">
        <v>1</v>
      </c>
      <c r="P78" s="3" t="s">
        <v>8265</v>
      </c>
      <c r="Q78" s="8">
        <f t="shared" si="6"/>
        <v>1.5333333333333334</v>
      </c>
      <c r="R78" s="10">
        <f t="shared" si="7"/>
        <v>30.666666666666668</v>
      </c>
      <c r="S78" s="3" t="s">
        <v>8305</v>
      </c>
      <c r="T78" s="3" t="s">
        <v>8306</v>
      </c>
    </row>
    <row r="79" spans="1:20" ht="66" x14ac:dyDescent="0.2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14">
        <f t="shared" si="4"/>
        <v>41050.040972222218</v>
      </c>
      <c r="J79" s="3">
        <v>1337569140</v>
      </c>
      <c r="K79" s="14">
        <f t="shared" si="5"/>
        <v>40997.061539351846</v>
      </c>
      <c r="L79" s="3">
        <v>1332991717</v>
      </c>
      <c r="M79" s="3" t="b">
        <v>0</v>
      </c>
      <c r="N79" s="3">
        <v>26</v>
      </c>
      <c r="O79" s="3" t="b">
        <v>1</v>
      </c>
      <c r="P79" s="3" t="s">
        <v>8265</v>
      </c>
      <c r="Q79" s="8">
        <f t="shared" si="6"/>
        <v>3.9249999999999998</v>
      </c>
      <c r="R79" s="10">
        <f t="shared" si="7"/>
        <v>60.384615384615387</v>
      </c>
      <c r="S79" s="3" t="s">
        <v>8305</v>
      </c>
      <c r="T79" s="3" t="s">
        <v>8306</v>
      </c>
    </row>
    <row r="80" spans="1:20" ht="154" x14ac:dyDescent="0.2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14">
        <f t="shared" si="4"/>
        <v>42614.647233796299</v>
      </c>
      <c r="J80" s="3">
        <v>1472751121</v>
      </c>
      <c r="K80" s="14">
        <f t="shared" si="5"/>
        <v>42604.647233796299</v>
      </c>
      <c r="L80" s="3">
        <v>1471887121</v>
      </c>
      <c r="M80" s="3" t="b">
        <v>0</v>
      </c>
      <c r="N80" s="3">
        <v>35</v>
      </c>
      <c r="O80" s="3" t="b">
        <v>1</v>
      </c>
      <c r="P80" s="3" t="s">
        <v>8265</v>
      </c>
      <c r="Q80" s="8">
        <f t="shared" si="6"/>
        <v>27.02</v>
      </c>
      <c r="R80" s="10">
        <f t="shared" si="7"/>
        <v>38.6</v>
      </c>
      <c r="S80" s="3" t="s">
        <v>8305</v>
      </c>
      <c r="T80" s="3" t="s">
        <v>8306</v>
      </c>
    </row>
    <row r="81" spans="1:20" ht="88" x14ac:dyDescent="0.2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14">
        <f t="shared" si="4"/>
        <v>41754.693206018514</v>
      </c>
      <c r="J81" s="3">
        <v>1398451093</v>
      </c>
      <c r="K81" s="14">
        <f t="shared" si="5"/>
        <v>41724.693206018514</v>
      </c>
      <c r="L81" s="3">
        <v>1395859093</v>
      </c>
      <c r="M81" s="3" t="b">
        <v>0</v>
      </c>
      <c r="N81" s="3">
        <v>41</v>
      </c>
      <c r="O81" s="3" t="b">
        <v>1</v>
      </c>
      <c r="P81" s="3" t="s">
        <v>8265</v>
      </c>
      <c r="Q81" s="8">
        <f t="shared" si="6"/>
        <v>1.27</v>
      </c>
      <c r="R81" s="10">
        <f t="shared" si="7"/>
        <v>40.268292682926827</v>
      </c>
      <c r="S81" s="3" t="s">
        <v>8305</v>
      </c>
      <c r="T81" s="3" t="s">
        <v>8306</v>
      </c>
    </row>
    <row r="82" spans="1:20" ht="88" x14ac:dyDescent="0.2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14">
        <f t="shared" si="4"/>
        <v>41618.000648148147</v>
      </c>
      <c r="J82" s="3">
        <v>1386640856</v>
      </c>
      <c r="K82" s="14">
        <f t="shared" si="5"/>
        <v>41583.000648148147</v>
      </c>
      <c r="L82" s="3">
        <v>1383616856</v>
      </c>
      <c r="M82" s="3" t="b">
        <v>0</v>
      </c>
      <c r="N82" s="3">
        <v>47</v>
      </c>
      <c r="O82" s="3" t="b">
        <v>1</v>
      </c>
      <c r="P82" s="3" t="s">
        <v>8265</v>
      </c>
      <c r="Q82" s="8">
        <f t="shared" si="6"/>
        <v>1.0725</v>
      </c>
      <c r="R82" s="10">
        <f t="shared" si="7"/>
        <v>273.82978723404256</v>
      </c>
      <c r="S82" s="3" t="s">
        <v>8305</v>
      </c>
      <c r="T82" s="3" t="s">
        <v>8306</v>
      </c>
    </row>
    <row r="83" spans="1:20" ht="88" x14ac:dyDescent="0.2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14">
        <f t="shared" si="4"/>
        <v>41104.04305555555</v>
      </c>
      <c r="J83" s="3">
        <v>1342234920</v>
      </c>
      <c r="K83" s="14">
        <f t="shared" si="5"/>
        <v>41100.075543981475</v>
      </c>
      <c r="L83" s="3">
        <v>1341892127</v>
      </c>
      <c r="M83" s="3" t="b">
        <v>0</v>
      </c>
      <c r="N83" s="3">
        <v>28</v>
      </c>
      <c r="O83" s="3" t="b">
        <v>1</v>
      </c>
      <c r="P83" s="3" t="s">
        <v>8265</v>
      </c>
      <c r="Q83" s="8">
        <f t="shared" si="6"/>
        <v>1.98</v>
      </c>
      <c r="R83" s="10">
        <f t="shared" si="7"/>
        <v>53.035714285714285</v>
      </c>
      <c r="S83" s="3" t="s">
        <v>8305</v>
      </c>
      <c r="T83" s="3" t="s">
        <v>8306</v>
      </c>
    </row>
    <row r="84" spans="1:20" ht="88" x14ac:dyDescent="0.2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14">
        <f t="shared" si="4"/>
        <v>40825.736817129626</v>
      </c>
      <c r="J84" s="3">
        <v>1318189261</v>
      </c>
      <c r="K84" s="14">
        <f t="shared" si="5"/>
        <v>40795.736817129626</v>
      </c>
      <c r="L84" s="3">
        <v>1315597261</v>
      </c>
      <c r="M84" s="3" t="b">
        <v>0</v>
      </c>
      <c r="N84" s="3">
        <v>100</v>
      </c>
      <c r="O84" s="3" t="b">
        <v>1</v>
      </c>
      <c r="P84" s="3" t="s">
        <v>8265</v>
      </c>
      <c r="Q84" s="8">
        <f t="shared" si="6"/>
        <v>1.0001249999999999</v>
      </c>
      <c r="R84" s="10">
        <f t="shared" si="7"/>
        <v>40.005000000000003</v>
      </c>
      <c r="S84" s="3" t="s">
        <v>8305</v>
      </c>
      <c r="T84" s="3" t="s">
        <v>8306</v>
      </c>
    </row>
    <row r="85" spans="1:20" ht="110" x14ac:dyDescent="0.2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14">
        <f t="shared" si="4"/>
        <v>42057.395833333336</v>
      </c>
      <c r="J85" s="3">
        <v>1424604600</v>
      </c>
      <c r="K85" s="14">
        <f t="shared" si="5"/>
        <v>42042.532280092586</v>
      </c>
      <c r="L85" s="3">
        <v>1423320389</v>
      </c>
      <c r="M85" s="3" t="b">
        <v>0</v>
      </c>
      <c r="N85" s="3">
        <v>13</v>
      </c>
      <c r="O85" s="3" t="b">
        <v>1</v>
      </c>
      <c r="P85" s="3" t="s">
        <v>8265</v>
      </c>
      <c r="Q85" s="8">
        <f t="shared" si="6"/>
        <v>1.0249999999999999</v>
      </c>
      <c r="R85" s="10">
        <f t="shared" si="7"/>
        <v>15.76923076923077</v>
      </c>
      <c r="S85" s="3" t="s">
        <v>8305</v>
      </c>
      <c r="T85" s="3" t="s">
        <v>8306</v>
      </c>
    </row>
    <row r="86" spans="1:20" ht="66" x14ac:dyDescent="0.2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14">
        <f t="shared" si="4"/>
        <v>40678.67460648148</v>
      </c>
      <c r="J86" s="3">
        <v>1305483086</v>
      </c>
      <c r="K86" s="14">
        <f t="shared" si="5"/>
        <v>40648.67460648148</v>
      </c>
      <c r="L86" s="3">
        <v>1302891086</v>
      </c>
      <c r="M86" s="3" t="b">
        <v>0</v>
      </c>
      <c r="N86" s="3">
        <v>7</v>
      </c>
      <c r="O86" s="3" t="b">
        <v>1</v>
      </c>
      <c r="P86" s="3" t="s">
        <v>8265</v>
      </c>
      <c r="Q86" s="8">
        <f t="shared" si="6"/>
        <v>1</v>
      </c>
      <c r="R86" s="10">
        <f t="shared" si="7"/>
        <v>71.428571428571431</v>
      </c>
      <c r="S86" s="3" t="s">
        <v>8305</v>
      </c>
      <c r="T86" s="3" t="s">
        <v>8306</v>
      </c>
    </row>
    <row r="87" spans="1:20" ht="88" x14ac:dyDescent="0.2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14">
        <f t="shared" si="4"/>
        <v>40809.042094907403</v>
      </c>
      <c r="J87" s="3">
        <v>1316746837</v>
      </c>
      <c r="K87" s="14">
        <f t="shared" si="5"/>
        <v>40779.042094907403</v>
      </c>
      <c r="L87" s="3">
        <v>1314154837</v>
      </c>
      <c r="M87" s="3" t="b">
        <v>0</v>
      </c>
      <c r="N87" s="3">
        <v>21</v>
      </c>
      <c r="O87" s="3" t="b">
        <v>1</v>
      </c>
      <c r="P87" s="3" t="s">
        <v>8265</v>
      </c>
      <c r="Q87" s="8">
        <f t="shared" si="6"/>
        <v>1.2549999999999999</v>
      </c>
      <c r="R87" s="10">
        <f t="shared" si="7"/>
        <v>71.714285714285708</v>
      </c>
      <c r="S87" s="3" t="s">
        <v>8305</v>
      </c>
      <c r="T87" s="3" t="s">
        <v>8306</v>
      </c>
    </row>
    <row r="88" spans="1:20" ht="110" x14ac:dyDescent="0.2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14">
        <f t="shared" si="4"/>
        <v>42365.514409722215</v>
      </c>
      <c r="J88" s="3">
        <v>1451226045</v>
      </c>
      <c r="K88" s="14">
        <f t="shared" si="5"/>
        <v>42291.472743055558</v>
      </c>
      <c r="L88" s="3">
        <v>1444828845</v>
      </c>
      <c r="M88" s="3" t="b">
        <v>0</v>
      </c>
      <c r="N88" s="3">
        <v>17</v>
      </c>
      <c r="O88" s="3" t="b">
        <v>1</v>
      </c>
      <c r="P88" s="3" t="s">
        <v>8265</v>
      </c>
      <c r="Q88" s="8">
        <f t="shared" si="6"/>
        <v>1.0646666666666667</v>
      </c>
      <c r="R88" s="10">
        <f t="shared" si="7"/>
        <v>375.76470588235293</v>
      </c>
      <c r="S88" s="3" t="s">
        <v>8305</v>
      </c>
      <c r="T88" s="3" t="s">
        <v>8306</v>
      </c>
    </row>
    <row r="89" spans="1:20" ht="88" x14ac:dyDescent="0.2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14">
        <f t="shared" si="4"/>
        <v>40331.986805555556</v>
      </c>
      <c r="J89" s="3">
        <v>1275529260</v>
      </c>
      <c r="K89" s="14">
        <f t="shared" si="5"/>
        <v>40322.456053240741</v>
      </c>
      <c r="L89" s="3">
        <v>1274705803</v>
      </c>
      <c r="M89" s="3" t="b">
        <v>0</v>
      </c>
      <c r="N89" s="3">
        <v>25</v>
      </c>
      <c r="O89" s="3" t="b">
        <v>1</v>
      </c>
      <c r="P89" s="3" t="s">
        <v>8265</v>
      </c>
      <c r="Q89" s="8">
        <f t="shared" si="6"/>
        <v>1.046</v>
      </c>
      <c r="R89" s="10">
        <f t="shared" si="7"/>
        <v>104.6</v>
      </c>
      <c r="S89" s="3" t="s">
        <v>8305</v>
      </c>
      <c r="T89" s="3" t="s">
        <v>8306</v>
      </c>
    </row>
    <row r="90" spans="1:20" ht="88" x14ac:dyDescent="0.2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14">
        <f t="shared" si="4"/>
        <v>41812.575590277775</v>
      </c>
      <c r="J90" s="3">
        <v>1403452131</v>
      </c>
      <c r="K90" s="14">
        <f t="shared" si="5"/>
        <v>41786.575590277775</v>
      </c>
      <c r="L90" s="3">
        <v>1401205731</v>
      </c>
      <c r="M90" s="3" t="b">
        <v>0</v>
      </c>
      <c r="N90" s="3">
        <v>60</v>
      </c>
      <c r="O90" s="3" t="b">
        <v>1</v>
      </c>
      <c r="P90" s="3" t="s">
        <v>8265</v>
      </c>
      <c r="Q90" s="8">
        <f t="shared" si="6"/>
        <v>1.0285714285714285</v>
      </c>
      <c r="R90" s="10">
        <f t="shared" si="7"/>
        <v>60</v>
      </c>
      <c r="S90" s="3" t="s">
        <v>8305</v>
      </c>
      <c r="T90" s="3" t="s">
        <v>8306</v>
      </c>
    </row>
    <row r="91" spans="1:20" ht="88" x14ac:dyDescent="0.2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14">
        <f t="shared" si="4"/>
        <v>41427.668888888889</v>
      </c>
      <c r="J91" s="3">
        <v>1370196192</v>
      </c>
      <c r="K91" s="14">
        <f t="shared" si="5"/>
        <v>41402.668888888882</v>
      </c>
      <c r="L91" s="3">
        <v>1368036192</v>
      </c>
      <c r="M91" s="3" t="b">
        <v>0</v>
      </c>
      <c r="N91" s="3">
        <v>56</v>
      </c>
      <c r="O91" s="3" t="b">
        <v>1</v>
      </c>
      <c r="P91" s="3" t="s">
        <v>8265</v>
      </c>
      <c r="Q91" s="8">
        <f t="shared" si="6"/>
        <v>1.1506666666666667</v>
      </c>
      <c r="R91" s="10">
        <f t="shared" si="7"/>
        <v>123.28571428571429</v>
      </c>
      <c r="S91" s="3" t="s">
        <v>8305</v>
      </c>
      <c r="T91" s="3" t="s">
        <v>8306</v>
      </c>
    </row>
    <row r="92" spans="1:20" ht="66" x14ac:dyDescent="0.2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14">
        <f t="shared" si="4"/>
        <v>40736.214108796295</v>
      </c>
      <c r="J92" s="3">
        <v>1310454499</v>
      </c>
      <c r="K92" s="14">
        <f t="shared" si="5"/>
        <v>40706.214108796295</v>
      </c>
      <c r="L92" s="3">
        <v>1307862499</v>
      </c>
      <c r="M92" s="3" t="b">
        <v>0</v>
      </c>
      <c r="N92" s="3">
        <v>16</v>
      </c>
      <c r="O92" s="3" t="b">
        <v>1</v>
      </c>
      <c r="P92" s="3" t="s">
        <v>8265</v>
      </c>
      <c r="Q92" s="8">
        <f t="shared" si="6"/>
        <v>1.004</v>
      </c>
      <c r="R92" s="10">
        <f t="shared" si="7"/>
        <v>31.375</v>
      </c>
      <c r="S92" s="3" t="s">
        <v>8305</v>
      </c>
      <c r="T92" s="3" t="s">
        <v>8306</v>
      </c>
    </row>
    <row r="93" spans="1:20" ht="88" x14ac:dyDescent="0.2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14">
        <f t="shared" si="4"/>
        <v>40680.319027777776</v>
      </c>
      <c r="J93" s="3">
        <v>1305625164</v>
      </c>
      <c r="K93" s="14">
        <f t="shared" si="5"/>
        <v>40619.319027777776</v>
      </c>
      <c r="L93" s="3">
        <v>1300354764</v>
      </c>
      <c r="M93" s="3" t="b">
        <v>0</v>
      </c>
      <c r="N93" s="3">
        <v>46</v>
      </c>
      <c r="O93" s="3" t="b">
        <v>1</v>
      </c>
      <c r="P93" s="3" t="s">
        <v>8265</v>
      </c>
      <c r="Q93" s="8">
        <f t="shared" si="6"/>
        <v>1.2</v>
      </c>
      <c r="R93" s="10">
        <f t="shared" si="7"/>
        <v>78.260869565217391</v>
      </c>
      <c r="S93" s="3" t="s">
        <v>8305</v>
      </c>
      <c r="T93" s="3" t="s">
        <v>8306</v>
      </c>
    </row>
    <row r="94" spans="1:20" ht="88" x14ac:dyDescent="0.2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14">
        <f t="shared" si="4"/>
        <v>42767.249999999993</v>
      </c>
      <c r="J94" s="3">
        <v>1485936000</v>
      </c>
      <c r="K94" s="14">
        <f t="shared" si="5"/>
        <v>42721.115543981483</v>
      </c>
      <c r="L94" s="3">
        <v>1481949983</v>
      </c>
      <c r="M94" s="3" t="b">
        <v>0</v>
      </c>
      <c r="N94" s="3">
        <v>43</v>
      </c>
      <c r="O94" s="3" t="b">
        <v>1</v>
      </c>
      <c r="P94" s="3" t="s">
        <v>8265</v>
      </c>
      <c r="Q94" s="8">
        <f t="shared" si="6"/>
        <v>1.052</v>
      </c>
      <c r="R94" s="10">
        <f t="shared" si="7"/>
        <v>122.32558139534883</v>
      </c>
      <c r="S94" s="3" t="s">
        <v>8305</v>
      </c>
      <c r="T94" s="3" t="s">
        <v>8306</v>
      </c>
    </row>
    <row r="95" spans="1:20" ht="110" x14ac:dyDescent="0.2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14">
        <f t="shared" si="4"/>
        <v>41093.791666666664</v>
      </c>
      <c r="J95" s="3">
        <v>1341349200</v>
      </c>
      <c r="K95" s="14">
        <f t="shared" si="5"/>
        <v>41065.774733796294</v>
      </c>
      <c r="L95" s="3">
        <v>1338928537</v>
      </c>
      <c r="M95" s="3" t="b">
        <v>0</v>
      </c>
      <c r="N95" s="3">
        <v>15</v>
      </c>
      <c r="O95" s="3" t="b">
        <v>1</v>
      </c>
      <c r="P95" s="3" t="s">
        <v>8265</v>
      </c>
      <c r="Q95" s="8">
        <f t="shared" si="6"/>
        <v>1.1060000000000001</v>
      </c>
      <c r="R95" s="10">
        <f t="shared" si="7"/>
        <v>73.733333333333334</v>
      </c>
      <c r="S95" s="3" t="s">
        <v>8305</v>
      </c>
      <c r="T95" s="3" t="s">
        <v>8306</v>
      </c>
    </row>
    <row r="96" spans="1:20" ht="88" x14ac:dyDescent="0.2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14">
        <f t="shared" si="4"/>
        <v>41736.634513888886</v>
      </c>
      <c r="J96" s="3">
        <v>1396890822</v>
      </c>
      <c r="K96" s="14">
        <f t="shared" si="5"/>
        <v>41716.634513888886</v>
      </c>
      <c r="L96" s="3">
        <v>1395162822</v>
      </c>
      <c r="M96" s="3" t="b">
        <v>0</v>
      </c>
      <c r="N96" s="3">
        <v>12</v>
      </c>
      <c r="O96" s="3" t="b">
        <v>1</v>
      </c>
      <c r="P96" s="3" t="s">
        <v>8265</v>
      </c>
      <c r="Q96" s="8">
        <f t="shared" si="6"/>
        <v>1.04</v>
      </c>
      <c r="R96" s="10">
        <f t="shared" si="7"/>
        <v>21.666666666666668</v>
      </c>
      <c r="S96" s="3" t="s">
        <v>8305</v>
      </c>
      <c r="T96" s="3" t="s">
        <v>8306</v>
      </c>
    </row>
    <row r="97" spans="1:20" ht="110" x14ac:dyDescent="0.2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14">
        <f t="shared" si="4"/>
        <v>40964.921770833331</v>
      </c>
      <c r="J97" s="3">
        <v>1330214841</v>
      </c>
      <c r="K97" s="14">
        <f t="shared" si="5"/>
        <v>40934.921770833331</v>
      </c>
      <c r="L97" s="3">
        <v>1327622841</v>
      </c>
      <c r="M97" s="3" t="b">
        <v>0</v>
      </c>
      <c r="N97" s="3">
        <v>21</v>
      </c>
      <c r="O97" s="3" t="b">
        <v>1</v>
      </c>
      <c r="P97" s="3" t="s">
        <v>8265</v>
      </c>
      <c r="Q97" s="8">
        <f t="shared" si="6"/>
        <v>1.3142857142857143</v>
      </c>
      <c r="R97" s="10">
        <f t="shared" si="7"/>
        <v>21.904761904761905</v>
      </c>
      <c r="S97" s="3" t="s">
        <v>8305</v>
      </c>
      <c r="T97" s="3" t="s">
        <v>8306</v>
      </c>
    </row>
    <row r="98" spans="1:20" ht="110" x14ac:dyDescent="0.2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14">
        <f t="shared" si="4"/>
        <v>40391.041666666664</v>
      </c>
      <c r="J98" s="3">
        <v>1280631600</v>
      </c>
      <c r="K98" s="14">
        <f t="shared" si="5"/>
        <v>40324.57917824074</v>
      </c>
      <c r="L98" s="3">
        <v>1274889241</v>
      </c>
      <c r="M98" s="3" t="b">
        <v>0</v>
      </c>
      <c r="N98" s="3">
        <v>34</v>
      </c>
      <c r="O98" s="3" t="b">
        <v>1</v>
      </c>
      <c r="P98" s="3" t="s">
        <v>8265</v>
      </c>
      <c r="Q98" s="8">
        <f t="shared" si="6"/>
        <v>1.1466666666666667</v>
      </c>
      <c r="R98" s="10">
        <f t="shared" si="7"/>
        <v>50.588235294117645</v>
      </c>
      <c r="S98" s="3" t="s">
        <v>8305</v>
      </c>
      <c r="T98" s="3" t="s">
        <v>8306</v>
      </c>
    </row>
    <row r="99" spans="1:20" ht="88" x14ac:dyDescent="0.2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14">
        <f t="shared" si="4"/>
        <v>40736.051874999997</v>
      </c>
      <c r="J99" s="3">
        <v>1310440482</v>
      </c>
      <c r="K99" s="14">
        <f t="shared" si="5"/>
        <v>40706.051874999997</v>
      </c>
      <c r="L99" s="3">
        <v>1307848482</v>
      </c>
      <c r="M99" s="3" t="b">
        <v>0</v>
      </c>
      <c r="N99" s="3">
        <v>8</v>
      </c>
      <c r="O99" s="3" t="b">
        <v>1</v>
      </c>
      <c r="P99" s="3" t="s">
        <v>8265</v>
      </c>
      <c r="Q99" s="8">
        <f t="shared" si="6"/>
        <v>1.0625</v>
      </c>
      <c r="R99" s="10">
        <f t="shared" si="7"/>
        <v>53.125</v>
      </c>
      <c r="S99" s="3" t="s">
        <v>8305</v>
      </c>
      <c r="T99" s="3" t="s">
        <v>8306</v>
      </c>
    </row>
    <row r="100" spans="1:20" ht="110" x14ac:dyDescent="0.2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14">
        <f t="shared" si="4"/>
        <v>41250.895833333328</v>
      </c>
      <c r="J100" s="3">
        <v>1354923000</v>
      </c>
      <c r="K100" s="14">
        <f t="shared" si="5"/>
        <v>41214.711504629631</v>
      </c>
      <c r="L100" s="3">
        <v>1351796674</v>
      </c>
      <c r="M100" s="3" t="b">
        <v>0</v>
      </c>
      <c r="N100" s="3">
        <v>60</v>
      </c>
      <c r="O100" s="3" t="b">
        <v>1</v>
      </c>
      <c r="P100" s="3" t="s">
        <v>8265</v>
      </c>
      <c r="Q100" s="8">
        <f t="shared" si="6"/>
        <v>1.0625</v>
      </c>
      <c r="R100" s="10">
        <f t="shared" si="7"/>
        <v>56.666666666666664</v>
      </c>
      <c r="S100" s="3" t="s">
        <v>8305</v>
      </c>
      <c r="T100" s="3" t="s">
        <v>8306</v>
      </c>
    </row>
    <row r="101" spans="1:20" ht="66" x14ac:dyDescent="0.2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14">
        <f t="shared" si="4"/>
        <v>41661.819432870368</v>
      </c>
      <c r="J101" s="3">
        <v>1390426799</v>
      </c>
      <c r="K101" s="14">
        <f t="shared" si="5"/>
        <v>41631.819432870368</v>
      </c>
      <c r="L101" s="3">
        <v>1387834799</v>
      </c>
      <c r="M101" s="3" t="b">
        <v>0</v>
      </c>
      <c r="N101" s="3">
        <v>39</v>
      </c>
      <c r="O101" s="3" t="b">
        <v>1</v>
      </c>
      <c r="P101" s="3" t="s">
        <v>8265</v>
      </c>
      <c r="Q101" s="8">
        <f t="shared" si="6"/>
        <v>1.0601933333333333</v>
      </c>
      <c r="R101" s="10">
        <f t="shared" si="7"/>
        <v>40.776666666666664</v>
      </c>
      <c r="S101" s="3" t="s">
        <v>8305</v>
      </c>
      <c r="T101" s="3" t="s">
        <v>8306</v>
      </c>
    </row>
    <row r="102" spans="1:20" ht="110" x14ac:dyDescent="0.2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14">
        <f t="shared" si="4"/>
        <v>41217.711643518516</v>
      </c>
      <c r="J102" s="3">
        <v>1352055886</v>
      </c>
      <c r="K102" s="14">
        <f t="shared" si="5"/>
        <v>41197.669976851852</v>
      </c>
      <c r="L102" s="3">
        <v>1350324286</v>
      </c>
      <c r="M102" s="3" t="b">
        <v>0</v>
      </c>
      <c r="N102" s="3">
        <v>26</v>
      </c>
      <c r="O102" s="3" t="b">
        <v>1</v>
      </c>
      <c r="P102" s="3" t="s">
        <v>8265</v>
      </c>
      <c r="Q102" s="8">
        <f t="shared" si="6"/>
        <v>1</v>
      </c>
      <c r="R102" s="10">
        <f t="shared" si="7"/>
        <v>192.30769230769232</v>
      </c>
      <c r="S102" s="3" t="s">
        <v>8305</v>
      </c>
      <c r="T102" s="3" t="s">
        <v>8306</v>
      </c>
    </row>
    <row r="103" spans="1:20" ht="110" x14ac:dyDescent="0.2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14">
        <f t="shared" si="4"/>
        <v>41298.693402777775</v>
      </c>
      <c r="J103" s="3">
        <v>1359052710</v>
      </c>
      <c r="K103" s="14">
        <f t="shared" si="5"/>
        <v>41274.693402777775</v>
      </c>
      <c r="L103" s="3">
        <v>1356979110</v>
      </c>
      <c r="M103" s="3" t="b">
        <v>0</v>
      </c>
      <c r="N103" s="3">
        <v>35</v>
      </c>
      <c r="O103" s="3" t="b">
        <v>1</v>
      </c>
      <c r="P103" s="3" t="s">
        <v>8265</v>
      </c>
      <c r="Q103" s="8">
        <f t="shared" si="6"/>
        <v>1</v>
      </c>
      <c r="R103" s="10">
        <f t="shared" si="7"/>
        <v>100</v>
      </c>
      <c r="S103" s="3" t="s">
        <v>8305</v>
      </c>
      <c r="T103" s="3" t="s">
        <v>8306</v>
      </c>
    </row>
    <row r="104" spans="1:20" ht="88" x14ac:dyDescent="0.2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14">
        <f t="shared" si="4"/>
        <v>40535.047835648147</v>
      </c>
      <c r="J104" s="3">
        <v>1293073733</v>
      </c>
      <c r="K104" s="14">
        <f t="shared" si="5"/>
        <v>40505.047835648147</v>
      </c>
      <c r="L104" s="3">
        <v>1290481733</v>
      </c>
      <c r="M104" s="3" t="b">
        <v>0</v>
      </c>
      <c r="N104" s="3">
        <v>65</v>
      </c>
      <c r="O104" s="3" t="b">
        <v>1</v>
      </c>
      <c r="P104" s="3" t="s">
        <v>8265</v>
      </c>
      <c r="Q104" s="8">
        <f t="shared" si="6"/>
        <v>1.2775000000000001</v>
      </c>
      <c r="R104" s="10">
        <f t="shared" si="7"/>
        <v>117.92307692307692</v>
      </c>
      <c r="S104" s="3" t="s">
        <v>8305</v>
      </c>
      <c r="T104" s="3" t="s">
        <v>8306</v>
      </c>
    </row>
    <row r="105" spans="1:20" ht="66" x14ac:dyDescent="0.2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14">
        <f t="shared" si="4"/>
        <v>41705.722569444442</v>
      </c>
      <c r="J105" s="3">
        <v>1394220030</v>
      </c>
      <c r="K105" s="14">
        <f t="shared" si="5"/>
        <v>41682.722569444442</v>
      </c>
      <c r="L105" s="3">
        <v>1392232830</v>
      </c>
      <c r="M105" s="3" t="b">
        <v>0</v>
      </c>
      <c r="N105" s="3">
        <v>49</v>
      </c>
      <c r="O105" s="3" t="b">
        <v>1</v>
      </c>
      <c r="P105" s="3" t="s">
        <v>8265</v>
      </c>
      <c r="Q105" s="8">
        <f t="shared" si="6"/>
        <v>1.0515384615384615</v>
      </c>
      <c r="R105" s="10">
        <f t="shared" si="7"/>
        <v>27.897959183673468</v>
      </c>
      <c r="S105" s="3" t="s">
        <v>8305</v>
      </c>
      <c r="T105" s="3" t="s">
        <v>8306</v>
      </c>
    </row>
    <row r="106" spans="1:20" ht="66" x14ac:dyDescent="0.2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14">
        <f t="shared" si="4"/>
        <v>40635.958333333328</v>
      </c>
      <c r="J106" s="3">
        <v>1301792400</v>
      </c>
      <c r="K106" s="14">
        <f t="shared" si="5"/>
        <v>40612.611874999995</v>
      </c>
      <c r="L106" s="3">
        <v>1299775266</v>
      </c>
      <c r="M106" s="3" t="b">
        <v>0</v>
      </c>
      <c r="N106" s="3">
        <v>10</v>
      </c>
      <c r="O106" s="3" t="b">
        <v>1</v>
      </c>
      <c r="P106" s="3" t="s">
        <v>8265</v>
      </c>
      <c r="Q106" s="8">
        <f t="shared" si="6"/>
        <v>1.2</v>
      </c>
      <c r="R106" s="10">
        <f t="shared" si="7"/>
        <v>60</v>
      </c>
      <c r="S106" s="3" t="s">
        <v>8305</v>
      </c>
      <c r="T106" s="3" t="s">
        <v>8306</v>
      </c>
    </row>
    <row r="107" spans="1:20" ht="88" x14ac:dyDescent="0.2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14">
        <f t="shared" si="4"/>
        <v>42503.916666666664</v>
      </c>
      <c r="J107" s="3">
        <v>1463184000</v>
      </c>
      <c r="K107" s="14">
        <f t="shared" si="5"/>
        <v>42485.641435185178</v>
      </c>
      <c r="L107" s="3">
        <v>1461605020</v>
      </c>
      <c r="M107" s="3" t="b">
        <v>0</v>
      </c>
      <c r="N107" s="3">
        <v>60</v>
      </c>
      <c r="O107" s="3" t="b">
        <v>1</v>
      </c>
      <c r="P107" s="3" t="s">
        <v>8265</v>
      </c>
      <c r="Q107" s="8">
        <f t="shared" si="6"/>
        <v>1.074090909090909</v>
      </c>
      <c r="R107" s="10">
        <f t="shared" si="7"/>
        <v>39.383333333333333</v>
      </c>
      <c r="S107" s="3" t="s">
        <v>8305</v>
      </c>
      <c r="T107" s="3" t="s">
        <v>8306</v>
      </c>
    </row>
    <row r="108" spans="1:20" ht="22" x14ac:dyDescent="0.2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14">
        <f t="shared" si="4"/>
        <v>41001.693298611113</v>
      </c>
      <c r="J108" s="3">
        <v>1333391901</v>
      </c>
      <c r="K108" s="14">
        <f t="shared" si="5"/>
        <v>40987.693298611106</v>
      </c>
      <c r="L108" s="3">
        <v>1332182301</v>
      </c>
      <c r="M108" s="3" t="b">
        <v>0</v>
      </c>
      <c r="N108" s="3">
        <v>27</v>
      </c>
      <c r="O108" s="3" t="b">
        <v>1</v>
      </c>
      <c r="P108" s="3" t="s">
        <v>8265</v>
      </c>
      <c r="Q108" s="8">
        <f t="shared" si="6"/>
        <v>1.0049999999999999</v>
      </c>
      <c r="R108" s="10">
        <f t="shared" si="7"/>
        <v>186.11111111111111</v>
      </c>
      <c r="S108" s="3" t="s">
        <v>8305</v>
      </c>
      <c r="T108" s="3" t="s">
        <v>8306</v>
      </c>
    </row>
    <row r="109" spans="1:20" ht="110" x14ac:dyDescent="0.2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14">
        <f t="shared" si="4"/>
        <v>40657.899155092593</v>
      </c>
      <c r="J109" s="3">
        <v>1303688087</v>
      </c>
      <c r="K109" s="14">
        <f t="shared" si="5"/>
        <v>40635.899155092593</v>
      </c>
      <c r="L109" s="3">
        <v>1301787287</v>
      </c>
      <c r="M109" s="3" t="b">
        <v>0</v>
      </c>
      <c r="N109" s="3">
        <v>69</v>
      </c>
      <c r="O109" s="3" t="b">
        <v>1</v>
      </c>
      <c r="P109" s="3" t="s">
        <v>8265</v>
      </c>
      <c r="Q109" s="8">
        <f t="shared" si="6"/>
        <v>1.0246666666666666</v>
      </c>
      <c r="R109" s="10">
        <f t="shared" si="7"/>
        <v>111.37681159420291</v>
      </c>
      <c r="S109" s="3" t="s">
        <v>8305</v>
      </c>
      <c r="T109" s="3" t="s">
        <v>8306</v>
      </c>
    </row>
    <row r="110" spans="1:20" ht="88" x14ac:dyDescent="0.2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14">
        <f t="shared" si="4"/>
        <v>41425.529745370368</v>
      </c>
      <c r="J110" s="3">
        <v>1370011370</v>
      </c>
      <c r="K110" s="14">
        <f t="shared" si="5"/>
        <v>41365.529745370368</v>
      </c>
      <c r="L110" s="3">
        <v>1364827370</v>
      </c>
      <c r="M110" s="3" t="b">
        <v>0</v>
      </c>
      <c r="N110" s="3">
        <v>47</v>
      </c>
      <c r="O110" s="3" t="b">
        <v>1</v>
      </c>
      <c r="P110" s="3" t="s">
        <v>8265</v>
      </c>
      <c r="Q110" s="8">
        <f t="shared" si="6"/>
        <v>2.4666666666666668</v>
      </c>
      <c r="R110" s="10">
        <f t="shared" si="7"/>
        <v>78.723404255319153</v>
      </c>
      <c r="S110" s="3" t="s">
        <v>8305</v>
      </c>
      <c r="T110" s="3" t="s">
        <v>8306</v>
      </c>
    </row>
    <row r="111" spans="1:20" ht="88" x14ac:dyDescent="0.2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14">
        <f t="shared" si="4"/>
        <v>40599.942476851851</v>
      </c>
      <c r="J111" s="3">
        <v>1298680630</v>
      </c>
      <c r="K111" s="14">
        <f t="shared" si="5"/>
        <v>40569.942476851851</v>
      </c>
      <c r="L111" s="3">
        <v>1296088630</v>
      </c>
      <c r="M111" s="3" t="b">
        <v>0</v>
      </c>
      <c r="N111" s="3">
        <v>47</v>
      </c>
      <c r="O111" s="3" t="b">
        <v>1</v>
      </c>
      <c r="P111" s="3" t="s">
        <v>8265</v>
      </c>
      <c r="Q111" s="8">
        <f t="shared" si="6"/>
        <v>2.1949999999999998</v>
      </c>
      <c r="R111" s="10">
        <f t="shared" si="7"/>
        <v>46.702127659574465</v>
      </c>
      <c r="S111" s="3" t="s">
        <v>8305</v>
      </c>
      <c r="T111" s="3" t="s">
        <v>8306</v>
      </c>
    </row>
    <row r="112" spans="1:20" ht="88" x14ac:dyDescent="0.2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14">
        <f t="shared" si="4"/>
        <v>41592.165972222218</v>
      </c>
      <c r="J112" s="3">
        <v>1384408740</v>
      </c>
      <c r="K112" s="14">
        <f t="shared" si="5"/>
        <v>41557.866354166668</v>
      </c>
      <c r="L112" s="3">
        <v>1381445253</v>
      </c>
      <c r="M112" s="3" t="b">
        <v>0</v>
      </c>
      <c r="N112" s="3">
        <v>26</v>
      </c>
      <c r="O112" s="3" t="b">
        <v>1</v>
      </c>
      <c r="P112" s="3" t="s">
        <v>8265</v>
      </c>
      <c r="Q112" s="8">
        <f t="shared" si="6"/>
        <v>1.3076923076923077</v>
      </c>
      <c r="R112" s="10">
        <f t="shared" si="7"/>
        <v>65.384615384615387</v>
      </c>
      <c r="S112" s="3" t="s">
        <v>8305</v>
      </c>
      <c r="T112" s="3" t="s">
        <v>8306</v>
      </c>
    </row>
    <row r="113" spans="1:20" ht="88" x14ac:dyDescent="0.2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14">
        <f t="shared" si="4"/>
        <v>42155.249849537031</v>
      </c>
      <c r="J113" s="3">
        <v>1433059187</v>
      </c>
      <c r="K113" s="14">
        <f t="shared" si="5"/>
        <v>42125.249849537031</v>
      </c>
      <c r="L113" s="3">
        <v>1430467187</v>
      </c>
      <c r="M113" s="3" t="b">
        <v>0</v>
      </c>
      <c r="N113" s="3">
        <v>53</v>
      </c>
      <c r="O113" s="3" t="b">
        <v>1</v>
      </c>
      <c r="P113" s="3" t="s">
        <v>8265</v>
      </c>
      <c r="Q113" s="8">
        <f t="shared" si="6"/>
        <v>1.5457142857142858</v>
      </c>
      <c r="R113" s="10">
        <f t="shared" si="7"/>
        <v>102.0754716981132</v>
      </c>
      <c r="S113" s="3" t="s">
        <v>8305</v>
      </c>
      <c r="T113" s="3" t="s">
        <v>8306</v>
      </c>
    </row>
    <row r="114" spans="1:20" ht="88" x14ac:dyDescent="0.2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14">
        <f t="shared" si="4"/>
        <v>41742</v>
      </c>
      <c r="J114" s="3">
        <v>1397354400</v>
      </c>
      <c r="K114" s="14">
        <f t="shared" si="5"/>
        <v>41717.959699074076</v>
      </c>
      <c r="L114" s="3">
        <v>1395277318</v>
      </c>
      <c r="M114" s="3" t="b">
        <v>0</v>
      </c>
      <c r="N114" s="3">
        <v>81</v>
      </c>
      <c r="O114" s="3" t="b">
        <v>1</v>
      </c>
      <c r="P114" s="3" t="s">
        <v>8265</v>
      </c>
      <c r="Q114" s="8">
        <f t="shared" si="6"/>
        <v>1.04</v>
      </c>
      <c r="R114" s="10">
        <f t="shared" si="7"/>
        <v>64.197530864197532</v>
      </c>
      <c r="S114" s="3" t="s">
        <v>8305</v>
      </c>
      <c r="T114" s="3" t="s">
        <v>8306</v>
      </c>
    </row>
    <row r="115" spans="1:20" ht="66" x14ac:dyDescent="0.2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14">
        <f t="shared" si="4"/>
        <v>40761.541666666664</v>
      </c>
      <c r="J115" s="3">
        <v>1312642800</v>
      </c>
      <c r="K115" s="14">
        <f t="shared" si="5"/>
        <v>40753.675092592588</v>
      </c>
      <c r="L115" s="3">
        <v>1311963128</v>
      </c>
      <c r="M115" s="3" t="b">
        <v>0</v>
      </c>
      <c r="N115" s="3">
        <v>78</v>
      </c>
      <c r="O115" s="3" t="b">
        <v>1</v>
      </c>
      <c r="P115" s="3" t="s">
        <v>8265</v>
      </c>
      <c r="Q115" s="8">
        <f t="shared" si="6"/>
        <v>1.41</v>
      </c>
      <c r="R115" s="10">
        <f t="shared" si="7"/>
        <v>90.384615384615387</v>
      </c>
      <c r="S115" s="3" t="s">
        <v>8305</v>
      </c>
      <c r="T115" s="3" t="s">
        <v>8306</v>
      </c>
    </row>
    <row r="116" spans="1:20" ht="88" x14ac:dyDescent="0.2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14">
        <f t="shared" si="4"/>
        <v>40921.190833333334</v>
      </c>
      <c r="J116" s="3">
        <v>1326436488</v>
      </c>
      <c r="K116" s="14">
        <f t="shared" si="5"/>
        <v>40861.190833333334</v>
      </c>
      <c r="L116" s="3">
        <v>1321252488</v>
      </c>
      <c r="M116" s="3" t="b">
        <v>0</v>
      </c>
      <c r="N116" s="3">
        <v>35</v>
      </c>
      <c r="O116" s="3" t="b">
        <v>1</v>
      </c>
      <c r="P116" s="3" t="s">
        <v>8265</v>
      </c>
      <c r="Q116" s="8">
        <f t="shared" si="6"/>
        <v>1.0333333333333334</v>
      </c>
      <c r="R116" s="10">
        <f t="shared" si="7"/>
        <v>88.571428571428569</v>
      </c>
      <c r="S116" s="3" t="s">
        <v>8305</v>
      </c>
      <c r="T116" s="3" t="s">
        <v>8306</v>
      </c>
    </row>
    <row r="117" spans="1:20" ht="44" x14ac:dyDescent="0.2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14">
        <f t="shared" si="4"/>
        <v>40943.655601851846</v>
      </c>
      <c r="J117" s="3">
        <v>1328377444</v>
      </c>
      <c r="K117" s="14">
        <f t="shared" si="5"/>
        <v>40918.655601851853</v>
      </c>
      <c r="L117" s="3">
        <v>1326217444</v>
      </c>
      <c r="M117" s="3" t="b">
        <v>0</v>
      </c>
      <c r="N117" s="3">
        <v>22</v>
      </c>
      <c r="O117" s="3" t="b">
        <v>1</v>
      </c>
      <c r="P117" s="3" t="s">
        <v>8265</v>
      </c>
      <c r="Q117" s="8">
        <f t="shared" si="6"/>
        <v>1.4044444444444444</v>
      </c>
      <c r="R117" s="10">
        <f t="shared" si="7"/>
        <v>28.727272727272727</v>
      </c>
      <c r="S117" s="3" t="s">
        <v>8305</v>
      </c>
      <c r="T117" s="3" t="s">
        <v>8306</v>
      </c>
    </row>
    <row r="118" spans="1:20" ht="110" x14ac:dyDescent="0.2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14">
        <f t="shared" si="4"/>
        <v>40641.372164351851</v>
      </c>
      <c r="J118" s="3">
        <v>1302260155</v>
      </c>
      <c r="K118" s="14">
        <f t="shared" si="5"/>
        <v>40595.413831018515</v>
      </c>
      <c r="L118" s="3">
        <v>1298289355</v>
      </c>
      <c r="M118" s="3" t="b">
        <v>0</v>
      </c>
      <c r="N118" s="3">
        <v>57</v>
      </c>
      <c r="O118" s="3" t="b">
        <v>1</v>
      </c>
      <c r="P118" s="3" t="s">
        <v>8265</v>
      </c>
      <c r="Q118" s="8">
        <f t="shared" si="6"/>
        <v>1.1365714285714286</v>
      </c>
      <c r="R118" s="10">
        <f t="shared" si="7"/>
        <v>69.78947368421052</v>
      </c>
      <c r="S118" s="3" t="s">
        <v>8305</v>
      </c>
      <c r="T118" s="3" t="s">
        <v>8306</v>
      </c>
    </row>
    <row r="119" spans="1:20" ht="110" x14ac:dyDescent="0.2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14">
        <f t="shared" si="4"/>
        <v>40338.708333333328</v>
      </c>
      <c r="J119" s="3">
        <v>1276110000</v>
      </c>
      <c r="K119" s="14">
        <f t="shared" si="5"/>
        <v>40248.751666666663</v>
      </c>
      <c r="L119" s="3">
        <v>1268337744</v>
      </c>
      <c r="M119" s="3" t="b">
        <v>0</v>
      </c>
      <c r="N119" s="3">
        <v>27</v>
      </c>
      <c r="O119" s="3" t="b">
        <v>1</v>
      </c>
      <c r="P119" s="3" t="s">
        <v>8265</v>
      </c>
      <c r="Q119" s="8">
        <f t="shared" si="6"/>
        <v>1.0049377777777779</v>
      </c>
      <c r="R119" s="10">
        <f t="shared" si="7"/>
        <v>167.48962962962963</v>
      </c>
      <c r="S119" s="3" t="s">
        <v>8305</v>
      </c>
      <c r="T119" s="3" t="s">
        <v>8306</v>
      </c>
    </row>
    <row r="120" spans="1:20" ht="66" x14ac:dyDescent="0.2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14">
        <f t="shared" si="4"/>
        <v>40752.970324074071</v>
      </c>
      <c r="J120" s="3">
        <v>1311902236</v>
      </c>
      <c r="K120" s="14">
        <f t="shared" si="5"/>
        <v>40722.970324074071</v>
      </c>
      <c r="L120" s="3">
        <v>1309310236</v>
      </c>
      <c r="M120" s="3" t="b">
        <v>0</v>
      </c>
      <c r="N120" s="3">
        <v>39</v>
      </c>
      <c r="O120" s="3" t="b">
        <v>1</v>
      </c>
      <c r="P120" s="3" t="s">
        <v>8265</v>
      </c>
      <c r="Q120" s="8">
        <f t="shared" si="6"/>
        <v>1.1303159999999999</v>
      </c>
      <c r="R120" s="10">
        <f t="shared" si="7"/>
        <v>144.91230769230768</v>
      </c>
      <c r="S120" s="3" t="s">
        <v>8305</v>
      </c>
      <c r="T120" s="3" t="s">
        <v>8306</v>
      </c>
    </row>
    <row r="121" spans="1:20" ht="88" x14ac:dyDescent="0.2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14">
        <f t="shared" si="4"/>
        <v>40768.875</v>
      </c>
      <c r="J121" s="3">
        <v>1313276400</v>
      </c>
      <c r="K121" s="14">
        <f t="shared" si="5"/>
        <v>40738.985949074071</v>
      </c>
      <c r="L121" s="3">
        <v>1310693986</v>
      </c>
      <c r="M121" s="3" t="b">
        <v>0</v>
      </c>
      <c r="N121" s="3">
        <v>37</v>
      </c>
      <c r="O121" s="3" t="b">
        <v>1</v>
      </c>
      <c r="P121" s="3" t="s">
        <v>8265</v>
      </c>
      <c r="Q121" s="8">
        <f t="shared" si="6"/>
        <v>1.0455692307692308</v>
      </c>
      <c r="R121" s="10">
        <f t="shared" si="7"/>
        <v>91.840540540540545</v>
      </c>
      <c r="S121" s="3" t="s">
        <v>8305</v>
      </c>
      <c r="T121" s="3" t="s">
        <v>8306</v>
      </c>
    </row>
    <row r="122" spans="1:20" ht="88" x14ac:dyDescent="0.2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14">
        <f t="shared" si="4"/>
        <v>42645.966516203705</v>
      </c>
      <c r="J122" s="3">
        <v>1475457107</v>
      </c>
      <c r="K122" s="14">
        <f t="shared" si="5"/>
        <v>42615.966516203705</v>
      </c>
      <c r="L122" s="3">
        <v>1472865107</v>
      </c>
      <c r="M122" s="3" t="b">
        <v>0</v>
      </c>
      <c r="N122" s="3">
        <v>1</v>
      </c>
      <c r="O122" s="3" t="b">
        <v>0</v>
      </c>
      <c r="P122" s="3" t="s">
        <v>8265</v>
      </c>
      <c r="Q122" s="8">
        <f t="shared" si="6"/>
        <v>1.4285714285714287E-4</v>
      </c>
      <c r="R122" s="10">
        <f t="shared" si="7"/>
        <v>10</v>
      </c>
      <c r="S122" s="3" t="s">
        <v>8305</v>
      </c>
      <c r="T122" s="3" t="s">
        <v>8306</v>
      </c>
    </row>
    <row r="123" spans="1:20" ht="110" x14ac:dyDescent="0.2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14">
        <f t="shared" si="4"/>
        <v>42112.344444444439</v>
      </c>
      <c r="J123" s="3">
        <v>1429352160</v>
      </c>
      <c r="K123" s="14">
        <f t="shared" si="5"/>
        <v>42096.621643518512</v>
      </c>
      <c r="L123" s="3">
        <v>1427993710</v>
      </c>
      <c r="M123" s="3" t="b">
        <v>0</v>
      </c>
      <c r="N123" s="3">
        <v>1</v>
      </c>
      <c r="O123" s="3" t="b">
        <v>0</v>
      </c>
      <c r="P123" s="3" t="s">
        <v>8265</v>
      </c>
      <c r="Q123" s="8">
        <f t="shared" si="6"/>
        <v>3.3333333333333332E-4</v>
      </c>
      <c r="R123" s="10">
        <f t="shared" si="7"/>
        <v>1</v>
      </c>
      <c r="S123" s="3" t="s">
        <v>8305</v>
      </c>
      <c r="T123" s="3" t="s">
        <v>8306</v>
      </c>
    </row>
    <row r="124" spans="1:20" ht="66" x14ac:dyDescent="0.2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14">
        <f t="shared" si="4"/>
        <v>42653.348460648143</v>
      </c>
      <c r="J124" s="3">
        <v>1476094907</v>
      </c>
      <c r="K124" s="14">
        <f t="shared" si="5"/>
        <v>42593.348460648143</v>
      </c>
      <c r="L124" s="3">
        <v>1470910907</v>
      </c>
      <c r="M124" s="3" t="b">
        <v>0</v>
      </c>
      <c r="N124" s="3">
        <v>0</v>
      </c>
      <c r="O124" s="3" t="b">
        <v>0</v>
      </c>
      <c r="P124" s="3" t="s">
        <v>8265</v>
      </c>
      <c r="Q124" s="8">
        <f t="shared" si="6"/>
        <v>0</v>
      </c>
      <c r="R124" s="10" t="e">
        <f t="shared" si="7"/>
        <v>#DIV/0!</v>
      </c>
      <c r="S124" s="3" t="s">
        <v>8305</v>
      </c>
      <c r="T124" s="3" t="s">
        <v>8306</v>
      </c>
    </row>
    <row r="125" spans="1:20" ht="88" x14ac:dyDescent="0.2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14">
        <f t="shared" si="4"/>
        <v>41940.833333333328</v>
      </c>
      <c r="J125" s="3">
        <v>1414533600</v>
      </c>
      <c r="K125" s="14">
        <f t="shared" si="5"/>
        <v>41904.698657407404</v>
      </c>
      <c r="L125" s="3">
        <v>1411411564</v>
      </c>
      <c r="M125" s="3" t="b">
        <v>0</v>
      </c>
      <c r="N125" s="3">
        <v>6</v>
      </c>
      <c r="O125" s="3" t="b">
        <v>0</v>
      </c>
      <c r="P125" s="3" t="s">
        <v>8265</v>
      </c>
      <c r="Q125" s="8">
        <f t="shared" si="6"/>
        <v>2.7454545454545453E-3</v>
      </c>
      <c r="R125" s="10">
        <f t="shared" si="7"/>
        <v>25.166666666666668</v>
      </c>
      <c r="S125" s="3" t="s">
        <v>8305</v>
      </c>
      <c r="T125" s="3" t="s">
        <v>8306</v>
      </c>
    </row>
    <row r="126" spans="1:20" ht="110" x14ac:dyDescent="0.2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14">
        <f t="shared" si="4"/>
        <v>42139.845393518517</v>
      </c>
      <c r="J126" s="3">
        <v>1431728242</v>
      </c>
      <c r="K126" s="14">
        <f t="shared" si="5"/>
        <v>42114.845393518517</v>
      </c>
      <c r="L126" s="3">
        <v>1429568242</v>
      </c>
      <c r="M126" s="3" t="b">
        <v>0</v>
      </c>
      <c r="N126" s="3">
        <v>0</v>
      </c>
      <c r="O126" s="3" t="b">
        <v>0</v>
      </c>
      <c r="P126" s="3" t="s">
        <v>8265</v>
      </c>
      <c r="Q126" s="8">
        <f t="shared" si="6"/>
        <v>0</v>
      </c>
      <c r="R126" s="10" t="e">
        <f t="shared" si="7"/>
        <v>#DIV/0!</v>
      </c>
      <c r="S126" s="3" t="s">
        <v>8305</v>
      </c>
      <c r="T126" s="3" t="s">
        <v>8306</v>
      </c>
    </row>
    <row r="127" spans="1:20" ht="88" x14ac:dyDescent="0.2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14">
        <f t="shared" si="4"/>
        <v>42769.91064814815</v>
      </c>
      <c r="J127" s="3">
        <v>1486165880</v>
      </c>
      <c r="K127" s="14">
        <f t="shared" si="5"/>
        <v>42709.91064814815</v>
      </c>
      <c r="L127" s="3">
        <v>1480981880</v>
      </c>
      <c r="M127" s="3" t="b">
        <v>0</v>
      </c>
      <c r="N127" s="3">
        <v>6</v>
      </c>
      <c r="O127" s="3" t="b">
        <v>0</v>
      </c>
      <c r="P127" s="3" t="s">
        <v>8265</v>
      </c>
      <c r="Q127" s="8">
        <f t="shared" si="6"/>
        <v>0.14000000000000001</v>
      </c>
      <c r="R127" s="10">
        <f t="shared" si="7"/>
        <v>11.666666666666666</v>
      </c>
      <c r="S127" s="3" t="s">
        <v>8305</v>
      </c>
      <c r="T127" s="3" t="s">
        <v>8306</v>
      </c>
    </row>
    <row r="128" spans="1:20" ht="110" x14ac:dyDescent="0.2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14">
        <f t="shared" si="4"/>
        <v>42165.999999999993</v>
      </c>
      <c r="J128" s="3">
        <v>1433988000</v>
      </c>
      <c r="K128" s="14">
        <f t="shared" si="5"/>
        <v>42135.506215277775</v>
      </c>
      <c r="L128" s="3">
        <v>1431353337</v>
      </c>
      <c r="M128" s="3" t="b">
        <v>0</v>
      </c>
      <c r="N128" s="3">
        <v>13</v>
      </c>
      <c r="O128" s="3" t="b">
        <v>0</v>
      </c>
      <c r="P128" s="3" t="s">
        <v>8265</v>
      </c>
      <c r="Q128" s="8">
        <f t="shared" si="6"/>
        <v>5.5480000000000002E-2</v>
      </c>
      <c r="R128" s="10">
        <f t="shared" si="7"/>
        <v>106.69230769230769</v>
      </c>
      <c r="S128" s="3" t="s">
        <v>8305</v>
      </c>
      <c r="T128" s="3" t="s">
        <v>8306</v>
      </c>
    </row>
    <row r="129" spans="1:20" ht="88" x14ac:dyDescent="0.2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14">
        <f t="shared" si="4"/>
        <v>42097.49931712963</v>
      </c>
      <c r="J129" s="3">
        <v>1428069541</v>
      </c>
      <c r="K129" s="14">
        <f t="shared" si="5"/>
        <v>42067.540983796294</v>
      </c>
      <c r="L129" s="3">
        <v>1425481141</v>
      </c>
      <c r="M129" s="3" t="b">
        <v>0</v>
      </c>
      <c r="N129" s="3">
        <v>4</v>
      </c>
      <c r="O129" s="3" t="b">
        <v>0</v>
      </c>
      <c r="P129" s="3" t="s">
        <v>8265</v>
      </c>
      <c r="Q129" s="8">
        <f t="shared" si="6"/>
        <v>2.375E-2</v>
      </c>
      <c r="R129" s="10">
        <f t="shared" si="7"/>
        <v>47.5</v>
      </c>
      <c r="S129" s="3" t="s">
        <v>8305</v>
      </c>
      <c r="T129" s="3" t="s">
        <v>8306</v>
      </c>
    </row>
    <row r="130" spans="1:20" ht="44" x14ac:dyDescent="0.2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14">
        <f t="shared" si="4"/>
        <v>42663.144594907404</v>
      </c>
      <c r="J130" s="3">
        <v>1476941293</v>
      </c>
      <c r="K130" s="14">
        <f t="shared" si="5"/>
        <v>42628.144594907404</v>
      </c>
      <c r="L130" s="3">
        <v>1473917293</v>
      </c>
      <c r="M130" s="3" t="b">
        <v>0</v>
      </c>
      <c r="N130" s="3">
        <v>6</v>
      </c>
      <c r="O130" s="3" t="b">
        <v>0</v>
      </c>
      <c r="P130" s="3" t="s">
        <v>8265</v>
      </c>
      <c r="Q130" s="8">
        <f t="shared" si="6"/>
        <v>1.8669999999999999E-2</v>
      </c>
      <c r="R130" s="10">
        <f t="shared" si="7"/>
        <v>311.16666666666669</v>
      </c>
      <c r="S130" s="3" t="s">
        <v>8305</v>
      </c>
      <c r="T130" s="3" t="s">
        <v>8306</v>
      </c>
    </row>
    <row r="131" spans="1:20" ht="88" x14ac:dyDescent="0.2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14">
        <f t="shared" ref="I131:I194" si="8">(((J131/60)/60)/24)+DATE(1970,1,1)+(-2/24)</f>
        <v>41942.853969907403</v>
      </c>
      <c r="J131" s="3">
        <v>1414708183</v>
      </c>
      <c r="K131" s="14">
        <f t="shared" ref="K131:K194" si="9">(L131/86400)+25569+(-2/24)</f>
        <v>41882.853969907403</v>
      </c>
      <c r="L131" s="3">
        <v>1409524183</v>
      </c>
      <c r="M131" s="3" t="b">
        <v>0</v>
      </c>
      <c r="N131" s="3">
        <v>0</v>
      </c>
      <c r="O131" s="3" t="b">
        <v>0</v>
      </c>
      <c r="P131" s="3" t="s">
        <v>8265</v>
      </c>
      <c r="Q131" s="8">
        <f t="shared" ref="Q131:Q194" si="10">E131/D131</f>
        <v>0</v>
      </c>
      <c r="R131" s="10" t="e">
        <f t="shared" ref="R131:R194" si="11">E131/N131</f>
        <v>#DIV/0!</v>
      </c>
      <c r="S131" s="3" t="s">
        <v>8305</v>
      </c>
      <c r="T131" s="3" t="s">
        <v>8306</v>
      </c>
    </row>
    <row r="132" spans="1:20" ht="88" x14ac:dyDescent="0.2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14">
        <f t="shared" si="8"/>
        <v>41806.761111111111</v>
      </c>
      <c r="J132" s="3">
        <v>1402949760</v>
      </c>
      <c r="K132" s="14">
        <f t="shared" si="9"/>
        <v>41778.832083333335</v>
      </c>
      <c r="L132" s="3">
        <v>1400536692</v>
      </c>
      <c r="M132" s="3" t="b">
        <v>0</v>
      </c>
      <c r="N132" s="3">
        <v>0</v>
      </c>
      <c r="O132" s="3" t="b">
        <v>0</v>
      </c>
      <c r="P132" s="3" t="s">
        <v>8265</v>
      </c>
      <c r="Q132" s="8">
        <f t="shared" si="10"/>
        <v>0</v>
      </c>
      <c r="R132" s="10" t="e">
        <f t="shared" si="11"/>
        <v>#DIV/0!</v>
      </c>
      <c r="S132" s="3" t="s">
        <v>8305</v>
      </c>
      <c r="T132" s="3" t="s">
        <v>8306</v>
      </c>
    </row>
    <row r="133" spans="1:20" ht="22" x14ac:dyDescent="0.2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14">
        <f t="shared" si="8"/>
        <v>42556.916666666664</v>
      </c>
      <c r="J133" s="3">
        <v>1467763200</v>
      </c>
      <c r="K133" s="14">
        <f t="shared" si="9"/>
        <v>42541.754178240742</v>
      </c>
      <c r="L133" s="3">
        <v>1466453161</v>
      </c>
      <c r="M133" s="3" t="b">
        <v>0</v>
      </c>
      <c r="N133" s="3">
        <v>0</v>
      </c>
      <c r="O133" s="3" t="b">
        <v>0</v>
      </c>
      <c r="P133" s="3" t="s">
        <v>8265</v>
      </c>
      <c r="Q133" s="8">
        <f t="shared" si="10"/>
        <v>0</v>
      </c>
      <c r="R133" s="10" t="e">
        <f t="shared" si="11"/>
        <v>#DIV/0!</v>
      </c>
      <c r="S133" s="3" t="s">
        <v>8305</v>
      </c>
      <c r="T133" s="3" t="s">
        <v>8306</v>
      </c>
    </row>
    <row r="134" spans="1:20" ht="110" x14ac:dyDescent="0.2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14">
        <f t="shared" si="8"/>
        <v>41950.770914351851</v>
      </c>
      <c r="J134" s="3">
        <v>1415392207</v>
      </c>
      <c r="K134" s="14">
        <f t="shared" si="9"/>
        <v>41905.72924768518</v>
      </c>
      <c r="L134" s="3">
        <v>1411500607</v>
      </c>
      <c r="M134" s="3" t="b">
        <v>0</v>
      </c>
      <c r="N134" s="3">
        <v>81</v>
      </c>
      <c r="O134" s="3" t="b">
        <v>0</v>
      </c>
      <c r="P134" s="3" t="s">
        <v>8265</v>
      </c>
      <c r="Q134" s="8">
        <f t="shared" si="10"/>
        <v>9.5687499999999995E-2</v>
      </c>
      <c r="R134" s="10">
        <f t="shared" si="11"/>
        <v>94.506172839506178</v>
      </c>
      <c r="S134" s="3" t="s">
        <v>8305</v>
      </c>
      <c r="T134" s="3" t="s">
        <v>8306</v>
      </c>
    </row>
    <row r="135" spans="1:20" ht="66" x14ac:dyDescent="0.2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14">
        <f t="shared" si="8"/>
        <v>42521.646527777775</v>
      </c>
      <c r="J135" s="3">
        <v>1464715860</v>
      </c>
      <c r="K135" s="14">
        <f t="shared" si="9"/>
        <v>42491.724351851844</v>
      </c>
      <c r="L135" s="3">
        <v>1462130584</v>
      </c>
      <c r="M135" s="3" t="b">
        <v>0</v>
      </c>
      <c r="N135" s="3">
        <v>0</v>
      </c>
      <c r="O135" s="3" t="b">
        <v>0</v>
      </c>
      <c r="P135" s="3" t="s">
        <v>8265</v>
      </c>
      <c r="Q135" s="8">
        <f t="shared" si="10"/>
        <v>0</v>
      </c>
      <c r="R135" s="10" t="e">
        <f t="shared" si="11"/>
        <v>#DIV/0!</v>
      </c>
      <c r="S135" s="3" t="s">
        <v>8305</v>
      </c>
      <c r="T135" s="3" t="s">
        <v>8306</v>
      </c>
    </row>
    <row r="136" spans="1:20" ht="66" x14ac:dyDescent="0.2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14">
        <f t="shared" si="8"/>
        <v>42251.624999999993</v>
      </c>
      <c r="J136" s="3">
        <v>1441386000</v>
      </c>
      <c r="K136" s="14">
        <f t="shared" si="9"/>
        <v>42221.826597222222</v>
      </c>
      <c r="L136" s="3">
        <v>1438811418</v>
      </c>
      <c r="M136" s="3" t="b">
        <v>0</v>
      </c>
      <c r="N136" s="3">
        <v>0</v>
      </c>
      <c r="O136" s="3" t="b">
        <v>0</v>
      </c>
      <c r="P136" s="3" t="s">
        <v>8265</v>
      </c>
      <c r="Q136" s="8">
        <f t="shared" si="10"/>
        <v>0</v>
      </c>
      <c r="R136" s="10" t="e">
        <f t="shared" si="11"/>
        <v>#DIV/0!</v>
      </c>
      <c r="S136" s="3" t="s">
        <v>8305</v>
      </c>
      <c r="T136" s="3" t="s">
        <v>8306</v>
      </c>
    </row>
    <row r="137" spans="1:20" ht="88" x14ac:dyDescent="0.2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14">
        <f t="shared" si="8"/>
        <v>41821.708333333328</v>
      </c>
      <c r="J137" s="3">
        <v>1404241200</v>
      </c>
      <c r="K137" s="14">
        <f t="shared" si="9"/>
        <v>41788.298576388886</v>
      </c>
      <c r="L137" s="3">
        <v>1401354597</v>
      </c>
      <c r="M137" s="3" t="b">
        <v>0</v>
      </c>
      <c r="N137" s="3">
        <v>5</v>
      </c>
      <c r="O137" s="3" t="b">
        <v>0</v>
      </c>
      <c r="P137" s="3" t="s">
        <v>8265</v>
      </c>
      <c r="Q137" s="8">
        <f t="shared" si="10"/>
        <v>0.13433333333333333</v>
      </c>
      <c r="R137" s="10">
        <f t="shared" si="11"/>
        <v>80.599999999999994</v>
      </c>
      <c r="S137" s="3" t="s">
        <v>8305</v>
      </c>
      <c r="T137" s="3" t="s">
        <v>8306</v>
      </c>
    </row>
    <row r="138" spans="1:20" ht="110" x14ac:dyDescent="0.2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14">
        <f t="shared" si="8"/>
        <v>42140.344444444439</v>
      </c>
      <c r="J138" s="3">
        <v>1431771360</v>
      </c>
      <c r="K138" s="14">
        <f t="shared" si="9"/>
        <v>42096.326782407406</v>
      </c>
      <c r="L138" s="3">
        <v>1427968234</v>
      </c>
      <c r="M138" s="3" t="b">
        <v>0</v>
      </c>
      <c r="N138" s="3">
        <v>0</v>
      </c>
      <c r="O138" s="3" t="b">
        <v>0</v>
      </c>
      <c r="P138" s="3" t="s">
        <v>8265</v>
      </c>
      <c r="Q138" s="8">
        <f t="shared" si="10"/>
        <v>0</v>
      </c>
      <c r="R138" s="10" t="e">
        <f t="shared" si="11"/>
        <v>#DIV/0!</v>
      </c>
      <c r="S138" s="3" t="s">
        <v>8305</v>
      </c>
      <c r="T138" s="3" t="s">
        <v>8306</v>
      </c>
    </row>
    <row r="139" spans="1:20" ht="110" x14ac:dyDescent="0.2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14">
        <f t="shared" si="8"/>
        <v>42289.490659722222</v>
      </c>
      <c r="J139" s="3">
        <v>1444657593</v>
      </c>
      <c r="K139" s="14">
        <f t="shared" si="9"/>
        <v>42239.490659722222</v>
      </c>
      <c r="L139" s="3">
        <v>1440337593</v>
      </c>
      <c r="M139" s="3" t="b">
        <v>0</v>
      </c>
      <c r="N139" s="3">
        <v>0</v>
      </c>
      <c r="O139" s="3" t="b">
        <v>0</v>
      </c>
      <c r="P139" s="3" t="s">
        <v>8265</v>
      </c>
      <c r="Q139" s="8">
        <f t="shared" si="10"/>
        <v>0</v>
      </c>
      <c r="R139" s="10" t="e">
        <f t="shared" si="11"/>
        <v>#DIV/0!</v>
      </c>
      <c r="S139" s="3" t="s">
        <v>8305</v>
      </c>
      <c r="T139" s="3" t="s">
        <v>8306</v>
      </c>
    </row>
    <row r="140" spans="1:20" ht="88" x14ac:dyDescent="0.2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14">
        <f t="shared" si="8"/>
        <v>42217.124305555553</v>
      </c>
      <c r="J140" s="3">
        <v>1438405140</v>
      </c>
      <c r="K140" s="14">
        <f t="shared" si="9"/>
        <v>42186.174085648141</v>
      </c>
      <c r="L140" s="3">
        <v>1435731041</v>
      </c>
      <c r="M140" s="3" t="b">
        <v>0</v>
      </c>
      <c r="N140" s="3">
        <v>58</v>
      </c>
      <c r="O140" s="3" t="b">
        <v>0</v>
      </c>
      <c r="P140" s="3" t="s">
        <v>8265</v>
      </c>
      <c r="Q140" s="8">
        <f t="shared" si="10"/>
        <v>3.1413333333333335E-2</v>
      </c>
      <c r="R140" s="10">
        <f t="shared" si="11"/>
        <v>81.241379310344826</v>
      </c>
      <c r="S140" s="3" t="s">
        <v>8305</v>
      </c>
      <c r="T140" s="3" t="s">
        <v>8306</v>
      </c>
    </row>
    <row r="141" spans="1:20" ht="66" x14ac:dyDescent="0.2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14">
        <f t="shared" si="8"/>
        <v>42197.837638888886</v>
      </c>
      <c r="J141" s="3">
        <v>1436738772</v>
      </c>
      <c r="K141" s="14">
        <f t="shared" si="9"/>
        <v>42187.837638888886</v>
      </c>
      <c r="L141" s="3">
        <v>1435874772</v>
      </c>
      <c r="M141" s="3" t="b">
        <v>0</v>
      </c>
      <c r="N141" s="3">
        <v>1</v>
      </c>
      <c r="O141" s="3" t="b">
        <v>0</v>
      </c>
      <c r="P141" s="3" t="s">
        <v>8265</v>
      </c>
      <c r="Q141" s="8">
        <f t="shared" si="10"/>
        <v>1</v>
      </c>
      <c r="R141" s="10">
        <f t="shared" si="11"/>
        <v>500</v>
      </c>
      <c r="S141" s="3" t="s">
        <v>8305</v>
      </c>
      <c r="T141" s="3" t="s">
        <v>8306</v>
      </c>
    </row>
    <row r="142" spans="1:20" ht="88" x14ac:dyDescent="0.2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14">
        <f t="shared" si="8"/>
        <v>42083.073287037034</v>
      </c>
      <c r="J142" s="3">
        <v>1426823132</v>
      </c>
      <c r="K142" s="14">
        <f t="shared" si="9"/>
        <v>42053.114953703705</v>
      </c>
      <c r="L142" s="3">
        <v>1424234732</v>
      </c>
      <c r="M142" s="3" t="b">
        <v>0</v>
      </c>
      <c r="N142" s="3">
        <v>0</v>
      </c>
      <c r="O142" s="3" t="b">
        <v>0</v>
      </c>
      <c r="P142" s="3" t="s">
        <v>8265</v>
      </c>
      <c r="Q142" s="8">
        <f t="shared" si="10"/>
        <v>0</v>
      </c>
      <c r="R142" s="10" t="e">
        <f t="shared" si="11"/>
        <v>#DIV/0!</v>
      </c>
      <c r="S142" s="3" t="s">
        <v>8305</v>
      </c>
      <c r="T142" s="3" t="s">
        <v>8306</v>
      </c>
    </row>
    <row r="143" spans="1:20" ht="88" x14ac:dyDescent="0.2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14">
        <f t="shared" si="8"/>
        <v>42155.069710648146</v>
      </c>
      <c r="J143" s="3">
        <v>1433043623</v>
      </c>
      <c r="K143" s="14">
        <f t="shared" si="9"/>
        <v>42110.069710648146</v>
      </c>
      <c r="L143" s="3">
        <v>1429155623</v>
      </c>
      <c r="M143" s="3" t="b">
        <v>0</v>
      </c>
      <c r="N143" s="3">
        <v>28</v>
      </c>
      <c r="O143" s="3" t="b">
        <v>0</v>
      </c>
      <c r="P143" s="3" t="s">
        <v>8265</v>
      </c>
      <c r="Q143" s="8">
        <f t="shared" si="10"/>
        <v>0.10775</v>
      </c>
      <c r="R143" s="10">
        <f t="shared" si="11"/>
        <v>46.178571428571431</v>
      </c>
      <c r="S143" s="3" t="s">
        <v>8305</v>
      </c>
      <c r="T143" s="3" t="s">
        <v>8306</v>
      </c>
    </row>
    <row r="144" spans="1:20" ht="110" x14ac:dyDescent="0.2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14">
        <f t="shared" si="8"/>
        <v>41959.851597222216</v>
      </c>
      <c r="J144" s="3">
        <v>1416176778</v>
      </c>
      <c r="K144" s="14">
        <f t="shared" si="9"/>
        <v>41938.809930555552</v>
      </c>
      <c r="L144" s="3">
        <v>1414358778</v>
      </c>
      <c r="M144" s="3" t="b">
        <v>0</v>
      </c>
      <c r="N144" s="3">
        <v>1</v>
      </c>
      <c r="O144" s="3" t="b">
        <v>0</v>
      </c>
      <c r="P144" s="3" t="s">
        <v>8265</v>
      </c>
      <c r="Q144" s="8">
        <f t="shared" si="10"/>
        <v>3.3333333333333335E-3</v>
      </c>
      <c r="R144" s="10">
        <f t="shared" si="11"/>
        <v>10</v>
      </c>
      <c r="S144" s="3" t="s">
        <v>8305</v>
      </c>
      <c r="T144" s="3" t="s">
        <v>8306</v>
      </c>
    </row>
    <row r="145" spans="1:20" ht="88" x14ac:dyDescent="0.2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14">
        <f t="shared" si="8"/>
        <v>42616.163194444445</v>
      </c>
      <c r="J145" s="3">
        <v>1472882100</v>
      </c>
      <c r="K145" s="14">
        <f t="shared" si="9"/>
        <v>42558.980810185181</v>
      </c>
      <c r="L145" s="3">
        <v>1467941542</v>
      </c>
      <c r="M145" s="3" t="b">
        <v>0</v>
      </c>
      <c r="N145" s="3">
        <v>0</v>
      </c>
      <c r="O145" s="3" t="b">
        <v>0</v>
      </c>
      <c r="P145" s="3" t="s">
        <v>8265</v>
      </c>
      <c r="Q145" s="8">
        <f t="shared" si="10"/>
        <v>0</v>
      </c>
      <c r="R145" s="10" t="e">
        <f t="shared" si="11"/>
        <v>#DIV/0!</v>
      </c>
      <c r="S145" s="3" t="s">
        <v>8305</v>
      </c>
      <c r="T145" s="3" t="s">
        <v>8306</v>
      </c>
    </row>
    <row r="146" spans="1:20" ht="88" x14ac:dyDescent="0.2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14">
        <f t="shared" si="8"/>
        <v>42107.637407407405</v>
      </c>
      <c r="J146" s="3">
        <v>1428945472</v>
      </c>
      <c r="K146" s="14">
        <f t="shared" si="9"/>
        <v>42047.679074074076</v>
      </c>
      <c r="L146" s="3">
        <v>1423765072</v>
      </c>
      <c r="M146" s="3" t="b">
        <v>0</v>
      </c>
      <c r="N146" s="3">
        <v>37</v>
      </c>
      <c r="O146" s="3" t="b">
        <v>0</v>
      </c>
      <c r="P146" s="3" t="s">
        <v>8265</v>
      </c>
      <c r="Q146" s="8">
        <f t="shared" si="10"/>
        <v>0.27600000000000002</v>
      </c>
      <c r="R146" s="10">
        <f t="shared" si="11"/>
        <v>55.945945945945944</v>
      </c>
      <c r="S146" s="3" t="s">
        <v>8305</v>
      </c>
      <c r="T146" s="3" t="s">
        <v>8306</v>
      </c>
    </row>
    <row r="147" spans="1:20" ht="88" x14ac:dyDescent="0.2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14">
        <f t="shared" si="8"/>
        <v>42227.458935185183</v>
      </c>
      <c r="J147" s="3">
        <v>1439298052</v>
      </c>
      <c r="K147" s="14">
        <f t="shared" si="9"/>
        <v>42200.458935185183</v>
      </c>
      <c r="L147" s="3">
        <v>1436965252</v>
      </c>
      <c r="M147" s="3" t="b">
        <v>0</v>
      </c>
      <c r="N147" s="3">
        <v>9</v>
      </c>
      <c r="O147" s="3" t="b">
        <v>0</v>
      </c>
      <c r="P147" s="3" t="s">
        <v>8265</v>
      </c>
      <c r="Q147" s="8">
        <f t="shared" si="10"/>
        <v>7.5111111111111115E-2</v>
      </c>
      <c r="R147" s="10">
        <f t="shared" si="11"/>
        <v>37.555555555555557</v>
      </c>
      <c r="S147" s="3" t="s">
        <v>8305</v>
      </c>
      <c r="T147" s="3" t="s">
        <v>8306</v>
      </c>
    </row>
    <row r="148" spans="1:20" ht="110" x14ac:dyDescent="0.2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14">
        <f t="shared" si="8"/>
        <v>42752.932847222219</v>
      </c>
      <c r="J148" s="3">
        <v>1484698998</v>
      </c>
      <c r="K148" s="14">
        <f t="shared" si="9"/>
        <v>42692.932847222219</v>
      </c>
      <c r="L148" s="3">
        <v>1479514998</v>
      </c>
      <c r="M148" s="3" t="b">
        <v>0</v>
      </c>
      <c r="N148" s="3">
        <v>3</v>
      </c>
      <c r="O148" s="3" t="b">
        <v>0</v>
      </c>
      <c r="P148" s="3" t="s">
        <v>8265</v>
      </c>
      <c r="Q148" s="8">
        <f t="shared" si="10"/>
        <v>5.7499999999999999E-3</v>
      </c>
      <c r="R148" s="10">
        <f t="shared" si="11"/>
        <v>38.333333333333336</v>
      </c>
      <c r="S148" s="3" t="s">
        <v>8305</v>
      </c>
      <c r="T148" s="3" t="s">
        <v>8306</v>
      </c>
    </row>
    <row r="149" spans="1:20" ht="44" x14ac:dyDescent="0.2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14">
        <f t="shared" si="8"/>
        <v>42012.679166666661</v>
      </c>
      <c r="J149" s="3">
        <v>1420741080</v>
      </c>
      <c r="K149" s="14">
        <f t="shared" si="9"/>
        <v>41969.684490740743</v>
      </c>
      <c r="L149" s="3">
        <v>1417026340</v>
      </c>
      <c r="M149" s="3" t="b">
        <v>0</v>
      </c>
      <c r="N149" s="3">
        <v>0</v>
      </c>
      <c r="O149" s="3" t="b">
        <v>0</v>
      </c>
      <c r="P149" s="3" t="s">
        <v>8265</v>
      </c>
      <c r="Q149" s="8">
        <f t="shared" si="10"/>
        <v>0</v>
      </c>
      <c r="R149" s="10" t="e">
        <f t="shared" si="11"/>
        <v>#DIV/0!</v>
      </c>
      <c r="S149" s="3" t="s">
        <v>8305</v>
      </c>
      <c r="T149" s="3" t="s">
        <v>8306</v>
      </c>
    </row>
    <row r="150" spans="1:20" ht="88" x14ac:dyDescent="0.2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14">
        <f t="shared" si="8"/>
        <v>42427.198333333326</v>
      </c>
      <c r="J150" s="3">
        <v>1456555536</v>
      </c>
      <c r="K150" s="14">
        <f t="shared" si="9"/>
        <v>42397.198333333326</v>
      </c>
      <c r="L150" s="3">
        <v>1453963536</v>
      </c>
      <c r="M150" s="3" t="b">
        <v>0</v>
      </c>
      <c r="N150" s="3">
        <v>2</v>
      </c>
      <c r="O150" s="3" t="b">
        <v>0</v>
      </c>
      <c r="P150" s="3" t="s">
        <v>8265</v>
      </c>
      <c r="Q150" s="8">
        <f t="shared" si="10"/>
        <v>8.0000000000000004E-4</v>
      </c>
      <c r="R150" s="10">
        <f t="shared" si="11"/>
        <v>20</v>
      </c>
      <c r="S150" s="3" t="s">
        <v>8305</v>
      </c>
      <c r="T150" s="3" t="s">
        <v>8306</v>
      </c>
    </row>
    <row r="151" spans="1:20" ht="110" x14ac:dyDescent="0.2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14">
        <f t="shared" si="8"/>
        <v>41998.249999999993</v>
      </c>
      <c r="J151" s="3">
        <v>1419494400</v>
      </c>
      <c r="K151" s="14">
        <f t="shared" si="9"/>
        <v>41968.088773148142</v>
      </c>
      <c r="L151" s="3">
        <v>1416888470</v>
      </c>
      <c r="M151" s="3" t="b">
        <v>0</v>
      </c>
      <c r="N151" s="3">
        <v>6</v>
      </c>
      <c r="O151" s="3" t="b">
        <v>0</v>
      </c>
      <c r="P151" s="3" t="s">
        <v>8265</v>
      </c>
      <c r="Q151" s="8">
        <f t="shared" si="10"/>
        <v>9.1999999999999998E-3</v>
      </c>
      <c r="R151" s="10">
        <f t="shared" si="11"/>
        <v>15.333333333333334</v>
      </c>
      <c r="S151" s="3" t="s">
        <v>8305</v>
      </c>
      <c r="T151" s="3" t="s">
        <v>8306</v>
      </c>
    </row>
    <row r="152" spans="1:20" ht="88" x14ac:dyDescent="0.2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14">
        <f t="shared" si="8"/>
        <v>42150.07849537037</v>
      </c>
      <c r="J152" s="3">
        <v>1432612382</v>
      </c>
      <c r="K152" s="14">
        <f t="shared" si="9"/>
        <v>42090.07849537037</v>
      </c>
      <c r="L152" s="3">
        <v>1427428382</v>
      </c>
      <c r="M152" s="3" t="b">
        <v>0</v>
      </c>
      <c r="N152" s="3">
        <v>67</v>
      </c>
      <c r="O152" s="3" t="b">
        <v>0</v>
      </c>
      <c r="P152" s="3" t="s">
        <v>8265</v>
      </c>
      <c r="Q152" s="8">
        <f t="shared" si="10"/>
        <v>0.23163076923076922</v>
      </c>
      <c r="R152" s="10">
        <f t="shared" si="11"/>
        <v>449.43283582089555</v>
      </c>
      <c r="S152" s="3" t="s">
        <v>8305</v>
      </c>
      <c r="T152" s="3" t="s">
        <v>8306</v>
      </c>
    </row>
    <row r="153" spans="1:20" ht="110" x14ac:dyDescent="0.2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14">
        <f t="shared" si="8"/>
        <v>42173.467488425922</v>
      </c>
      <c r="J153" s="3">
        <v>1434633191</v>
      </c>
      <c r="K153" s="14">
        <f t="shared" si="9"/>
        <v>42113.467488425922</v>
      </c>
      <c r="L153" s="3">
        <v>1429449191</v>
      </c>
      <c r="M153" s="3" t="b">
        <v>0</v>
      </c>
      <c r="N153" s="3">
        <v>5</v>
      </c>
      <c r="O153" s="3" t="b">
        <v>0</v>
      </c>
      <c r="P153" s="3" t="s">
        <v>8265</v>
      </c>
      <c r="Q153" s="8">
        <f t="shared" si="10"/>
        <v>5.5999999999999995E-4</v>
      </c>
      <c r="R153" s="10">
        <f t="shared" si="11"/>
        <v>28</v>
      </c>
      <c r="S153" s="3" t="s">
        <v>8305</v>
      </c>
      <c r="T153" s="3" t="s">
        <v>8306</v>
      </c>
    </row>
    <row r="154" spans="1:20" ht="66" x14ac:dyDescent="0.2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14">
        <f t="shared" si="8"/>
        <v>41904.994212962964</v>
      </c>
      <c r="J154" s="3">
        <v>1411437100</v>
      </c>
      <c r="K154" s="14">
        <f t="shared" si="9"/>
        <v>41874.994212962956</v>
      </c>
      <c r="L154" s="3">
        <v>1408845100</v>
      </c>
      <c r="M154" s="3" t="b">
        <v>0</v>
      </c>
      <c r="N154" s="3">
        <v>2</v>
      </c>
      <c r="O154" s="3" t="b">
        <v>0</v>
      </c>
      <c r="P154" s="3" t="s">
        <v>8265</v>
      </c>
      <c r="Q154" s="8">
        <f t="shared" si="10"/>
        <v>7.8947368421052633E-5</v>
      </c>
      <c r="R154" s="10">
        <f t="shared" si="11"/>
        <v>15</v>
      </c>
      <c r="S154" s="3" t="s">
        <v>8305</v>
      </c>
      <c r="T154" s="3" t="s">
        <v>8306</v>
      </c>
    </row>
    <row r="155" spans="1:20" ht="88" x14ac:dyDescent="0.2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14">
        <f t="shared" si="8"/>
        <v>41975.544490740744</v>
      </c>
      <c r="J155" s="3">
        <v>1417532644</v>
      </c>
      <c r="K155" s="14">
        <f t="shared" si="9"/>
        <v>41933.502824074072</v>
      </c>
      <c r="L155" s="3">
        <v>1413900244</v>
      </c>
      <c r="M155" s="3" t="b">
        <v>0</v>
      </c>
      <c r="N155" s="3">
        <v>10</v>
      </c>
      <c r="O155" s="3" t="b">
        <v>0</v>
      </c>
      <c r="P155" s="3" t="s">
        <v>8265</v>
      </c>
      <c r="Q155" s="8">
        <f t="shared" si="10"/>
        <v>7.1799999999999998E-3</v>
      </c>
      <c r="R155" s="10">
        <f t="shared" si="11"/>
        <v>35.9</v>
      </c>
      <c r="S155" s="3" t="s">
        <v>8305</v>
      </c>
      <c r="T155" s="3" t="s">
        <v>8306</v>
      </c>
    </row>
    <row r="156" spans="1:20" ht="66" x14ac:dyDescent="0.2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14">
        <f t="shared" si="8"/>
        <v>42158.464062499996</v>
      </c>
      <c r="J156" s="3">
        <v>1433336895</v>
      </c>
      <c r="K156" s="14">
        <f t="shared" si="9"/>
        <v>42115.464062499996</v>
      </c>
      <c r="L156" s="3">
        <v>1429621695</v>
      </c>
      <c r="M156" s="3" t="b">
        <v>0</v>
      </c>
      <c r="N156" s="3">
        <v>3</v>
      </c>
      <c r="O156" s="3" t="b">
        <v>0</v>
      </c>
      <c r="P156" s="3" t="s">
        <v>8265</v>
      </c>
      <c r="Q156" s="8">
        <f t="shared" si="10"/>
        <v>2.6666666666666668E-2</v>
      </c>
      <c r="R156" s="10">
        <f t="shared" si="11"/>
        <v>13.333333333333334</v>
      </c>
      <c r="S156" s="3" t="s">
        <v>8305</v>
      </c>
      <c r="T156" s="3" t="s">
        <v>8306</v>
      </c>
    </row>
    <row r="157" spans="1:20" ht="110" x14ac:dyDescent="0.2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14">
        <f t="shared" si="8"/>
        <v>42208.476099537038</v>
      </c>
      <c r="J157" s="3">
        <v>1437657935</v>
      </c>
      <c r="K157" s="14">
        <f t="shared" si="9"/>
        <v>42168.476099537038</v>
      </c>
      <c r="L157" s="3">
        <v>1434201935</v>
      </c>
      <c r="M157" s="3" t="b">
        <v>0</v>
      </c>
      <c r="N157" s="3">
        <v>4</v>
      </c>
      <c r="O157" s="3" t="b">
        <v>0</v>
      </c>
      <c r="P157" s="3" t="s">
        <v>8265</v>
      </c>
      <c r="Q157" s="8">
        <f t="shared" si="10"/>
        <v>6.0000000000000002E-5</v>
      </c>
      <c r="R157" s="10">
        <f t="shared" si="11"/>
        <v>20.25</v>
      </c>
      <c r="S157" s="3" t="s">
        <v>8305</v>
      </c>
      <c r="T157" s="3" t="s">
        <v>8306</v>
      </c>
    </row>
    <row r="158" spans="1:20" ht="88" x14ac:dyDescent="0.2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14">
        <f t="shared" si="8"/>
        <v>41854.041620370372</v>
      </c>
      <c r="J158" s="3">
        <v>1407034796</v>
      </c>
      <c r="K158" s="14">
        <f t="shared" si="9"/>
        <v>41794.041620370372</v>
      </c>
      <c r="L158" s="3">
        <v>1401850796</v>
      </c>
      <c r="M158" s="3" t="b">
        <v>0</v>
      </c>
      <c r="N158" s="3">
        <v>15</v>
      </c>
      <c r="O158" s="3" t="b">
        <v>0</v>
      </c>
      <c r="P158" s="3" t="s">
        <v>8265</v>
      </c>
      <c r="Q158" s="8">
        <f t="shared" si="10"/>
        <v>5.0999999999999997E-2</v>
      </c>
      <c r="R158" s="10">
        <f t="shared" si="11"/>
        <v>119</v>
      </c>
      <c r="S158" s="3" t="s">
        <v>8305</v>
      </c>
      <c r="T158" s="3" t="s">
        <v>8306</v>
      </c>
    </row>
    <row r="159" spans="1:20" ht="88" x14ac:dyDescent="0.2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14">
        <f t="shared" si="8"/>
        <v>42426.828379629624</v>
      </c>
      <c r="J159" s="3">
        <v>1456523572</v>
      </c>
      <c r="K159" s="14">
        <f t="shared" si="9"/>
        <v>42396.828379629624</v>
      </c>
      <c r="L159" s="3">
        <v>1453931572</v>
      </c>
      <c r="M159" s="3" t="b">
        <v>0</v>
      </c>
      <c r="N159" s="3">
        <v>2</v>
      </c>
      <c r="O159" s="3" t="b">
        <v>0</v>
      </c>
      <c r="P159" s="3" t="s">
        <v>8265</v>
      </c>
      <c r="Q159" s="8">
        <f t="shared" si="10"/>
        <v>2.671118530884808E-3</v>
      </c>
      <c r="R159" s="10">
        <f t="shared" si="11"/>
        <v>4</v>
      </c>
      <c r="S159" s="3" t="s">
        <v>8305</v>
      </c>
      <c r="T159" s="3" t="s">
        <v>8306</v>
      </c>
    </row>
    <row r="160" spans="1:20" ht="110" x14ac:dyDescent="0.2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14">
        <f t="shared" si="8"/>
        <v>41933.993379629625</v>
      </c>
      <c r="J160" s="3">
        <v>1413942628</v>
      </c>
      <c r="K160" s="14">
        <f t="shared" si="9"/>
        <v>41903.993379629625</v>
      </c>
      <c r="L160" s="3">
        <v>1411350628</v>
      </c>
      <c r="M160" s="3" t="b">
        <v>0</v>
      </c>
      <c r="N160" s="3">
        <v>0</v>
      </c>
      <c r="O160" s="3" t="b">
        <v>0</v>
      </c>
      <c r="P160" s="3" t="s">
        <v>8265</v>
      </c>
      <c r="Q160" s="8">
        <f t="shared" si="10"/>
        <v>0</v>
      </c>
      <c r="R160" s="10" t="e">
        <f t="shared" si="11"/>
        <v>#DIV/0!</v>
      </c>
      <c r="S160" s="3" t="s">
        <v>8305</v>
      </c>
      <c r="T160" s="3" t="s">
        <v>8306</v>
      </c>
    </row>
    <row r="161" spans="1:20" ht="88" x14ac:dyDescent="0.2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14">
        <f t="shared" si="8"/>
        <v>42554.351215277777</v>
      </c>
      <c r="J161" s="3">
        <v>1467541545</v>
      </c>
      <c r="K161" s="14">
        <f t="shared" si="9"/>
        <v>42514.351215277777</v>
      </c>
      <c r="L161" s="3">
        <v>1464085545</v>
      </c>
      <c r="M161" s="3" t="b">
        <v>0</v>
      </c>
      <c r="N161" s="3">
        <v>1</v>
      </c>
      <c r="O161" s="3" t="b">
        <v>0</v>
      </c>
      <c r="P161" s="3" t="s">
        <v>8265</v>
      </c>
      <c r="Q161" s="8">
        <f t="shared" si="10"/>
        <v>2.0000000000000002E-5</v>
      </c>
      <c r="R161" s="10">
        <f t="shared" si="11"/>
        <v>10</v>
      </c>
      <c r="S161" s="3" t="s">
        <v>8305</v>
      </c>
      <c r="T161" s="3" t="s">
        <v>8306</v>
      </c>
    </row>
    <row r="162" spans="1:20" ht="88" x14ac:dyDescent="0.2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14">
        <f t="shared" si="8"/>
        <v>42231.829756944448</v>
      </c>
      <c r="J162" s="3">
        <v>1439675691</v>
      </c>
      <c r="K162" s="14">
        <f t="shared" si="9"/>
        <v>42171.82975694444</v>
      </c>
      <c r="L162" s="3">
        <v>1434491691</v>
      </c>
      <c r="M162" s="3" t="b">
        <v>0</v>
      </c>
      <c r="N162" s="3">
        <v>0</v>
      </c>
      <c r="O162" s="3" t="b">
        <v>0</v>
      </c>
      <c r="P162" s="3" t="s">
        <v>8265</v>
      </c>
      <c r="Q162" s="8">
        <f t="shared" si="10"/>
        <v>0</v>
      </c>
      <c r="R162" s="10" t="e">
        <f t="shared" si="11"/>
        <v>#DIV/0!</v>
      </c>
      <c r="S162" s="3" t="s">
        <v>8305</v>
      </c>
      <c r="T162" s="3" t="s">
        <v>8306</v>
      </c>
    </row>
    <row r="163" spans="1:20" ht="88" x14ac:dyDescent="0.2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14">
        <f t="shared" si="8"/>
        <v>41822.604108796295</v>
      </c>
      <c r="J163" s="3">
        <v>1404318595</v>
      </c>
      <c r="K163" s="14">
        <f t="shared" si="9"/>
        <v>41792.604108796295</v>
      </c>
      <c r="L163" s="3">
        <v>1401726595</v>
      </c>
      <c r="M163" s="3" t="b">
        <v>0</v>
      </c>
      <c r="N163" s="3">
        <v>1</v>
      </c>
      <c r="O163" s="3" t="b">
        <v>0</v>
      </c>
      <c r="P163" s="3" t="s">
        <v>8265</v>
      </c>
      <c r="Q163" s="8">
        <f t="shared" si="10"/>
        <v>1E-4</v>
      </c>
      <c r="R163" s="10">
        <f t="shared" si="11"/>
        <v>5</v>
      </c>
      <c r="S163" s="3" t="s">
        <v>8305</v>
      </c>
      <c r="T163" s="3" t="s">
        <v>8306</v>
      </c>
    </row>
    <row r="164" spans="1:20" ht="88" x14ac:dyDescent="0.2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14">
        <f t="shared" si="8"/>
        <v>41867.904166666667</v>
      </c>
      <c r="J164" s="3">
        <v>1408232520</v>
      </c>
      <c r="K164" s="14">
        <f t="shared" si="9"/>
        <v>41835.04347222222</v>
      </c>
      <c r="L164" s="3">
        <v>1405393356</v>
      </c>
      <c r="M164" s="3" t="b">
        <v>0</v>
      </c>
      <c r="N164" s="3">
        <v>10</v>
      </c>
      <c r="O164" s="3" t="b">
        <v>0</v>
      </c>
      <c r="P164" s="3" t="s">
        <v>8265</v>
      </c>
      <c r="Q164" s="8">
        <f t="shared" si="10"/>
        <v>0.15535714285714286</v>
      </c>
      <c r="R164" s="10">
        <f t="shared" si="11"/>
        <v>43.5</v>
      </c>
      <c r="S164" s="3" t="s">
        <v>8305</v>
      </c>
      <c r="T164" s="3" t="s">
        <v>8306</v>
      </c>
    </row>
    <row r="165" spans="1:20" ht="132" x14ac:dyDescent="0.2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14">
        <f t="shared" si="8"/>
        <v>42277.916666666664</v>
      </c>
      <c r="J165" s="3">
        <v>1443657600</v>
      </c>
      <c r="K165" s="14">
        <f t="shared" si="9"/>
        <v>42243.877939814811</v>
      </c>
      <c r="L165" s="3">
        <v>1440716654</v>
      </c>
      <c r="M165" s="3" t="b">
        <v>0</v>
      </c>
      <c r="N165" s="3">
        <v>0</v>
      </c>
      <c r="O165" s="3" t="b">
        <v>0</v>
      </c>
      <c r="P165" s="3" t="s">
        <v>8265</v>
      </c>
      <c r="Q165" s="8">
        <f t="shared" si="10"/>
        <v>0</v>
      </c>
      <c r="R165" s="10" t="e">
        <f t="shared" si="11"/>
        <v>#DIV/0!</v>
      </c>
      <c r="S165" s="3" t="s">
        <v>8305</v>
      </c>
      <c r="T165" s="3" t="s">
        <v>8306</v>
      </c>
    </row>
    <row r="166" spans="1:20" ht="110" x14ac:dyDescent="0.2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14">
        <f t="shared" si="8"/>
        <v>41901.679409722223</v>
      </c>
      <c r="J166" s="3">
        <v>1411150701</v>
      </c>
      <c r="K166" s="14">
        <f t="shared" si="9"/>
        <v>41841.679409722223</v>
      </c>
      <c r="L166" s="3">
        <v>1405966701</v>
      </c>
      <c r="M166" s="3" t="b">
        <v>0</v>
      </c>
      <c r="N166" s="3">
        <v>7</v>
      </c>
      <c r="O166" s="3" t="b">
        <v>0</v>
      </c>
      <c r="P166" s="3" t="s">
        <v>8265</v>
      </c>
      <c r="Q166" s="8">
        <f t="shared" si="10"/>
        <v>5.3333333333333332E-3</v>
      </c>
      <c r="R166" s="10">
        <f t="shared" si="11"/>
        <v>91.428571428571431</v>
      </c>
      <c r="S166" s="3" t="s">
        <v>8305</v>
      </c>
      <c r="T166" s="3" t="s">
        <v>8306</v>
      </c>
    </row>
    <row r="167" spans="1:20" ht="66" x14ac:dyDescent="0.2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14">
        <f t="shared" si="8"/>
        <v>42381.575509259252</v>
      </c>
      <c r="J167" s="3">
        <v>1452613724</v>
      </c>
      <c r="K167" s="14">
        <f t="shared" si="9"/>
        <v>42351.575509259252</v>
      </c>
      <c r="L167" s="3">
        <v>1450021724</v>
      </c>
      <c r="M167" s="3" t="b">
        <v>0</v>
      </c>
      <c r="N167" s="3">
        <v>0</v>
      </c>
      <c r="O167" s="3" t="b">
        <v>0</v>
      </c>
      <c r="P167" s="3" t="s">
        <v>8265</v>
      </c>
      <c r="Q167" s="8">
        <f t="shared" si="10"/>
        <v>0</v>
      </c>
      <c r="R167" s="10" t="e">
        <f t="shared" si="11"/>
        <v>#DIV/0!</v>
      </c>
      <c r="S167" s="3" t="s">
        <v>8305</v>
      </c>
      <c r="T167" s="3" t="s">
        <v>8306</v>
      </c>
    </row>
    <row r="168" spans="1:20" ht="88" x14ac:dyDescent="0.2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14">
        <f t="shared" si="8"/>
        <v>42750.992615740739</v>
      </c>
      <c r="J168" s="3">
        <v>1484531362</v>
      </c>
      <c r="K168" s="14">
        <f t="shared" si="9"/>
        <v>42720.992615740739</v>
      </c>
      <c r="L168" s="3">
        <v>1481939362</v>
      </c>
      <c r="M168" s="3" t="b">
        <v>0</v>
      </c>
      <c r="N168" s="3">
        <v>1</v>
      </c>
      <c r="O168" s="3" t="b">
        <v>0</v>
      </c>
      <c r="P168" s="3" t="s">
        <v>8265</v>
      </c>
      <c r="Q168" s="8">
        <f t="shared" si="10"/>
        <v>0.6</v>
      </c>
      <c r="R168" s="10">
        <f t="shared" si="11"/>
        <v>3000</v>
      </c>
      <c r="S168" s="3" t="s">
        <v>8305</v>
      </c>
      <c r="T168" s="3" t="s">
        <v>8306</v>
      </c>
    </row>
    <row r="169" spans="1:20" ht="88" x14ac:dyDescent="0.2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14">
        <f t="shared" si="8"/>
        <v>42220.844155092585</v>
      </c>
      <c r="J169" s="3">
        <v>1438726535</v>
      </c>
      <c r="K169" s="14">
        <f t="shared" si="9"/>
        <v>42160.844155092585</v>
      </c>
      <c r="L169" s="3">
        <v>1433542535</v>
      </c>
      <c r="M169" s="3" t="b">
        <v>0</v>
      </c>
      <c r="N169" s="3">
        <v>2</v>
      </c>
      <c r="O169" s="3" t="b">
        <v>0</v>
      </c>
      <c r="P169" s="3" t="s">
        <v>8265</v>
      </c>
      <c r="Q169" s="8">
        <f t="shared" si="10"/>
        <v>1E-4</v>
      </c>
      <c r="R169" s="10">
        <f t="shared" si="11"/>
        <v>5.5</v>
      </c>
      <c r="S169" s="3" t="s">
        <v>8305</v>
      </c>
      <c r="T169" s="3" t="s">
        <v>8306</v>
      </c>
    </row>
    <row r="170" spans="1:20" ht="88" x14ac:dyDescent="0.2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14">
        <f t="shared" si="8"/>
        <v>42082.710300925923</v>
      </c>
      <c r="J170" s="3">
        <v>1426791770</v>
      </c>
      <c r="K170" s="14">
        <f t="shared" si="9"/>
        <v>42052.751967592594</v>
      </c>
      <c r="L170" s="3">
        <v>1424203370</v>
      </c>
      <c r="M170" s="3" t="b">
        <v>0</v>
      </c>
      <c r="N170" s="3">
        <v>3</v>
      </c>
      <c r="O170" s="3" t="b">
        <v>0</v>
      </c>
      <c r="P170" s="3" t="s">
        <v>8265</v>
      </c>
      <c r="Q170" s="8">
        <f t="shared" si="10"/>
        <v>4.0625000000000001E-2</v>
      </c>
      <c r="R170" s="10">
        <f t="shared" si="11"/>
        <v>108.33333333333333</v>
      </c>
      <c r="S170" s="3" t="s">
        <v>8305</v>
      </c>
      <c r="T170" s="3" t="s">
        <v>8306</v>
      </c>
    </row>
    <row r="171" spans="1:20" ht="110" x14ac:dyDescent="0.2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14">
        <f t="shared" si="8"/>
        <v>41930.421979166662</v>
      </c>
      <c r="J171" s="3">
        <v>1413634059</v>
      </c>
      <c r="K171" s="14">
        <f t="shared" si="9"/>
        <v>41900.421979166662</v>
      </c>
      <c r="L171" s="3">
        <v>1411042059</v>
      </c>
      <c r="M171" s="3" t="b">
        <v>0</v>
      </c>
      <c r="N171" s="3">
        <v>10</v>
      </c>
      <c r="O171" s="3" t="b">
        <v>0</v>
      </c>
      <c r="P171" s="3" t="s">
        <v>8265</v>
      </c>
      <c r="Q171" s="8">
        <f t="shared" si="10"/>
        <v>0.224</v>
      </c>
      <c r="R171" s="10">
        <f t="shared" si="11"/>
        <v>56</v>
      </c>
      <c r="S171" s="3" t="s">
        <v>8305</v>
      </c>
      <c r="T171" s="3" t="s">
        <v>8306</v>
      </c>
    </row>
    <row r="172" spans="1:20" ht="110" x14ac:dyDescent="0.2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14">
        <f t="shared" si="8"/>
        <v>42246.144444444442</v>
      </c>
      <c r="J172" s="3">
        <v>1440912480</v>
      </c>
      <c r="K172" s="14">
        <f t="shared" si="9"/>
        <v>42216.894479166665</v>
      </c>
      <c r="L172" s="3">
        <v>1438385283</v>
      </c>
      <c r="M172" s="3" t="b">
        <v>0</v>
      </c>
      <c r="N172" s="3">
        <v>10</v>
      </c>
      <c r="O172" s="3" t="b">
        <v>0</v>
      </c>
      <c r="P172" s="3" t="s">
        <v>8265</v>
      </c>
      <c r="Q172" s="8">
        <f t="shared" si="10"/>
        <v>3.2500000000000001E-2</v>
      </c>
      <c r="R172" s="10">
        <f t="shared" si="11"/>
        <v>32.5</v>
      </c>
      <c r="S172" s="3" t="s">
        <v>8305</v>
      </c>
      <c r="T172" s="3" t="s">
        <v>8306</v>
      </c>
    </row>
    <row r="173" spans="1:20" ht="88" x14ac:dyDescent="0.2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14">
        <f t="shared" si="8"/>
        <v>42594.097384259258</v>
      </c>
      <c r="J173" s="3">
        <v>1470975614</v>
      </c>
      <c r="K173" s="14">
        <f t="shared" si="9"/>
        <v>42534.097384259258</v>
      </c>
      <c r="L173" s="3">
        <v>1465791614</v>
      </c>
      <c r="M173" s="3" t="b">
        <v>0</v>
      </c>
      <c r="N173" s="3">
        <v>1</v>
      </c>
      <c r="O173" s="3" t="b">
        <v>0</v>
      </c>
      <c r="P173" s="3" t="s">
        <v>8265</v>
      </c>
      <c r="Q173" s="8">
        <f t="shared" si="10"/>
        <v>2.0000000000000002E-5</v>
      </c>
      <c r="R173" s="10">
        <f t="shared" si="11"/>
        <v>1</v>
      </c>
      <c r="S173" s="3" t="s">
        <v>8305</v>
      </c>
      <c r="T173" s="3" t="s">
        <v>8306</v>
      </c>
    </row>
    <row r="174" spans="1:20" ht="88" x14ac:dyDescent="0.2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14">
        <f t="shared" si="8"/>
        <v>42082.26994212962</v>
      </c>
      <c r="J174" s="3">
        <v>1426753723</v>
      </c>
      <c r="K174" s="14">
        <f t="shared" si="9"/>
        <v>42047.311608796292</v>
      </c>
      <c r="L174" s="3">
        <v>1423733323</v>
      </c>
      <c r="M174" s="3" t="b">
        <v>0</v>
      </c>
      <c r="N174" s="3">
        <v>0</v>
      </c>
      <c r="O174" s="3" t="b">
        <v>0</v>
      </c>
      <c r="P174" s="3" t="s">
        <v>8265</v>
      </c>
      <c r="Q174" s="8">
        <f t="shared" si="10"/>
        <v>0</v>
      </c>
      <c r="R174" s="10" t="e">
        <f t="shared" si="11"/>
        <v>#DIV/0!</v>
      </c>
      <c r="S174" s="3" t="s">
        <v>8305</v>
      </c>
      <c r="T174" s="3" t="s">
        <v>8306</v>
      </c>
    </row>
    <row r="175" spans="1:20" ht="88" x14ac:dyDescent="0.2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14">
        <f t="shared" si="8"/>
        <v>42063.489675925921</v>
      </c>
      <c r="J175" s="3">
        <v>1425131108</v>
      </c>
      <c r="K175" s="14">
        <f t="shared" si="9"/>
        <v>42033.489675925921</v>
      </c>
      <c r="L175" s="3">
        <v>1422539108</v>
      </c>
      <c r="M175" s="3" t="b">
        <v>0</v>
      </c>
      <c r="N175" s="3">
        <v>0</v>
      </c>
      <c r="O175" s="3" t="b">
        <v>0</v>
      </c>
      <c r="P175" s="3" t="s">
        <v>8265</v>
      </c>
      <c r="Q175" s="8">
        <f t="shared" si="10"/>
        <v>0</v>
      </c>
      <c r="R175" s="10" t="e">
        <f t="shared" si="11"/>
        <v>#DIV/0!</v>
      </c>
      <c r="S175" s="3" t="s">
        <v>8305</v>
      </c>
      <c r="T175" s="3" t="s">
        <v>8306</v>
      </c>
    </row>
    <row r="176" spans="1:20" ht="88" x14ac:dyDescent="0.2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14">
        <f t="shared" si="8"/>
        <v>42132.67564814815</v>
      </c>
      <c r="J176" s="3">
        <v>1431108776</v>
      </c>
      <c r="K176" s="14">
        <f t="shared" si="9"/>
        <v>42072.67564814815</v>
      </c>
      <c r="L176" s="3">
        <v>1425924776</v>
      </c>
      <c r="M176" s="3" t="b">
        <v>0</v>
      </c>
      <c r="N176" s="3">
        <v>0</v>
      </c>
      <c r="O176" s="3" t="b">
        <v>0</v>
      </c>
      <c r="P176" s="3" t="s">
        <v>8265</v>
      </c>
      <c r="Q176" s="8">
        <f t="shared" si="10"/>
        <v>0</v>
      </c>
      <c r="R176" s="10" t="e">
        <f t="shared" si="11"/>
        <v>#DIV/0!</v>
      </c>
      <c r="S176" s="3" t="s">
        <v>8305</v>
      </c>
      <c r="T176" s="3" t="s">
        <v>8306</v>
      </c>
    </row>
    <row r="177" spans="1:20" ht="88" x14ac:dyDescent="0.2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14">
        <f t="shared" si="8"/>
        <v>41880.694571759253</v>
      </c>
      <c r="J177" s="3">
        <v>1409337611</v>
      </c>
      <c r="K177" s="14">
        <f t="shared" si="9"/>
        <v>41855.694571759253</v>
      </c>
      <c r="L177" s="3">
        <v>1407177611</v>
      </c>
      <c r="M177" s="3" t="b">
        <v>0</v>
      </c>
      <c r="N177" s="3">
        <v>26</v>
      </c>
      <c r="O177" s="3" t="b">
        <v>0</v>
      </c>
      <c r="P177" s="3" t="s">
        <v>8265</v>
      </c>
      <c r="Q177" s="8">
        <f t="shared" si="10"/>
        <v>6.4850000000000005E-2</v>
      </c>
      <c r="R177" s="10">
        <f t="shared" si="11"/>
        <v>49.884615384615387</v>
      </c>
      <c r="S177" s="3" t="s">
        <v>8305</v>
      </c>
      <c r="T177" s="3" t="s">
        <v>8306</v>
      </c>
    </row>
    <row r="178" spans="1:20" ht="88" x14ac:dyDescent="0.2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14">
        <f t="shared" si="8"/>
        <v>42221.740729166668</v>
      </c>
      <c r="J178" s="3">
        <v>1438803999</v>
      </c>
      <c r="K178" s="14">
        <f t="shared" si="9"/>
        <v>42191.740729166668</v>
      </c>
      <c r="L178" s="3">
        <v>1436211999</v>
      </c>
      <c r="M178" s="3" t="b">
        <v>0</v>
      </c>
      <c r="N178" s="3">
        <v>0</v>
      </c>
      <c r="O178" s="3" t="b">
        <v>0</v>
      </c>
      <c r="P178" s="3" t="s">
        <v>8265</v>
      </c>
      <c r="Q178" s="8">
        <f t="shared" si="10"/>
        <v>0</v>
      </c>
      <c r="R178" s="10" t="e">
        <f t="shared" si="11"/>
        <v>#DIV/0!</v>
      </c>
      <c r="S178" s="3" t="s">
        <v>8305</v>
      </c>
      <c r="T178" s="3" t="s">
        <v>8306</v>
      </c>
    </row>
    <row r="179" spans="1:20" ht="66" x14ac:dyDescent="0.2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14">
        <f t="shared" si="8"/>
        <v>42086.922754629624</v>
      </c>
      <c r="J179" s="3">
        <v>1427155726</v>
      </c>
      <c r="K179" s="14">
        <f t="shared" si="9"/>
        <v>42069.964421296296</v>
      </c>
      <c r="L179" s="3">
        <v>1425690526</v>
      </c>
      <c r="M179" s="3" t="b">
        <v>0</v>
      </c>
      <c r="N179" s="3">
        <v>7</v>
      </c>
      <c r="O179" s="3" t="b">
        <v>0</v>
      </c>
      <c r="P179" s="3" t="s">
        <v>8265</v>
      </c>
      <c r="Q179" s="8">
        <f t="shared" si="10"/>
        <v>0.4</v>
      </c>
      <c r="R179" s="10">
        <f t="shared" si="11"/>
        <v>25.714285714285715</v>
      </c>
      <c r="S179" s="3" t="s">
        <v>8305</v>
      </c>
      <c r="T179" s="3" t="s">
        <v>8306</v>
      </c>
    </row>
    <row r="180" spans="1:20" ht="66" x14ac:dyDescent="0.2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14">
        <f t="shared" si="8"/>
        <v>42334.913715277777</v>
      </c>
      <c r="J180" s="3">
        <v>1448582145</v>
      </c>
      <c r="K180" s="14">
        <f t="shared" si="9"/>
        <v>42304.872048611105</v>
      </c>
      <c r="L180" s="3">
        <v>1445986545</v>
      </c>
      <c r="M180" s="3" t="b">
        <v>0</v>
      </c>
      <c r="N180" s="3">
        <v>0</v>
      </c>
      <c r="O180" s="3" t="b">
        <v>0</v>
      </c>
      <c r="P180" s="3" t="s">
        <v>8265</v>
      </c>
      <c r="Q180" s="8">
        <f t="shared" si="10"/>
        <v>0</v>
      </c>
      <c r="R180" s="10" t="e">
        <f t="shared" si="11"/>
        <v>#DIV/0!</v>
      </c>
      <c r="S180" s="3" t="s">
        <v>8305</v>
      </c>
      <c r="T180" s="3" t="s">
        <v>8306</v>
      </c>
    </row>
    <row r="181" spans="1:20" ht="66" x14ac:dyDescent="0.2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14">
        <f t="shared" si="8"/>
        <v>42432.997164351851</v>
      </c>
      <c r="J181" s="3">
        <v>1457056555</v>
      </c>
      <c r="K181" s="14">
        <f t="shared" si="9"/>
        <v>42402.997164351851</v>
      </c>
      <c r="L181" s="3">
        <v>1454464555</v>
      </c>
      <c r="M181" s="3" t="b">
        <v>0</v>
      </c>
      <c r="N181" s="3">
        <v>2</v>
      </c>
      <c r="O181" s="3" t="b">
        <v>0</v>
      </c>
      <c r="P181" s="3" t="s">
        <v>8265</v>
      </c>
      <c r="Q181" s="8">
        <f t="shared" si="10"/>
        <v>0.2</v>
      </c>
      <c r="R181" s="10">
        <f t="shared" si="11"/>
        <v>100</v>
      </c>
      <c r="S181" s="3" t="s">
        <v>8305</v>
      </c>
      <c r="T181" s="3" t="s">
        <v>8306</v>
      </c>
    </row>
    <row r="182" spans="1:20" ht="88" x14ac:dyDescent="0.2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14">
        <f t="shared" si="8"/>
        <v>42107.708333333336</v>
      </c>
      <c r="J182" s="3">
        <v>1428951600</v>
      </c>
      <c r="K182" s="14">
        <f t="shared" si="9"/>
        <v>42067.907905092587</v>
      </c>
      <c r="L182" s="3">
        <v>1425512843</v>
      </c>
      <c r="M182" s="3" t="b">
        <v>0</v>
      </c>
      <c r="N182" s="3">
        <v>13</v>
      </c>
      <c r="O182" s="3" t="b">
        <v>0</v>
      </c>
      <c r="P182" s="3" t="s">
        <v>8265</v>
      </c>
      <c r="Q182" s="8">
        <f t="shared" si="10"/>
        <v>0.33416666666666667</v>
      </c>
      <c r="R182" s="10">
        <f t="shared" si="11"/>
        <v>30.846153846153847</v>
      </c>
      <c r="S182" s="3" t="s">
        <v>8305</v>
      </c>
      <c r="T182" s="3" t="s">
        <v>8306</v>
      </c>
    </row>
    <row r="183" spans="1:20" ht="110" x14ac:dyDescent="0.2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14">
        <f t="shared" si="8"/>
        <v>42177.658506944441</v>
      </c>
      <c r="J183" s="3">
        <v>1434995295</v>
      </c>
      <c r="K183" s="14">
        <f t="shared" si="9"/>
        <v>42147.658506944441</v>
      </c>
      <c r="L183" s="3">
        <v>1432403295</v>
      </c>
      <c r="M183" s="3" t="b">
        <v>0</v>
      </c>
      <c r="N183" s="3">
        <v>4</v>
      </c>
      <c r="O183" s="3" t="b">
        <v>0</v>
      </c>
      <c r="P183" s="3" t="s">
        <v>8265</v>
      </c>
      <c r="Q183" s="8">
        <f t="shared" si="10"/>
        <v>0.21092608822670172</v>
      </c>
      <c r="R183" s="10">
        <f t="shared" si="11"/>
        <v>180.5</v>
      </c>
      <c r="S183" s="3" t="s">
        <v>8305</v>
      </c>
      <c r="T183" s="3" t="s">
        <v>8306</v>
      </c>
    </row>
    <row r="184" spans="1:20" ht="88" x14ac:dyDescent="0.2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14">
        <f t="shared" si="8"/>
        <v>42741.928611111107</v>
      </c>
      <c r="J184" s="3">
        <v>1483748232</v>
      </c>
      <c r="K184" s="14">
        <f t="shared" si="9"/>
        <v>42711.928611111107</v>
      </c>
      <c r="L184" s="3">
        <v>1481156232</v>
      </c>
      <c r="M184" s="3" t="b">
        <v>0</v>
      </c>
      <c r="N184" s="3">
        <v>0</v>
      </c>
      <c r="O184" s="3" t="b">
        <v>0</v>
      </c>
      <c r="P184" s="3" t="s">
        <v>8265</v>
      </c>
      <c r="Q184" s="8">
        <f t="shared" si="10"/>
        <v>0</v>
      </c>
      <c r="R184" s="10" t="e">
        <f t="shared" si="11"/>
        <v>#DIV/0!</v>
      </c>
      <c r="S184" s="3" t="s">
        <v>8305</v>
      </c>
      <c r="T184" s="3" t="s">
        <v>8306</v>
      </c>
    </row>
    <row r="185" spans="1:20" ht="22" x14ac:dyDescent="0.2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14">
        <f t="shared" si="8"/>
        <v>41969.768634259257</v>
      </c>
      <c r="J185" s="3">
        <v>1417033610</v>
      </c>
      <c r="K185" s="14">
        <f t="shared" si="9"/>
        <v>41939.726967592593</v>
      </c>
      <c r="L185" s="3">
        <v>1414438010</v>
      </c>
      <c r="M185" s="3" t="b">
        <v>0</v>
      </c>
      <c r="N185" s="3">
        <v>12</v>
      </c>
      <c r="O185" s="3" t="b">
        <v>0</v>
      </c>
      <c r="P185" s="3" t="s">
        <v>8265</v>
      </c>
      <c r="Q185" s="8">
        <f t="shared" si="10"/>
        <v>0.35855999999999999</v>
      </c>
      <c r="R185" s="10">
        <f t="shared" si="11"/>
        <v>373.5</v>
      </c>
      <c r="S185" s="3" t="s">
        <v>8305</v>
      </c>
      <c r="T185" s="3" t="s">
        <v>8306</v>
      </c>
    </row>
    <row r="186" spans="1:20" ht="110" x14ac:dyDescent="0.2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14">
        <f t="shared" si="8"/>
        <v>41883.082638888889</v>
      </c>
      <c r="J186" s="3">
        <v>1409543940</v>
      </c>
      <c r="K186" s="14">
        <f t="shared" si="9"/>
        <v>41825.70789351852</v>
      </c>
      <c r="L186" s="3">
        <v>1404586762</v>
      </c>
      <c r="M186" s="3" t="b">
        <v>0</v>
      </c>
      <c r="N186" s="3">
        <v>2</v>
      </c>
      <c r="O186" s="3" t="b">
        <v>0</v>
      </c>
      <c r="P186" s="3" t="s">
        <v>8265</v>
      </c>
      <c r="Q186" s="8">
        <f t="shared" si="10"/>
        <v>3.4000000000000002E-2</v>
      </c>
      <c r="R186" s="10">
        <f t="shared" si="11"/>
        <v>25.5</v>
      </c>
      <c r="S186" s="3" t="s">
        <v>8305</v>
      </c>
      <c r="T186" s="3" t="s">
        <v>8306</v>
      </c>
    </row>
    <row r="187" spans="1:20" ht="22" x14ac:dyDescent="0.2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14">
        <f t="shared" si="8"/>
        <v>42600.827997685185</v>
      </c>
      <c r="J187" s="3">
        <v>1471557139</v>
      </c>
      <c r="K187" s="14">
        <f t="shared" si="9"/>
        <v>42570.827997685185</v>
      </c>
      <c r="L187" s="3">
        <v>1468965139</v>
      </c>
      <c r="M187" s="3" t="b">
        <v>0</v>
      </c>
      <c r="N187" s="3">
        <v>10</v>
      </c>
      <c r="O187" s="3" t="b">
        <v>0</v>
      </c>
      <c r="P187" s="3" t="s">
        <v>8265</v>
      </c>
      <c r="Q187" s="8">
        <f t="shared" si="10"/>
        <v>5.5E-2</v>
      </c>
      <c r="R187" s="10">
        <f t="shared" si="11"/>
        <v>220</v>
      </c>
      <c r="S187" s="3" t="s">
        <v>8305</v>
      </c>
      <c r="T187" s="3" t="s">
        <v>8306</v>
      </c>
    </row>
    <row r="188" spans="1:20" ht="88" x14ac:dyDescent="0.2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14">
        <f t="shared" si="8"/>
        <v>42797.749999999993</v>
      </c>
      <c r="J188" s="3">
        <v>1488571200</v>
      </c>
      <c r="K188" s="14">
        <f t="shared" si="9"/>
        <v>42767.729560185187</v>
      </c>
      <c r="L188" s="3">
        <v>1485977434</v>
      </c>
      <c r="M188" s="3" t="b">
        <v>0</v>
      </c>
      <c r="N188" s="3">
        <v>0</v>
      </c>
      <c r="O188" s="3" t="b">
        <v>0</v>
      </c>
      <c r="P188" s="3" t="s">
        <v>8265</v>
      </c>
      <c r="Q188" s="8">
        <f t="shared" si="10"/>
        <v>0</v>
      </c>
      <c r="R188" s="10" t="e">
        <f t="shared" si="11"/>
        <v>#DIV/0!</v>
      </c>
      <c r="S188" s="3" t="s">
        <v>8305</v>
      </c>
      <c r="T188" s="3" t="s">
        <v>8306</v>
      </c>
    </row>
    <row r="189" spans="1:20" ht="66" x14ac:dyDescent="0.2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14">
        <f t="shared" si="8"/>
        <v>42206.207638888889</v>
      </c>
      <c r="J189" s="3">
        <v>1437461940</v>
      </c>
      <c r="K189" s="14">
        <f t="shared" si="9"/>
        <v>42182.15112268518</v>
      </c>
      <c r="L189" s="3">
        <v>1435383457</v>
      </c>
      <c r="M189" s="3" t="b">
        <v>0</v>
      </c>
      <c r="N189" s="3">
        <v>5</v>
      </c>
      <c r="O189" s="3" t="b">
        <v>0</v>
      </c>
      <c r="P189" s="3" t="s">
        <v>8265</v>
      </c>
      <c r="Q189" s="8">
        <f t="shared" si="10"/>
        <v>0.16</v>
      </c>
      <c r="R189" s="10">
        <f t="shared" si="11"/>
        <v>160</v>
      </c>
      <c r="S189" s="3" t="s">
        <v>8305</v>
      </c>
      <c r="T189" s="3" t="s">
        <v>8306</v>
      </c>
    </row>
    <row r="190" spans="1:20" ht="110" x14ac:dyDescent="0.2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14">
        <f t="shared" si="8"/>
        <v>41887.099710648145</v>
      </c>
      <c r="J190" s="3">
        <v>1409891015</v>
      </c>
      <c r="K190" s="14">
        <f t="shared" si="9"/>
        <v>41857.099710648145</v>
      </c>
      <c r="L190" s="3">
        <v>1407299015</v>
      </c>
      <c r="M190" s="3" t="b">
        <v>0</v>
      </c>
      <c r="N190" s="3">
        <v>0</v>
      </c>
      <c r="O190" s="3" t="b">
        <v>0</v>
      </c>
      <c r="P190" s="3" t="s">
        <v>8265</v>
      </c>
      <c r="Q190" s="8">
        <f t="shared" si="10"/>
        <v>0</v>
      </c>
      <c r="R190" s="10" t="e">
        <f t="shared" si="11"/>
        <v>#DIV/0!</v>
      </c>
      <c r="S190" s="3" t="s">
        <v>8305</v>
      </c>
      <c r="T190" s="3" t="s">
        <v>8306</v>
      </c>
    </row>
    <row r="191" spans="1:20" ht="110" x14ac:dyDescent="0.2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14">
        <f t="shared" si="8"/>
        <v>42616.607372685183</v>
      </c>
      <c r="J191" s="3">
        <v>1472920477</v>
      </c>
      <c r="K191" s="14">
        <f t="shared" si="9"/>
        <v>42556.607372685183</v>
      </c>
      <c r="L191" s="3">
        <v>1467736477</v>
      </c>
      <c r="M191" s="3" t="b">
        <v>0</v>
      </c>
      <c r="N191" s="3">
        <v>5</v>
      </c>
      <c r="O191" s="3" t="b">
        <v>0</v>
      </c>
      <c r="P191" s="3" t="s">
        <v>8265</v>
      </c>
      <c r="Q191" s="8">
        <f t="shared" si="10"/>
        <v>6.8999999999999997E-4</v>
      </c>
      <c r="R191" s="10">
        <f t="shared" si="11"/>
        <v>69</v>
      </c>
      <c r="S191" s="3" t="s">
        <v>8305</v>
      </c>
      <c r="T191" s="3" t="s">
        <v>8306</v>
      </c>
    </row>
    <row r="192" spans="1:20" ht="44" x14ac:dyDescent="0.2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14">
        <f t="shared" si="8"/>
        <v>42537.567662037036</v>
      </c>
      <c r="J192" s="3">
        <v>1466091446</v>
      </c>
      <c r="K192" s="14">
        <f t="shared" si="9"/>
        <v>42527.567662037036</v>
      </c>
      <c r="L192" s="3">
        <v>1465227446</v>
      </c>
      <c r="M192" s="3" t="b">
        <v>0</v>
      </c>
      <c r="N192" s="3">
        <v>1</v>
      </c>
      <c r="O192" s="3" t="b">
        <v>0</v>
      </c>
      <c r="P192" s="3" t="s">
        <v>8265</v>
      </c>
      <c r="Q192" s="8">
        <f t="shared" si="10"/>
        <v>4.1666666666666666E-3</v>
      </c>
      <c r="R192" s="10">
        <f t="shared" si="11"/>
        <v>50</v>
      </c>
      <c r="S192" s="3" t="s">
        <v>8305</v>
      </c>
      <c r="T192" s="3" t="s">
        <v>8306</v>
      </c>
    </row>
    <row r="193" spans="1:20" ht="88" x14ac:dyDescent="0.2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14">
        <f t="shared" si="8"/>
        <v>42279.358078703699</v>
      </c>
      <c r="J193" s="3">
        <v>1443782138</v>
      </c>
      <c r="K193" s="14">
        <f t="shared" si="9"/>
        <v>42239.358078703699</v>
      </c>
      <c r="L193" s="3">
        <v>1440326138</v>
      </c>
      <c r="M193" s="3" t="b">
        <v>0</v>
      </c>
      <c r="N193" s="3">
        <v>3</v>
      </c>
      <c r="O193" s="3" t="b">
        <v>0</v>
      </c>
      <c r="P193" s="3" t="s">
        <v>8265</v>
      </c>
      <c r="Q193" s="8">
        <f t="shared" si="10"/>
        <v>0.05</v>
      </c>
      <c r="R193" s="10">
        <f t="shared" si="11"/>
        <v>83.333333333333329</v>
      </c>
      <c r="S193" s="3" t="s">
        <v>8305</v>
      </c>
      <c r="T193" s="3" t="s">
        <v>8306</v>
      </c>
    </row>
    <row r="194" spans="1:20" ht="110" x14ac:dyDescent="0.2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14">
        <f t="shared" si="8"/>
        <v>41929.708703703705</v>
      </c>
      <c r="J194" s="3">
        <v>1413572432</v>
      </c>
      <c r="K194" s="14">
        <f t="shared" si="9"/>
        <v>41899.708703703705</v>
      </c>
      <c r="L194" s="3">
        <v>1410980432</v>
      </c>
      <c r="M194" s="3" t="b">
        <v>0</v>
      </c>
      <c r="N194" s="3">
        <v>3</v>
      </c>
      <c r="O194" s="3" t="b">
        <v>0</v>
      </c>
      <c r="P194" s="3" t="s">
        <v>8265</v>
      </c>
      <c r="Q194" s="8">
        <f t="shared" si="10"/>
        <v>1.7E-5</v>
      </c>
      <c r="R194" s="10">
        <f t="shared" si="11"/>
        <v>5.666666666666667</v>
      </c>
      <c r="S194" s="3" t="s">
        <v>8305</v>
      </c>
      <c r="T194" s="3" t="s">
        <v>8306</v>
      </c>
    </row>
    <row r="195" spans="1:20" ht="110" x14ac:dyDescent="0.2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14">
        <f t="shared" ref="I195:I258" si="12">(((J195/60)/60)/24)+DATE(1970,1,1)+(-2/24)</f>
        <v>41971.893124999995</v>
      </c>
      <c r="J195" s="3">
        <v>1417217166</v>
      </c>
      <c r="K195" s="14">
        <f t="shared" ref="K195:K258" si="13">(L195/86400)+25569+(-2/24)</f>
        <v>41911.851458333331</v>
      </c>
      <c r="L195" s="3">
        <v>1412029566</v>
      </c>
      <c r="M195" s="3" t="b">
        <v>0</v>
      </c>
      <c r="N195" s="3">
        <v>0</v>
      </c>
      <c r="O195" s="3" t="b">
        <v>0</v>
      </c>
      <c r="P195" s="3" t="s">
        <v>8265</v>
      </c>
      <c r="Q195" s="8">
        <f t="shared" ref="Q195:Q258" si="14">E195/D195</f>
        <v>0</v>
      </c>
      <c r="R195" s="10" t="e">
        <f t="shared" ref="R195:R258" si="15">E195/N195</f>
        <v>#DIV/0!</v>
      </c>
      <c r="S195" s="3" t="s">
        <v>8305</v>
      </c>
      <c r="T195" s="3" t="s">
        <v>8306</v>
      </c>
    </row>
    <row r="196" spans="1:20" ht="88" x14ac:dyDescent="0.2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14">
        <f t="shared" si="12"/>
        <v>42435.913553240738</v>
      </c>
      <c r="J196" s="3">
        <v>1457308531</v>
      </c>
      <c r="K196" s="14">
        <f t="shared" si="13"/>
        <v>42375.913553240738</v>
      </c>
      <c r="L196" s="3">
        <v>1452124531</v>
      </c>
      <c r="M196" s="3" t="b">
        <v>0</v>
      </c>
      <c r="N196" s="3">
        <v>3</v>
      </c>
      <c r="O196" s="3" t="b">
        <v>0</v>
      </c>
      <c r="P196" s="3" t="s">
        <v>8265</v>
      </c>
      <c r="Q196" s="8">
        <f t="shared" si="14"/>
        <v>1.1999999999999999E-3</v>
      </c>
      <c r="R196" s="10">
        <f t="shared" si="15"/>
        <v>1</v>
      </c>
      <c r="S196" s="3" t="s">
        <v>8305</v>
      </c>
      <c r="T196" s="3" t="s">
        <v>8306</v>
      </c>
    </row>
    <row r="197" spans="1:20" ht="88" x14ac:dyDescent="0.2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14">
        <f t="shared" si="12"/>
        <v>42195.587175925924</v>
      </c>
      <c r="J197" s="3">
        <v>1436544332</v>
      </c>
      <c r="K197" s="14">
        <f t="shared" si="13"/>
        <v>42135.587175925924</v>
      </c>
      <c r="L197" s="3">
        <v>1431360332</v>
      </c>
      <c r="M197" s="3" t="b">
        <v>0</v>
      </c>
      <c r="N197" s="3">
        <v>0</v>
      </c>
      <c r="O197" s="3" t="b">
        <v>0</v>
      </c>
      <c r="P197" s="3" t="s">
        <v>8265</v>
      </c>
      <c r="Q197" s="8">
        <f t="shared" si="14"/>
        <v>0</v>
      </c>
      <c r="R197" s="10" t="e">
        <f t="shared" si="15"/>
        <v>#DIV/0!</v>
      </c>
      <c r="S197" s="3" t="s">
        <v>8305</v>
      </c>
      <c r="T197" s="3" t="s">
        <v>8306</v>
      </c>
    </row>
    <row r="198" spans="1:20" ht="88" x14ac:dyDescent="0.2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14">
        <f t="shared" si="12"/>
        <v>42287.791666666664</v>
      </c>
      <c r="J198" s="3">
        <v>1444510800</v>
      </c>
      <c r="K198" s="14">
        <f t="shared" si="13"/>
        <v>42259.459467592591</v>
      </c>
      <c r="L198" s="3">
        <v>1442062898</v>
      </c>
      <c r="M198" s="3" t="b">
        <v>0</v>
      </c>
      <c r="N198" s="3">
        <v>19</v>
      </c>
      <c r="O198" s="3" t="b">
        <v>0</v>
      </c>
      <c r="P198" s="3" t="s">
        <v>8265</v>
      </c>
      <c r="Q198" s="8">
        <f t="shared" si="14"/>
        <v>0.41857142857142859</v>
      </c>
      <c r="R198" s="10">
        <f t="shared" si="15"/>
        <v>77.10526315789474</v>
      </c>
      <c r="S198" s="3" t="s">
        <v>8305</v>
      </c>
      <c r="T198" s="3" t="s">
        <v>8306</v>
      </c>
    </row>
    <row r="199" spans="1:20" ht="110" x14ac:dyDescent="0.2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14">
        <f t="shared" si="12"/>
        <v>42783.791666666664</v>
      </c>
      <c r="J199" s="3">
        <v>1487365200</v>
      </c>
      <c r="K199" s="14">
        <f t="shared" si="13"/>
        <v>42741.765046296299</v>
      </c>
      <c r="L199" s="3">
        <v>1483734100</v>
      </c>
      <c r="M199" s="3" t="b">
        <v>0</v>
      </c>
      <c r="N199" s="3">
        <v>8</v>
      </c>
      <c r="O199" s="3" t="b">
        <v>0</v>
      </c>
      <c r="P199" s="3" t="s">
        <v>8265</v>
      </c>
      <c r="Q199" s="8">
        <f t="shared" si="14"/>
        <v>0.1048</v>
      </c>
      <c r="R199" s="10">
        <f t="shared" si="15"/>
        <v>32.75</v>
      </c>
      <c r="S199" s="3" t="s">
        <v>8305</v>
      </c>
      <c r="T199" s="3" t="s">
        <v>8306</v>
      </c>
    </row>
    <row r="200" spans="1:20" ht="88" x14ac:dyDescent="0.2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14">
        <f t="shared" si="12"/>
        <v>41917.300023148149</v>
      </c>
      <c r="J200" s="3">
        <v>1412500322</v>
      </c>
      <c r="K200" s="14">
        <f t="shared" si="13"/>
        <v>41887.300023148149</v>
      </c>
      <c r="L200" s="3">
        <v>1409908322</v>
      </c>
      <c r="M200" s="3" t="b">
        <v>0</v>
      </c>
      <c r="N200" s="3">
        <v>6</v>
      </c>
      <c r="O200" s="3" t="b">
        <v>0</v>
      </c>
      <c r="P200" s="3" t="s">
        <v>8265</v>
      </c>
      <c r="Q200" s="8">
        <f t="shared" si="14"/>
        <v>1.116E-2</v>
      </c>
      <c r="R200" s="10">
        <f t="shared" si="15"/>
        <v>46.5</v>
      </c>
      <c r="S200" s="3" t="s">
        <v>8305</v>
      </c>
      <c r="T200" s="3" t="s">
        <v>8306</v>
      </c>
    </row>
    <row r="201" spans="1:20" ht="110" x14ac:dyDescent="0.2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14">
        <f t="shared" si="12"/>
        <v>42614.040532407402</v>
      </c>
      <c r="J201" s="3">
        <v>1472698702</v>
      </c>
      <c r="K201" s="14">
        <f t="shared" si="13"/>
        <v>42584.040532407402</v>
      </c>
      <c r="L201" s="3">
        <v>1470106702</v>
      </c>
      <c r="M201" s="3" t="b">
        <v>0</v>
      </c>
      <c r="N201" s="3">
        <v>0</v>
      </c>
      <c r="O201" s="3" t="b">
        <v>0</v>
      </c>
      <c r="P201" s="3" t="s">
        <v>8265</v>
      </c>
      <c r="Q201" s="8">
        <f t="shared" si="14"/>
        <v>0</v>
      </c>
      <c r="R201" s="10" t="e">
        <f t="shared" si="15"/>
        <v>#DIV/0!</v>
      </c>
      <c r="S201" s="3" t="s">
        <v>8305</v>
      </c>
      <c r="T201" s="3" t="s">
        <v>8306</v>
      </c>
    </row>
    <row r="202" spans="1:20" ht="66" x14ac:dyDescent="0.2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14">
        <f t="shared" si="12"/>
        <v>41897.000034722223</v>
      </c>
      <c r="J202" s="3">
        <v>1410746403</v>
      </c>
      <c r="K202" s="14">
        <f t="shared" si="13"/>
        <v>41867.000034722216</v>
      </c>
      <c r="L202" s="3">
        <v>1408154403</v>
      </c>
      <c r="M202" s="3" t="b">
        <v>0</v>
      </c>
      <c r="N202" s="3">
        <v>18</v>
      </c>
      <c r="O202" s="3" t="b">
        <v>0</v>
      </c>
      <c r="P202" s="3" t="s">
        <v>8265</v>
      </c>
      <c r="Q202" s="8">
        <f t="shared" si="14"/>
        <v>0.26192500000000002</v>
      </c>
      <c r="R202" s="10">
        <f t="shared" si="15"/>
        <v>87.308333333333337</v>
      </c>
      <c r="S202" s="3" t="s">
        <v>8305</v>
      </c>
      <c r="T202" s="3" t="s">
        <v>8306</v>
      </c>
    </row>
    <row r="203" spans="1:20" ht="110" x14ac:dyDescent="0.2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14">
        <f t="shared" si="12"/>
        <v>42043.735289351847</v>
      </c>
      <c r="J203" s="3">
        <v>1423424329</v>
      </c>
      <c r="K203" s="14">
        <f t="shared" si="13"/>
        <v>42023.735289351847</v>
      </c>
      <c r="L203" s="3">
        <v>1421696329</v>
      </c>
      <c r="M203" s="3" t="b">
        <v>0</v>
      </c>
      <c r="N203" s="3">
        <v>7</v>
      </c>
      <c r="O203" s="3" t="b">
        <v>0</v>
      </c>
      <c r="P203" s="3" t="s">
        <v>8265</v>
      </c>
      <c r="Q203" s="8">
        <f t="shared" si="14"/>
        <v>0.58461538461538465</v>
      </c>
      <c r="R203" s="10">
        <f t="shared" si="15"/>
        <v>54.285714285714285</v>
      </c>
      <c r="S203" s="3" t="s">
        <v>8305</v>
      </c>
      <c r="T203" s="3" t="s">
        <v>8306</v>
      </c>
    </row>
    <row r="204" spans="1:20" ht="44" x14ac:dyDescent="0.2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14">
        <f t="shared" si="12"/>
        <v>42285.790972222218</v>
      </c>
      <c r="J204" s="3">
        <v>1444337940</v>
      </c>
      <c r="K204" s="14">
        <f t="shared" si="13"/>
        <v>42255.844490740739</v>
      </c>
      <c r="L204" s="3">
        <v>1441750564</v>
      </c>
      <c r="M204" s="3" t="b">
        <v>0</v>
      </c>
      <c r="N204" s="3">
        <v>0</v>
      </c>
      <c r="O204" s="3" t="b">
        <v>0</v>
      </c>
      <c r="P204" s="3" t="s">
        <v>8265</v>
      </c>
      <c r="Q204" s="8">
        <f t="shared" si="14"/>
        <v>0</v>
      </c>
      <c r="R204" s="10" t="e">
        <f t="shared" si="15"/>
        <v>#DIV/0!</v>
      </c>
      <c r="S204" s="3" t="s">
        <v>8305</v>
      </c>
      <c r="T204" s="3" t="s">
        <v>8306</v>
      </c>
    </row>
    <row r="205" spans="1:20" ht="88" x14ac:dyDescent="0.2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14">
        <f t="shared" si="12"/>
        <v>42033.764629629623</v>
      </c>
      <c r="J205" s="3">
        <v>1422562864</v>
      </c>
      <c r="K205" s="14">
        <f t="shared" si="13"/>
        <v>41973.764629629623</v>
      </c>
      <c r="L205" s="3">
        <v>1417378864</v>
      </c>
      <c r="M205" s="3" t="b">
        <v>0</v>
      </c>
      <c r="N205" s="3">
        <v>8</v>
      </c>
      <c r="O205" s="3" t="b">
        <v>0</v>
      </c>
      <c r="P205" s="3" t="s">
        <v>8265</v>
      </c>
      <c r="Q205" s="8">
        <f t="shared" si="14"/>
        <v>0.2984</v>
      </c>
      <c r="R205" s="10">
        <f t="shared" si="15"/>
        <v>93.25</v>
      </c>
      <c r="S205" s="3" t="s">
        <v>8305</v>
      </c>
      <c r="T205" s="3" t="s">
        <v>8306</v>
      </c>
    </row>
    <row r="206" spans="1:20" ht="88" x14ac:dyDescent="0.2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14">
        <f t="shared" si="12"/>
        <v>42586.500034722216</v>
      </c>
      <c r="J206" s="3">
        <v>1470319203</v>
      </c>
      <c r="K206" s="14">
        <f t="shared" si="13"/>
        <v>42556.500034722216</v>
      </c>
      <c r="L206" s="3">
        <v>1467727203</v>
      </c>
      <c r="M206" s="3" t="b">
        <v>0</v>
      </c>
      <c r="N206" s="3">
        <v>1293</v>
      </c>
      <c r="O206" s="3" t="b">
        <v>0</v>
      </c>
      <c r="P206" s="3" t="s">
        <v>8265</v>
      </c>
      <c r="Q206" s="8">
        <f t="shared" si="14"/>
        <v>0.50721666666666665</v>
      </c>
      <c r="R206" s="10">
        <f t="shared" si="15"/>
        <v>117.68368136117556</v>
      </c>
      <c r="S206" s="3" t="s">
        <v>8305</v>
      </c>
      <c r="T206" s="3" t="s">
        <v>8306</v>
      </c>
    </row>
    <row r="207" spans="1:20" ht="88" x14ac:dyDescent="0.2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14">
        <f t="shared" si="12"/>
        <v>42283.548865740733</v>
      </c>
      <c r="J207" s="3">
        <v>1444144222</v>
      </c>
      <c r="K207" s="14">
        <f t="shared" si="13"/>
        <v>42248.548865740733</v>
      </c>
      <c r="L207" s="3">
        <v>1441120222</v>
      </c>
      <c r="M207" s="3" t="b">
        <v>0</v>
      </c>
      <c r="N207" s="3">
        <v>17</v>
      </c>
      <c r="O207" s="3" t="b">
        <v>0</v>
      </c>
      <c r="P207" s="3" t="s">
        <v>8265</v>
      </c>
      <c r="Q207" s="8">
        <f t="shared" si="14"/>
        <v>0.16250000000000001</v>
      </c>
      <c r="R207" s="10">
        <f t="shared" si="15"/>
        <v>76.470588235294116</v>
      </c>
      <c r="S207" s="3" t="s">
        <v>8305</v>
      </c>
      <c r="T207" s="3" t="s">
        <v>8306</v>
      </c>
    </row>
    <row r="208" spans="1:20" ht="66" x14ac:dyDescent="0.2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14">
        <f t="shared" si="12"/>
        <v>42587.92109953703</v>
      </c>
      <c r="J208" s="3">
        <v>1470441983</v>
      </c>
      <c r="K208" s="14">
        <f t="shared" si="13"/>
        <v>42566.92109953703</v>
      </c>
      <c r="L208" s="3">
        <v>1468627583</v>
      </c>
      <c r="M208" s="3" t="b">
        <v>0</v>
      </c>
      <c r="N208" s="3">
        <v>0</v>
      </c>
      <c r="O208" s="3" t="b">
        <v>0</v>
      </c>
      <c r="P208" s="3" t="s">
        <v>8265</v>
      </c>
      <c r="Q208" s="8">
        <f t="shared" si="14"/>
        <v>0</v>
      </c>
      <c r="R208" s="10" t="e">
        <f t="shared" si="15"/>
        <v>#DIV/0!</v>
      </c>
      <c r="S208" s="3" t="s">
        <v>8305</v>
      </c>
      <c r="T208" s="3" t="s">
        <v>8306</v>
      </c>
    </row>
    <row r="209" spans="1:20" ht="88" x14ac:dyDescent="0.2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14">
        <f t="shared" si="12"/>
        <v>42008.113865740735</v>
      </c>
      <c r="J209" s="3">
        <v>1420346638</v>
      </c>
      <c r="K209" s="14">
        <f t="shared" si="13"/>
        <v>41978.113865740735</v>
      </c>
      <c r="L209" s="3">
        <v>1417754638</v>
      </c>
      <c r="M209" s="3" t="b">
        <v>0</v>
      </c>
      <c r="N209" s="3">
        <v>13</v>
      </c>
      <c r="O209" s="3" t="b">
        <v>0</v>
      </c>
      <c r="P209" s="3" t="s">
        <v>8265</v>
      </c>
      <c r="Q209" s="8">
        <f t="shared" si="14"/>
        <v>0.15214285714285714</v>
      </c>
      <c r="R209" s="10">
        <f t="shared" si="15"/>
        <v>163.84615384615384</v>
      </c>
      <c r="S209" s="3" t="s">
        <v>8305</v>
      </c>
      <c r="T209" s="3" t="s">
        <v>8306</v>
      </c>
    </row>
    <row r="210" spans="1:20" ht="88" x14ac:dyDescent="0.2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14">
        <f t="shared" si="12"/>
        <v>41989.28665509259</v>
      </c>
      <c r="J210" s="3">
        <v>1418719967</v>
      </c>
      <c r="K210" s="14">
        <f t="shared" si="13"/>
        <v>41959.28665509259</v>
      </c>
      <c r="L210" s="3">
        <v>1416127967</v>
      </c>
      <c r="M210" s="3" t="b">
        <v>0</v>
      </c>
      <c r="N210" s="3">
        <v>0</v>
      </c>
      <c r="O210" s="3" t="b">
        <v>0</v>
      </c>
      <c r="P210" s="3" t="s">
        <v>8265</v>
      </c>
      <c r="Q210" s="8">
        <f t="shared" si="14"/>
        <v>0</v>
      </c>
      <c r="R210" s="10" t="e">
        <f t="shared" si="15"/>
        <v>#DIV/0!</v>
      </c>
      <c r="S210" s="3" t="s">
        <v>8305</v>
      </c>
      <c r="T210" s="3" t="s">
        <v>8306</v>
      </c>
    </row>
    <row r="211" spans="1:20" ht="110" x14ac:dyDescent="0.2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14">
        <f t="shared" si="12"/>
        <v>42195.839525462965</v>
      </c>
      <c r="J211" s="3">
        <v>1436566135</v>
      </c>
      <c r="K211" s="14">
        <f t="shared" si="13"/>
        <v>42165.839525462965</v>
      </c>
      <c r="L211" s="3">
        <v>1433974135</v>
      </c>
      <c r="M211" s="3" t="b">
        <v>0</v>
      </c>
      <c r="N211" s="3">
        <v>0</v>
      </c>
      <c r="O211" s="3" t="b">
        <v>0</v>
      </c>
      <c r="P211" s="3" t="s">
        <v>8265</v>
      </c>
      <c r="Q211" s="8">
        <f t="shared" si="14"/>
        <v>0</v>
      </c>
      <c r="R211" s="10" t="e">
        <f t="shared" si="15"/>
        <v>#DIV/0!</v>
      </c>
      <c r="S211" s="3" t="s">
        <v>8305</v>
      </c>
      <c r="T211" s="3" t="s">
        <v>8306</v>
      </c>
    </row>
    <row r="212" spans="1:20" ht="88" x14ac:dyDescent="0.2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14">
        <f t="shared" si="12"/>
        <v>42278.124999999993</v>
      </c>
      <c r="J212" s="3">
        <v>1443675600</v>
      </c>
      <c r="K212" s="14">
        <f t="shared" si="13"/>
        <v>42248.981388888882</v>
      </c>
      <c r="L212" s="3">
        <v>1441157592</v>
      </c>
      <c r="M212" s="3" t="b">
        <v>0</v>
      </c>
      <c r="N212" s="3">
        <v>33</v>
      </c>
      <c r="O212" s="3" t="b">
        <v>0</v>
      </c>
      <c r="P212" s="3" t="s">
        <v>8265</v>
      </c>
      <c r="Q212" s="8">
        <f t="shared" si="14"/>
        <v>0.2525</v>
      </c>
      <c r="R212" s="10">
        <f t="shared" si="15"/>
        <v>91.818181818181813</v>
      </c>
      <c r="S212" s="3" t="s">
        <v>8305</v>
      </c>
      <c r="T212" s="3" t="s">
        <v>8306</v>
      </c>
    </row>
    <row r="213" spans="1:20" ht="110" x14ac:dyDescent="0.2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14">
        <f t="shared" si="12"/>
        <v>42266.076585648152</v>
      </c>
      <c r="J213" s="3">
        <v>1442634617</v>
      </c>
      <c r="K213" s="14">
        <f t="shared" si="13"/>
        <v>42236.076585648145</v>
      </c>
      <c r="L213" s="3">
        <v>1440042617</v>
      </c>
      <c r="M213" s="3" t="b">
        <v>0</v>
      </c>
      <c r="N213" s="3">
        <v>12</v>
      </c>
      <c r="O213" s="3" t="b">
        <v>0</v>
      </c>
      <c r="P213" s="3" t="s">
        <v>8265</v>
      </c>
      <c r="Q213" s="8">
        <f t="shared" si="14"/>
        <v>0.44600000000000001</v>
      </c>
      <c r="R213" s="10">
        <f t="shared" si="15"/>
        <v>185.83333333333334</v>
      </c>
      <c r="S213" s="3" t="s">
        <v>8305</v>
      </c>
      <c r="T213" s="3" t="s">
        <v>8306</v>
      </c>
    </row>
    <row r="214" spans="1:20" ht="66" x14ac:dyDescent="0.2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14">
        <f t="shared" si="12"/>
        <v>42476.756018518521</v>
      </c>
      <c r="J214" s="3">
        <v>1460837320</v>
      </c>
      <c r="K214" s="14">
        <f t="shared" si="13"/>
        <v>42416.797685185178</v>
      </c>
      <c r="L214" s="3">
        <v>1455656920</v>
      </c>
      <c r="M214" s="3" t="b">
        <v>0</v>
      </c>
      <c r="N214" s="3">
        <v>1</v>
      </c>
      <c r="O214" s="3" t="b">
        <v>0</v>
      </c>
      <c r="P214" s="3" t="s">
        <v>8265</v>
      </c>
      <c r="Q214" s="8">
        <f t="shared" si="14"/>
        <v>1.5873015873015873E-4</v>
      </c>
      <c r="R214" s="10">
        <f t="shared" si="15"/>
        <v>1</v>
      </c>
      <c r="S214" s="3" t="s">
        <v>8305</v>
      </c>
      <c r="T214" s="3" t="s">
        <v>8306</v>
      </c>
    </row>
    <row r="215" spans="1:20" ht="88" x14ac:dyDescent="0.2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14">
        <f t="shared" si="12"/>
        <v>42232.504641203697</v>
      </c>
      <c r="J215" s="3">
        <v>1439734001</v>
      </c>
      <c r="K215" s="14">
        <f t="shared" si="13"/>
        <v>42202.510960648149</v>
      </c>
      <c r="L215" s="3">
        <v>1437142547</v>
      </c>
      <c r="M215" s="3" t="b">
        <v>0</v>
      </c>
      <c r="N215" s="3">
        <v>1</v>
      </c>
      <c r="O215" s="3" t="b">
        <v>0</v>
      </c>
      <c r="P215" s="3" t="s">
        <v>8265</v>
      </c>
      <c r="Q215" s="8">
        <f t="shared" si="14"/>
        <v>4.0000000000000002E-4</v>
      </c>
      <c r="R215" s="10">
        <f t="shared" si="15"/>
        <v>20</v>
      </c>
      <c r="S215" s="3" t="s">
        <v>8305</v>
      </c>
      <c r="T215" s="3" t="s">
        <v>8306</v>
      </c>
    </row>
    <row r="216" spans="1:20" ht="110" x14ac:dyDescent="0.2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14">
        <f t="shared" si="12"/>
        <v>42069.557280092595</v>
      </c>
      <c r="J216" s="3">
        <v>1425655349</v>
      </c>
      <c r="K216" s="14">
        <f t="shared" si="13"/>
        <v>42009.557280092595</v>
      </c>
      <c r="L216" s="3">
        <v>1420471349</v>
      </c>
      <c r="M216" s="3" t="b">
        <v>0</v>
      </c>
      <c r="N216" s="3">
        <v>1</v>
      </c>
      <c r="O216" s="3" t="b">
        <v>0</v>
      </c>
      <c r="P216" s="3" t="s">
        <v>8265</v>
      </c>
      <c r="Q216" s="8">
        <f t="shared" si="14"/>
        <v>8.0000000000000007E-5</v>
      </c>
      <c r="R216" s="10">
        <f t="shared" si="15"/>
        <v>1</v>
      </c>
      <c r="S216" s="3" t="s">
        <v>8305</v>
      </c>
      <c r="T216" s="3" t="s">
        <v>8306</v>
      </c>
    </row>
    <row r="217" spans="1:20" ht="110" x14ac:dyDescent="0.2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14">
        <f t="shared" si="12"/>
        <v>42417.915972222218</v>
      </c>
      <c r="J217" s="3">
        <v>1455753540</v>
      </c>
      <c r="K217" s="14">
        <f t="shared" si="13"/>
        <v>42375.146782407406</v>
      </c>
      <c r="L217" s="3">
        <v>1452058282</v>
      </c>
      <c r="M217" s="3" t="b">
        <v>0</v>
      </c>
      <c r="N217" s="3">
        <v>1</v>
      </c>
      <c r="O217" s="3" t="b">
        <v>0</v>
      </c>
      <c r="P217" s="3" t="s">
        <v>8265</v>
      </c>
      <c r="Q217" s="8">
        <f t="shared" si="14"/>
        <v>2.2727272727272726E-3</v>
      </c>
      <c r="R217" s="10">
        <f t="shared" si="15"/>
        <v>10</v>
      </c>
      <c r="S217" s="3" t="s">
        <v>8305</v>
      </c>
      <c r="T217" s="3" t="s">
        <v>8306</v>
      </c>
    </row>
    <row r="218" spans="1:20" ht="88" x14ac:dyDescent="0.2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14">
        <f t="shared" si="12"/>
        <v>42116.833761574067</v>
      </c>
      <c r="J218" s="3">
        <v>1429740037</v>
      </c>
      <c r="K218" s="14">
        <f t="shared" si="13"/>
        <v>42066.875428240739</v>
      </c>
      <c r="L218" s="3">
        <v>1425423637</v>
      </c>
      <c r="M218" s="3" t="b">
        <v>0</v>
      </c>
      <c r="N218" s="3">
        <v>84</v>
      </c>
      <c r="O218" s="3" t="b">
        <v>0</v>
      </c>
      <c r="P218" s="3" t="s">
        <v>8265</v>
      </c>
      <c r="Q218" s="8">
        <f t="shared" si="14"/>
        <v>0.55698440000000005</v>
      </c>
      <c r="R218" s="10">
        <f t="shared" si="15"/>
        <v>331.53833333333336</v>
      </c>
      <c r="S218" s="3" t="s">
        <v>8305</v>
      </c>
      <c r="T218" s="3" t="s">
        <v>8306</v>
      </c>
    </row>
    <row r="219" spans="1:20" ht="22" x14ac:dyDescent="0.2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14">
        <f t="shared" si="12"/>
        <v>42001.557280092595</v>
      </c>
      <c r="J219" s="3">
        <v>1419780149</v>
      </c>
      <c r="K219" s="14">
        <f t="shared" si="13"/>
        <v>41970.557280092595</v>
      </c>
      <c r="L219" s="3">
        <v>1417101749</v>
      </c>
      <c r="M219" s="3" t="b">
        <v>0</v>
      </c>
      <c r="N219" s="3">
        <v>38</v>
      </c>
      <c r="O219" s="3" t="b">
        <v>0</v>
      </c>
      <c r="P219" s="3" t="s">
        <v>8265</v>
      </c>
      <c r="Q219" s="8">
        <f t="shared" si="14"/>
        <v>0.11942999999999999</v>
      </c>
      <c r="R219" s="10">
        <f t="shared" si="15"/>
        <v>314.28947368421052</v>
      </c>
      <c r="S219" s="3" t="s">
        <v>8305</v>
      </c>
      <c r="T219" s="3" t="s">
        <v>8306</v>
      </c>
    </row>
    <row r="220" spans="1:20" ht="110" x14ac:dyDescent="0.2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14">
        <f t="shared" si="12"/>
        <v>42139.545011574075</v>
      </c>
      <c r="J220" s="3">
        <v>1431702289</v>
      </c>
      <c r="K220" s="14">
        <f t="shared" si="13"/>
        <v>42079.545011574075</v>
      </c>
      <c r="L220" s="3">
        <v>1426518289</v>
      </c>
      <c r="M220" s="3" t="b">
        <v>0</v>
      </c>
      <c r="N220" s="3">
        <v>1</v>
      </c>
      <c r="O220" s="3" t="b">
        <v>0</v>
      </c>
      <c r="P220" s="3" t="s">
        <v>8265</v>
      </c>
      <c r="Q220" s="8">
        <f t="shared" si="14"/>
        <v>0.02</v>
      </c>
      <c r="R220" s="10">
        <f t="shared" si="15"/>
        <v>100</v>
      </c>
      <c r="S220" s="3" t="s">
        <v>8305</v>
      </c>
      <c r="T220" s="3" t="s">
        <v>8306</v>
      </c>
    </row>
    <row r="221" spans="1:20" ht="66" x14ac:dyDescent="0.2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14">
        <f t="shared" si="12"/>
        <v>42461.207638888889</v>
      </c>
      <c r="J221" s="3">
        <v>1459493940</v>
      </c>
      <c r="K221" s="14">
        <f t="shared" si="13"/>
        <v>42429.243344907409</v>
      </c>
      <c r="L221" s="3">
        <v>1456732225</v>
      </c>
      <c r="M221" s="3" t="b">
        <v>0</v>
      </c>
      <c r="N221" s="3">
        <v>76</v>
      </c>
      <c r="O221" s="3" t="b">
        <v>0</v>
      </c>
      <c r="P221" s="3" t="s">
        <v>8265</v>
      </c>
      <c r="Q221" s="8">
        <f t="shared" si="14"/>
        <v>0.17630000000000001</v>
      </c>
      <c r="R221" s="10">
        <f t="shared" si="15"/>
        <v>115.98684210526316</v>
      </c>
      <c r="S221" s="3" t="s">
        <v>8305</v>
      </c>
      <c r="T221" s="3" t="s">
        <v>8306</v>
      </c>
    </row>
    <row r="222" spans="1:20" ht="88" x14ac:dyDescent="0.2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14">
        <f t="shared" si="12"/>
        <v>42236.754166666658</v>
      </c>
      <c r="J222" s="3">
        <v>1440101160</v>
      </c>
      <c r="K222" s="14">
        <f t="shared" si="13"/>
        <v>42195.560532407406</v>
      </c>
      <c r="L222" s="3">
        <v>1436542030</v>
      </c>
      <c r="M222" s="3" t="b">
        <v>0</v>
      </c>
      <c r="N222" s="3">
        <v>3</v>
      </c>
      <c r="O222" s="3" t="b">
        <v>0</v>
      </c>
      <c r="P222" s="3" t="s">
        <v>8265</v>
      </c>
      <c r="Q222" s="8">
        <f t="shared" si="14"/>
        <v>7.1999999999999998E-3</v>
      </c>
      <c r="R222" s="10">
        <f t="shared" si="15"/>
        <v>120</v>
      </c>
      <c r="S222" s="3" t="s">
        <v>8305</v>
      </c>
      <c r="T222" s="3" t="s">
        <v>8306</v>
      </c>
    </row>
    <row r="223" spans="1:20" ht="44" x14ac:dyDescent="0.2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14">
        <f t="shared" si="12"/>
        <v>42091.712546296294</v>
      </c>
      <c r="J223" s="3">
        <v>1427569564</v>
      </c>
      <c r="K223" s="14">
        <f t="shared" si="13"/>
        <v>42031.754212962966</v>
      </c>
      <c r="L223" s="3">
        <v>1422389164</v>
      </c>
      <c r="M223" s="3" t="b">
        <v>0</v>
      </c>
      <c r="N223" s="3">
        <v>0</v>
      </c>
      <c r="O223" s="3" t="b">
        <v>0</v>
      </c>
      <c r="P223" s="3" t="s">
        <v>8265</v>
      </c>
      <c r="Q223" s="8">
        <f t="shared" si="14"/>
        <v>0</v>
      </c>
      <c r="R223" s="10" t="e">
        <f t="shared" si="15"/>
        <v>#DIV/0!</v>
      </c>
      <c r="S223" s="3" t="s">
        <v>8305</v>
      </c>
      <c r="T223" s="3" t="s">
        <v>8306</v>
      </c>
    </row>
    <row r="224" spans="1:20" ht="88" x14ac:dyDescent="0.2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14">
        <f t="shared" si="12"/>
        <v>42090.027083333327</v>
      </c>
      <c r="J224" s="3">
        <v>1427423940</v>
      </c>
      <c r="K224" s="14">
        <f t="shared" si="13"/>
        <v>42031.686550925922</v>
      </c>
      <c r="L224" s="3">
        <v>1422383318</v>
      </c>
      <c r="M224" s="3" t="b">
        <v>0</v>
      </c>
      <c r="N224" s="3">
        <v>2</v>
      </c>
      <c r="O224" s="3" t="b">
        <v>0</v>
      </c>
      <c r="P224" s="3" t="s">
        <v>8265</v>
      </c>
      <c r="Q224" s="8">
        <f t="shared" si="14"/>
        <v>0.13</v>
      </c>
      <c r="R224" s="10">
        <f t="shared" si="15"/>
        <v>65</v>
      </c>
      <c r="S224" s="3" t="s">
        <v>8305</v>
      </c>
      <c r="T224" s="3" t="s">
        <v>8306</v>
      </c>
    </row>
    <row r="225" spans="1:20" ht="88" x14ac:dyDescent="0.2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14">
        <f t="shared" si="12"/>
        <v>42511.961805555555</v>
      </c>
      <c r="J225" s="3">
        <v>1463879100</v>
      </c>
      <c r="K225" s="14">
        <f t="shared" si="13"/>
        <v>42481.964699074073</v>
      </c>
      <c r="L225" s="3">
        <v>1461287350</v>
      </c>
      <c r="M225" s="3" t="b">
        <v>0</v>
      </c>
      <c r="N225" s="3">
        <v>0</v>
      </c>
      <c r="O225" s="3" t="b">
        <v>0</v>
      </c>
      <c r="P225" s="3" t="s">
        <v>8265</v>
      </c>
      <c r="Q225" s="8">
        <f t="shared" si="14"/>
        <v>0</v>
      </c>
      <c r="R225" s="10" t="e">
        <f t="shared" si="15"/>
        <v>#DIV/0!</v>
      </c>
      <c r="S225" s="3" t="s">
        <v>8305</v>
      </c>
      <c r="T225" s="3" t="s">
        <v>8306</v>
      </c>
    </row>
    <row r="226" spans="1:20" ht="110" x14ac:dyDescent="0.2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14">
        <f t="shared" si="12"/>
        <v>42195.151921296296</v>
      </c>
      <c r="J226" s="3">
        <v>1436506726</v>
      </c>
      <c r="K226" s="14">
        <f t="shared" si="13"/>
        <v>42135.151921296296</v>
      </c>
      <c r="L226" s="3">
        <v>1431322726</v>
      </c>
      <c r="M226" s="3" t="b">
        <v>0</v>
      </c>
      <c r="N226" s="3">
        <v>0</v>
      </c>
      <c r="O226" s="3" t="b">
        <v>0</v>
      </c>
      <c r="P226" s="3" t="s">
        <v>8265</v>
      </c>
      <c r="Q226" s="8">
        <f t="shared" si="14"/>
        <v>0</v>
      </c>
      <c r="R226" s="10" t="e">
        <f t="shared" si="15"/>
        <v>#DIV/0!</v>
      </c>
      <c r="S226" s="3" t="s">
        <v>8305</v>
      </c>
      <c r="T226" s="3" t="s">
        <v>8306</v>
      </c>
    </row>
    <row r="227" spans="1:20" ht="88" x14ac:dyDescent="0.2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14">
        <f t="shared" si="12"/>
        <v>42468.836273148147</v>
      </c>
      <c r="J227" s="3">
        <v>1460153054</v>
      </c>
      <c r="K227" s="14">
        <f t="shared" si="13"/>
        <v>42438.877939814811</v>
      </c>
      <c r="L227" s="3">
        <v>1457564654</v>
      </c>
      <c r="M227" s="3" t="b">
        <v>0</v>
      </c>
      <c r="N227" s="3">
        <v>0</v>
      </c>
      <c r="O227" s="3" t="b">
        <v>0</v>
      </c>
      <c r="P227" s="3" t="s">
        <v>8265</v>
      </c>
      <c r="Q227" s="8">
        <f t="shared" si="14"/>
        <v>0</v>
      </c>
      <c r="R227" s="10" t="e">
        <f t="shared" si="15"/>
        <v>#DIV/0!</v>
      </c>
      <c r="S227" s="3" t="s">
        <v>8305</v>
      </c>
      <c r="T227" s="3" t="s">
        <v>8306</v>
      </c>
    </row>
    <row r="228" spans="1:20" ht="88" x14ac:dyDescent="0.2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14">
        <f t="shared" si="12"/>
        <v>42155.311805555553</v>
      </c>
      <c r="J228" s="3">
        <v>1433064540</v>
      </c>
      <c r="K228" s="14">
        <f t="shared" si="13"/>
        <v>42106.582685185182</v>
      </c>
      <c r="L228" s="3">
        <v>1428854344</v>
      </c>
      <c r="M228" s="3" t="b">
        <v>0</v>
      </c>
      <c r="N228" s="3">
        <v>2</v>
      </c>
      <c r="O228" s="3" t="b">
        <v>0</v>
      </c>
      <c r="P228" s="3" t="s">
        <v>8265</v>
      </c>
      <c r="Q228" s="8">
        <f t="shared" si="14"/>
        <v>8.6206896551724137E-3</v>
      </c>
      <c r="R228" s="10">
        <f t="shared" si="15"/>
        <v>125</v>
      </c>
      <c r="S228" s="3" t="s">
        <v>8305</v>
      </c>
      <c r="T228" s="3" t="s">
        <v>8306</v>
      </c>
    </row>
    <row r="229" spans="1:20" ht="88" x14ac:dyDescent="0.2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14">
        <f t="shared" si="12"/>
        <v>42194.810659722221</v>
      </c>
      <c r="J229" s="3">
        <v>1436477241</v>
      </c>
      <c r="K229" s="14">
        <f t="shared" si="13"/>
        <v>42164.810659722221</v>
      </c>
      <c r="L229" s="3">
        <v>1433885241</v>
      </c>
      <c r="M229" s="3" t="b">
        <v>0</v>
      </c>
      <c r="N229" s="3">
        <v>0</v>
      </c>
      <c r="O229" s="3" t="b">
        <v>0</v>
      </c>
      <c r="P229" s="3" t="s">
        <v>8265</v>
      </c>
      <c r="Q229" s="8">
        <f t="shared" si="14"/>
        <v>0</v>
      </c>
      <c r="R229" s="10" t="e">
        <f t="shared" si="15"/>
        <v>#DIV/0!</v>
      </c>
      <c r="S229" s="3" t="s">
        <v>8305</v>
      </c>
      <c r="T229" s="3" t="s">
        <v>8306</v>
      </c>
    </row>
    <row r="230" spans="1:20" ht="66" x14ac:dyDescent="0.2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14">
        <f t="shared" si="12"/>
        <v>42156.603067129625</v>
      </c>
      <c r="J230" s="3">
        <v>1433176105</v>
      </c>
      <c r="K230" s="14">
        <f t="shared" si="13"/>
        <v>42096.603067129625</v>
      </c>
      <c r="L230" s="3">
        <v>1427992105</v>
      </c>
      <c r="M230" s="3" t="b">
        <v>0</v>
      </c>
      <c r="N230" s="3">
        <v>0</v>
      </c>
      <c r="O230" s="3" t="b">
        <v>0</v>
      </c>
      <c r="P230" s="3" t="s">
        <v>8265</v>
      </c>
      <c r="Q230" s="8">
        <f t="shared" si="14"/>
        <v>0</v>
      </c>
      <c r="R230" s="10" t="e">
        <f t="shared" si="15"/>
        <v>#DIV/0!</v>
      </c>
      <c r="S230" s="3" t="s">
        <v>8305</v>
      </c>
      <c r="T230" s="3" t="s">
        <v>8306</v>
      </c>
    </row>
    <row r="231" spans="1:20" ht="110" x14ac:dyDescent="0.2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14">
        <f t="shared" si="12"/>
        <v>42413.850659722222</v>
      </c>
      <c r="J231" s="3">
        <v>1455402297</v>
      </c>
      <c r="K231" s="14">
        <f t="shared" si="13"/>
        <v>42383.850659722222</v>
      </c>
      <c r="L231" s="3">
        <v>1452810297</v>
      </c>
      <c r="M231" s="3" t="b">
        <v>0</v>
      </c>
      <c r="N231" s="3">
        <v>0</v>
      </c>
      <c r="O231" s="3" t="b">
        <v>0</v>
      </c>
      <c r="P231" s="3" t="s">
        <v>8265</v>
      </c>
      <c r="Q231" s="8">
        <f t="shared" si="14"/>
        <v>0</v>
      </c>
      <c r="R231" s="10" t="e">
        <f t="shared" si="15"/>
        <v>#DIV/0!</v>
      </c>
      <c r="S231" s="3" t="s">
        <v>8305</v>
      </c>
      <c r="T231" s="3" t="s">
        <v>8306</v>
      </c>
    </row>
    <row r="232" spans="1:20" ht="88" x14ac:dyDescent="0.2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14">
        <f t="shared" si="12"/>
        <v>42159.693877314807</v>
      </c>
      <c r="J232" s="3">
        <v>1433443151</v>
      </c>
      <c r="K232" s="14">
        <f t="shared" si="13"/>
        <v>42129.693877314814</v>
      </c>
      <c r="L232" s="3">
        <v>1430851151</v>
      </c>
      <c r="M232" s="3" t="b">
        <v>0</v>
      </c>
      <c r="N232" s="3">
        <v>2</v>
      </c>
      <c r="O232" s="3" t="b">
        <v>0</v>
      </c>
      <c r="P232" s="3" t="s">
        <v>8265</v>
      </c>
      <c r="Q232" s="8">
        <f t="shared" si="14"/>
        <v>4.0000000000000001E-3</v>
      </c>
      <c r="R232" s="10">
        <f t="shared" si="15"/>
        <v>30</v>
      </c>
      <c r="S232" s="3" t="s">
        <v>8305</v>
      </c>
      <c r="T232" s="3" t="s">
        <v>8306</v>
      </c>
    </row>
    <row r="233" spans="1:20" ht="88" x14ac:dyDescent="0.2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14">
        <f t="shared" si="12"/>
        <v>42371.875590277778</v>
      </c>
      <c r="J233" s="3">
        <v>1451775651</v>
      </c>
      <c r="K233" s="14">
        <f t="shared" si="13"/>
        <v>42341.87559027777</v>
      </c>
      <c r="L233" s="3">
        <v>1449183651</v>
      </c>
      <c r="M233" s="3" t="b">
        <v>0</v>
      </c>
      <c r="N233" s="3">
        <v>0</v>
      </c>
      <c r="O233" s="3" t="b">
        <v>0</v>
      </c>
      <c r="P233" s="3" t="s">
        <v>8265</v>
      </c>
      <c r="Q233" s="8">
        <f t="shared" si="14"/>
        <v>0</v>
      </c>
      <c r="R233" s="10" t="e">
        <f t="shared" si="15"/>
        <v>#DIV/0!</v>
      </c>
      <c r="S233" s="3" t="s">
        <v>8305</v>
      </c>
      <c r="T233" s="3" t="s">
        <v>8306</v>
      </c>
    </row>
    <row r="234" spans="1:20" ht="110" x14ac:dyDescent="0.2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14">
        <f t="shared" si="12"/>
        <v>42062.742430555554</v>
      </c>
      <c r="J234" s="3">
        <v>1425066546</v>
      </c>
      <c r="K234" s="14">
        <f t="shared" si="13"/>
        <v>42032.742430555554</v>
      </c>
      <c r="L234" s="3">
        <v>1422474546</v>
      </c>
      <c r="M234" s="3" t="b">
        <v>0</v>
      </c>
      <c r="N234" s="3">
        <v>7</v>
      </c>
      <c r="O234" s="3" t="b">
        <v>0</v>
      </c>
      <c r="P234" s="3" t="s">
        <v>8265</v>
      </c>
      <c r="Q234" s="8">
        <f t="shared" si="14"/>
        <v>2.75E-2</v>
      </c>
      <c r="R234" s="10">
        <f t="shared" si="15"/>
        <v>15.714285714285714</v>
      </c>
      <c r="S234" s="3" t="s">
        <v>8305</v>
      </c>
      <c r="T234" s="3" t="s">
        <v>8306</v>
      </c>
    </row>
    <row r="235" spans="1:20" ht="88" x14ac:dyDescent="0.2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14">
        <f t="shared" si="12"/>
        <v>42642.828379629624</v>
      </c>
      <c r="J235" s="3">
        <v>1475185972</v>
      </c>
      <c r="K235" s="14">
        <f t="shared" si="13"/>
        <v>42612.828379629624</v>
      </c>
      <c r="L235" s="3">
        <v>1472593972</v>
      </c>
      <c r="M235" s="3" t="b">
        <v>0</v>
      </c>
      <c r="N235" s="3">
        <v>0</v>
      </c>
      <c r="O235" s="3" t="b">
        <v>0</v>
      </c>
      <c r="P235" s="3" t="s">
        <v>8265</v>
      </c>
      <c r="Q235" s="8">
        <f t="shared" si="14"/>
        <v>0</v>
      </c>
      <c r="R235" s="10" t="e">
        <f t="shared" si="15"/>
        <v>#DIV/0!</v>
      </c>
      <c r="S235" s="3" t="s">
        <v>8305</v>
      </c>
      <c r="T235" s="3" t="s">
        <v>8306</v>
      </c>
    </row>
    <row r="236" spans="1:20" ht="88" x14ac:dyDescent="0.2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14">
        <f t="shared" si="12"/>
        <v>42175.95207175926</v>
      </c>
      <c r="J236" s="3">
        <v>1434847859</v>
      </c>
      <c r="K236" s="14">
        <f t="shared" si="13"/>
        <v>42135.95207175926</v>
      </c>
      <c r="L236" s="3">
        <v>1431391859</v>
      </c>
      <c r="M236" s="3" t="b">
        <v>0</v>
      </c>
      <c r="N236" s="3">
        <v>5</v>
      </c>
      <c r="O236" s="3" t="b">
        <v>0</v>
      </c>
      <c r="P236" s="3" t="s">
        <v>8265</v>
      </c>
      <c r="Q236" s="8">
        <f t="shared" si="14"/>
        <v>0.40100000000000002</v>
      </c>
      <c r="R236" s="10">
        <f t="shared" si="15"/>
        <v>80.2</v>
      </c>
      <c r="S236" s="3" t="s">
        <v>8305</v>
      </c>
      <c r="T236" s="3" t="s">
        <v>8306</v>
      </c>
    </row>
    <row r="237" spans="1:20" ht="66" x14ac:dyDescent="0.2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14">
        <f t="shared" si="12"/>
        <v>42194.825196759259</v>
      </c>
      <c r="J237" s="3">
        <v>1436478497</v>
      </c>
      <c r="K237" s="14">
        <f t="shared" si="13"/>
        <v>42164.825196759259</v>
      </c>
      <c r="L237" s="3">
        <v>1433886497</v>
      </c>
      <c r="M237" s="3" t="b">
        <v>0</v>
      </c>
      <c r="N237" s="3">
        <v>0</v>
      </c>
      <c r="O237" s="3" t="b">
        <v>0</v>
      </c>
      <c r="P237" s="3" t="s">
        <v>8265</v>
      </c>
      <c r="Q237" s="8">
        <f t="shared" si="14"/>
        <v>0</v>
      </c>
      <c r="R237" s="10" t="e">
        <f t="shared" si="15"/>
        <v>#DIV/0!</v>
      </c>
      <c r="S237" s="3" t="s">
        <v>8305</v>
      </c>
      <c r="T237" s="3" t="s">
        <v>8306</v>
      </c>
    </row>
    <row r="238" spans="1:20" ht="88" x14ac:dyDescent="0.2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14">
        <f t="shared" si="12"/>
        <v>42373.916666666664</v>
      </c>
      <c r="J238" s="3">
        <v>1451952000</v>
      </c>
      <c r="K238" s="14">
        <f t="shared" si="13"/>
        <v>42321.001145833332</v>
      </c>
      <c r="L238" s="3">
        <v>1447380099</v>
      </c>
      <c r="M238" s="3" t="b">
        <v>0</v>
      </c>
      <c r="N238" s="3">
        <v>0</v>
      </c>
      <c r="O238" s="3" t="b">
        <v>0</v>
      </c>
      <c r="P238" s="3" t="s">
        <v>8265</v>
      </c>
      <c r="Q238" s="8">
        <f t="shared" si="14"/>
        <v>0</v>
      </c>
      <c r="R238" s="10" t="e">
        <f t="shared" si="15"/>
        <v>#DIV/0!</v>
      </c>
      <c r="S238" s="3" t="s">
        <v>8305</v>
      </c>
      <c r="T238" s="3" t="s">
        <v>8306</v>
      </c>
    </row>
    <row r="239" spans="1:20" ht="44" x14ac:dyDescent="0.2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14">
        <f t="shared" si="12"/>
        <v>42437.493854166663</v>
      </c>
      <c r="J239" s="3">
        <v>1457445069</v>
      </c>
      <c r="K239" s="14">
        <f t="shared" si="13"/>
        <v>42377.493854166663</v>
      </c>
      <c r="L239" s="3">
        <v>1452261069</v>
      </c>
      <c r="M239" s="3" t="b">
        <v>0</v>
      </c>
      <c r="N239" s="3">
        <v>1</v>
      </c>
      <c r="O239" s="3" t="b">
        <v>0</v>
      </c>
      <c r="P239" s="3" t="s">
        <v>8265</v>
      </c>
      <c r="Q239" s="8">
        <f t="shared" si="14"/>
        <v>3.3333333333333335E-3</v>
      </c>
      <c r="R239" s="10">
        <f t="shared" si="15"/>
        <v>50</v>
      </c>
      <c r="S239" s="3" t="s">
        <v>8305</v>
      </c>
      <c r="T239" s="3" t="s">
        <v>8306</v>
      </c>
    </row>
    <row r="240" spans="1:20" ht="88" x14ac:dyDescent="0.2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14">
        <f t="shared" si="12"/>
        <v>42734.291666666664</v>
      </c>
      <c r="J240" s="3">
        <v>1483088400</v>
      </c>
      <c r="K240" s="14">
        <f t="shared" si="13"/>
        <v>42713.879166666666</v>
      </c>
      <c r="L240" s="3">
        <v>1481324760</v>
      </c>
      <c r="M240" s="3" t="b">
        <v>0</v>
      </c>
      <c r="N240" s="3">
        <v>0</v>
      </c>
      <c r="O240" s="3" t="b">
        <v>0</v>
      </c>
      <c r="P240" s="3" t="s">
        <v>8265</v>
      </c>
      <c r="Q240" s="8">
        <f t="shared" si="14"/>
        <v>0</v>
      </c>
      <c r="R240" s="10" t="e">
        <f t="shared" si="15"/>
        <v>#DIV/0!</v>
      </c>
      <c r="S240" s="3" t="s">
        <v>8305</v>
      </c>
      <c r="T240" s="3" t="s">
        <v>8306</v>
      </c>
    </row>
    <row r="241" spans="1:20" ht="88" x14ac:dyDescent="0.2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14">
        <f t="shared" si="12"/>
        <v>42316.416666666664</v>
      </c>
      <c r="J241" s="3">
        <v>1446984000</v>
      </c>
      <c r="K241" s="14">
        <f t="shared" si="13"/>
        <v>42297.026967592588</v>
      </c>
      <c r="L241" s="3">
        <v>1445308730</v>
      </c>
      <c r="M241" s="3" t="b">
        <v>0</v>
      </c>
      <c r="N241" s="3">
        <v>5</v>
      </c>
      <c r="O241" s="3" t="b">
        <v>0</v>
      </c>
      <c r="P241" s="3" t="s">
        <v>8265</v>
      </c>
      <c r="Q241" s="8">
        <f t="shared" si="14"/>
        <v>0.25</v>
      </c>
      <c r="R241" s="10">
        <f t="shared" si="15"/>
        <v>50</v>
      </c>
      <c r="S241" s="3" t="s">
        <v>8305</v>
      </c>
      <c r="T241" s="3" t="s">
        <v>8306</v>
      </c>
    </row>
    <row r="242" spans="1:20" ht="88" x14ac:dyDescent="0.2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14">
        <f t="shared" si="12"/>
        <v>41399.625127314815</v>
      </c>
      <c r="J242" s="3">
        <v>1367773211</v>
      </c>
      <c r="K242" s="14">
        <f t="shared" si="13"/>
        <v>41354.625127314815</v>
      </c>
      <c r="L242" s="3">
        <v>1363885211</v>
      </c>
      <c r="M242" s="3" t="b">
        <v>1</v>
      </c>
      <c r="N242" s="3">
        <v>137</v>
      </c>
      <c r="O242" s="3" t="b">
        <v>1</v>
      </c>
      <c r="P242" s="3" t="s">
        <v>8265</v>
      </c>
      <c r="Q242" s="8">
        <f t="shared" si="14"/>
        <v>1.0763413333333334</v>
      </c>
      <c r="R242" s="10">
        <f t="shared" si="15"/>
        <v>117.84759124087591</v>
      </c>
      <c r="S242" s="3" t="s">
        <v>8305</v>
      </c>
      <c r="T242" s="3" t="s">
        <v>8306</v>
      </c>
    </row>
    <row r="243" spans="1:20" ht="88" x14ac:dyDescent="0.2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14">
        <f t="shared" si="12"/>
        <v>41994.614629629628</v>
      </c>
      <c r="J243" s="3">
        <v>1419180304</v>
      </c>
      <c r="K243" s="14">
        <f t="shared" si="13"/>
        <v>41949.614629629628</v>
      </c>
      <c r="L243" s="3">
        <v>1415292304</v>
      </c>
      <c r="M243" s="3" t="b">
        <v>1</v>
      </c>
      <c r="N243" s="3">
        <v>376</v>
      </c>
      <c r="O243" s="3" t="b">
        <v>1</v>
      </c>
      <c r="P243" s="3" t="s">
        <v>8265</v>
      </c>
      <c r="Q243" s="8">
        <f t="shared" si="14"/>
        <v>1.1263736263736264</v>
      </c>
      <c r="R243" s="10">
        <f t="shared" si="15"/>
        <v>109.04255319148936</v>
      </c>
      <c r="S243" s="3" t="s">
        <v>8305</v>
      </c>
      <c r="T243" s="3" t="s">
        <v>8306</v>
      </c>
    </row>
    <row r="244" spans="1:20" ht="88" x14ac:dyDescent="0.2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14">
        <f t="shared" si="12"/>
        <v>40897.40960648148</v>
      </c>
      <c r="J244" s="3">
        <v>1324381790</v>
      </c>
      <c r="K244" s="14">
        <f t="shared" si="13"/>
        <v>40862.40960648148</v>
      </c>
      <c r="L244" s="3">
        <v>1321357790</v>
      </c>
      <c r="M244" s="3" t="b">
        <v>1</v>
      </c>
      <c r="N244" s="3">
        <v>202</v>
      </c>
      <c r="O244" s="3" t="b">
        <v>1</v>
      </c>
      <c r="P244" s="3" t="s">
        <v>8265</v>
      </c>
      <c r="Q244" s="8">
        <f t="shared" si="14"/>
        <v>1.1346153846153846</v>
      </c>
      <c r="R244" s="10">
        <f t="shared" si="15"/>
        <v>73.019801980198025</v>
      </c>
      <c r="S244" s="3" t="s">
        <v>8305</v>
      </c>
      <c r="T244" s="3" t="s">
        <v>8306</v>
      </c>
    </row>
    <row r="245" spans="1:20" ht="88" x14ac:dyDescent="0.2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14">
        <f t="shared" si="12"/>
        <v>41691.964166666665</v>
      </c>
      <c r="J245" s="3">
        <v>1393031304</v>
      </c>
      <c r="K245" s="14">
        <f t="shared" si="13"/>
        <v>41661.964166666665</v>
      </c>
      <c r="L245" s="3">
        <v>1390439304</v>
      </c>
      <c r="M245" s="3" t="b">
        <v>1</v>
      </c>
      <c r="N245" s="3">
        <v>328</v>
      </c>
      <c r="O245" s="3" t="b">
        <v>1</v>
      </c>
      <c r="P245" s="3" t="s">
        <v>8265</v>
      </c>
      <c r="Q245" s="8">
        <f t="shared" si="14"/>
        <v>1.0259199999999999</v>
      </c>
      <c r="R245" s="10">
        <f t="shared" si="15"/>
        <v>78.195121951219505</v>
      </c>
      <c r="S245" s="3" t="s">
        <v>8305</v>
      </c>
      <c r="T245" s="3" t="s">
        <v>8306</v>
      </c>
    </row>
    <row r="246" spans="1:20" ht="110" x14ac:dyDescent="0.2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14">
        <f t="shared" si="12"/>
        <v>40253.212499999994</v>
      </c>
      <c r="J246" s="3">
        <v>1268723160</v>
      </c>
      <c r="K246" s="14">
        <f t="shared" si="13"/>
        <v>40213.240266203698</v>
      </c>
      <c r="L246" s="3">
        <v>1265269559</v>
      </c>
      <c r="M246" s="3" t="b">
        <v>1</v>
      </c>
      <c r="N246" s="3">
        <v>84</v>
      </c>
      <c r="O246" s="3" t="b">
        <v>1</v>
      </c>
      <c r="P246" s="3" t="s">
        <v>8265</v>
      </c>
      <c r="Q246" s="8">
        <f t="shared" si="14"/>
        <v>1.1375714285714287</v>
      </c>
      <c r="R246" s="10">
        <f t="shared" si="15"/>
        <v>47.398809523809526</v>
      </c>
      <c r="S246" s="3" t="s">
        <v>8305</v>
      </c>
      <c r="T246" s="3" t="s">
        <v>8306</v>
      </c>
    </row>
    <row r="247" spans="1:20" ht="88" x14ac:dyDescent="0.2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14">
        <f t="shared" si="12"/>
        <v>41136.969733796293</v>
      </c>
      <c r="J247" s="3">
        <v>1345079785</v>
      </c>
      <c r="K247" s="14">
        <f t="shared" si="13"/>
        <v>41106.969733796293</v>
      </c>
      <c r="L247" s="3">
        <v>1342487785</v>
      </c>
      <c r="M247" s="3" t="b">
        <v>1</v>
      </c>
      <c r="N247" s="3">
        <v>96</v>
      </c>
      <c r="O247" s="3" t="b">
        <v>1</v>
      </c>
      <c r="P247" s="3" t="s">
        <v>8265</v>
      </c>
      <c r="Q247" s="8">
        <f t="shared" si="14"/>
        <v>1.0371999999999999</v>
      </c>
      <c r="R247" s="10">
        <f t="shared" si="15"/>
        <v>54.020833333333336</v>
      </c>
      <c r="S247" s="3" t="s">
        <v>8305</v>
      </c>
      <c r="T247" s="3" t="s">
        <v>8306</v>
      </c>
    </row>
    <row r="248" spans="1:20" ht="88" x14ac:dyDescent="0.2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14">
        <f t="shared" si="12"/>
        <v>40530.321817129625</v>
      </c>
      <c r="J248" s="3">
        <v>1292665405</v>
      </c>
      <c r="K248" s="14">
        <f t="shared" si="13"/>
        <v>40480.280150462961</v>
      </c>
      <c r="L248" s="3">
        <v>1288341805</v>
      </c>
      <c r="M248" s="3" t="b">
        <v>1</v>
      </c>
      <c r="N248" s="3">
        <v>223</v>
      </c>
      <c r="O248" s="3" t="b">
        <v>1</v>
      </c>
      <c r="P248" s="3" t="s">
        <v>8265</v>
      </c>
      <c r="Q248" s="8">
        <f t="shared" si="14"/>
        <v>3.0546000000000002</v>
      </c>
      <c r="R248" s="10">
        <f t="shared" si="15"/>
        <v>68.488789237668158</v>
      </c>
      <c r="S248" s="3" t="s">
        <v>8305</v>
      </c>
      <c r="T248" s="3" t="s">
        <v>8306</v>
      </c>
    </row>
    <row r="249" spans="1:20" ht="110" x14ac:dyDescent="0.2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14">
        <f t="shared" si="12"/>
        <v>40467.068749999999</v>
      </c>
      <c r="J249" s="3">
        <v>1287200340</v>
      </c>
      <c r="K249" s="14">
        <f t="shared" si="13"/>
        <v>40430.520995370367</v>
      </c>
      <c r="L249" s="3">
        <v>1284042614</v>
      </c>
      <c r="M249" s="3" t="b">
        <v>1</v>
      </c>
      <c r="N249" s="3">
        <v>62</v>
      </c>
      <c r="O249" s="3" t="b">
        <v>1</v>
      </c>
      <c r="P249" s="3" t="s">
        <v>8265</v>
      </c>
      <c r="Q249" s="8">
        <f t="shared" si="14"/>
        <v>1.341</v>
      </c>
      <c r="R249" s="10">
        <f t="shared" si="15"/>
        <v>108.14516129032258</v>
      </c>
      <c r="S249" s="3" t="s">
        <v>8305</v>
      </c>
      <c r="T249" s="3" t="s">
        <v>8306</v>
      </c>
    </row>
    <row r="250" spans="1:20" ht="110" x14ac:dyDescent="0.2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14">
        <f t="shared" si="12"/>
        <v>40915.691076388888</v>
      </c>
      <c r="J250" s="3">
        <v>1325961309</v>
      </c>
      <c r="K250" s="14">
        <f t="shared" si="13"/>
        <v>40870.691076388888</v>
      </c>
      <c r="L250" s="3">
        <v>1322073309</v>
      </c>
      <c r="M250" s="3" t="b">
        <v>1</v>
      </c>
      <c r="N250" s="3">
        <v>146</v>
      </c>
      <c r="O250" s="3" t="b">
        <v>1</v>
      </c>
      <c r="P250" s="3" t="s">
        <v>8265</v>
      </c>
      <c r="Q250" s="8">
        <f t="shared" si="14"/>
        <v>1.0133294117647058</v>
      </c>
      <c r="R250" s="10">
        <f t="shared" si="15"/>
        <v>589.95205479452056</v>
      </c>
      <c r="S250" s="3" t="s">
        <v>8305</v>
      </c>
      <c r="T250" s="3" t="s">
        <v>8306</v>
      </c>
    </row>
    <row r="251" spans="1:20" ht="110" x14ac:dyDescent="0.2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14">
        <f t="shared" si="12"/>
        <v>40412.652777777774</v>
      </c>
      <c r="J251" s="3">
        <v>1282498800</v>
      </c>
      <c r="K251" s="14">
        <f t="shared" si="13"/>
        <v>40332.840509259258</v>
      </c>
      <c r="L251" s="3">
        <v>1275603020</v>
      </c>
      <c r="M251" s="3" t="b">
        <v>1</v>
      </c>
      <c r="N251" s="3">
        <v>235</v>
      </c>
      <c r="O251" s="3" t="b">
        <v>1</v>
      </c>
      <c r="P251" s="3" t="s">
        <v>8265</v>
      </c>
      <c r="Q251" s="8">
        <f t="shared" si="14"/>
        <v>1.1292</v>
      </c>
      <c r="R251" s="10">
        <f t="shared" si="15"/>
        <v>48.051063829787232</v>
      </c>
      <c r="S251" s="3" t="s">
        <v>8305</v>
      </c>
      <c r="T251" s="3" t="s">
        <v>8306</v>
      </c>
    </row>
    <row r="252" spans="1:20" ht="88" x14ac:dyDescent="0.2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14">
        <f t="shared" si="12"/>
        <v>41431.482534722221</v>
      </c>
      <c r="J252" s="3">
        <v>1370525691</v>
      </c>
      <c r="K252" s="14">
        <f t="shared" si="13"/>
        <v>41401.482534722221</v>
      </c>
      <c r="L252" s="3">
        <v>1367933691</v>
      </c>
      <c r="M252" s="3" t="b">
        <v>1</v>
      </c>
      <c r="N252" s="3">
        <v>437</v>
      </c>
      <c r="O252" s="3" t="b">
        <v>1</v>
      </c>
      <c r="P252" s="3" t="s">
        <v>8265</v>
      </c>
      <c r="Q252" s="8">
        <f t="shared" si="14"/>
        <v>1.0558333333333334</v>
      </c>
      <c r="R252" s="10">
        <f t="shared" si="15"/>
        <v>72.482837528604122</v>
      </c>
      <c r="S252" s="3" t="s">
        <v>8305</v>
      </c>
      <c r="T252" s="3" t="s">
        <v>8306</v>
      </c>
    </row>
    <row r="253" spans="1:20" ht="88" x14ac:dyDescent="0.2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14">
        <f t="shared" si="12"/>
        <v>41045.708333333328</v>
      </c>
      <c r="J253" s="3">
        <v>1337194800</v>
      </c>
      <c r="K253" s="14">
        <f t="shared" si="13"/>
        <v>41013.704236111109</v>
      </c>
      <c r="L253" s="3">
        <v>1334429646</v>
      </c>
      <c r="M253" s="3" t="b">
        <v>1</v>
      </c>
      <c r="N253" s="3">
        <v>77</v>
      </c>
      <c r="O253" s="3" t="b">
        <v>1</v>
      </c>
      <c r="P253" s="3" t="s">
        <v>8265</v>
      </c>
      <c r="Q253" s="8">
        <f t="shared" si="14"/>
        <v>1.2557142857142858</v>
      </c>
      <c r="R253" s="10">
        <f t="shared" si="15"/>
        <v>57.077922077922075</v>
      </c>
      <c r="S253" s="3" t="s">
        <v>8305</v>
      </c>
      <c r="T253" s="3" t="s">
        <v>8306</v>
      </c>
    </row>
    <row r="254" spans="1:20" ht="88" x14ac:dyDescent="0.2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14">
        <f t="shared" si="12"/>
        <v>40330.082638888889</v>
      </c>
      <c r="J254" s="3">
        <v>1275364740</v>
      </c>
      <c r="K254" s="14">
        <f t="shared" si="13"/>
        <v>40266.579374999994</v>
      </c>
      <c r="L254" s="3">
        <v>1269878058</v>
      </c>
      <c r="M254" s="3" t="b">
        <v>1</v>
      </c>
      <c r="N254" s="3">
        <v>108</v>
      </c>
      <c r="O254" s="3" t="b">
        <v>1</v>
      </c>
      <c r="P254" s="3" t="s">
        <v>8265</v>
      </c>
      <c r="Q254" s="8">
        <f t="shared" si="14"/>
        <v>1.8455999999999999</v>
      </c>
      <c r="R254" s="10">
        <f t="shared" si="15"/>
        <v>85.444444444444443</v>
      </c>
      <c r="S254" s="3" t="s">
        <v>8305</v>
      </c>
      <c r="T254" s="3" t="s">
        <v>8306</v>
      </c>
    </row>
    <row r="255" spans="1:20" ht="110" x14ac:dyDescent="0.2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14">
        <f t="shared" si="12"/>
        <v>40954.56753472222</v>
      </c>
      <c r="J255" s="3">
        <v>1329320235</v>
      </c>
      <c r="K255" s="14">
        <f t="shared" si="13"/>
        <v>40924.56753472222</v>
      </c>
      <c r="L255" s="3">
        <v>1326728235</v>
      </c>
      <c r="M255" s="3" t="b">
        <v>1</v>
      </c>
      <c r="N255" s="3">
        <v>7</v>
      </c>
      <c r="O255" s="3" t="b">
        <v>1</v>
      </c>
      <c r="P255" s="3" t="s">
        <v>8265</v>
      </c>
      <c r="Q255" s="8">
        <f t="shared" si="14"/>
        <v>1.0073333333333334</v>
      </c>
      <c r="R255" s="10">
        <f t="shared" si="15"/>
        <v>215.85714285714286</v>
      </c>
      <c r="S255" s="3" t="s">
        <v>8305</v>
      </c>
      <c r="T255" s="3" t="s">
        <v>8306</v>
      </c>
    </row>
    <row r="256" spans="1:20" ht="88" x14ac:dyDescent="0.2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14">
        <f t="shared" si="12"/>
        <v>42293.999999999993</v>
      </c>
      <c r="J256" s="3">
        <v>1445047200</v>
      </c>
      <c r="K256" s="14">
        <f t="shared" si="13"/>
        <v>42263.869328703702</v>
      </c>
      <c r="L256" s="3">
        <v>1442443910</v>
      </c>
      <c r="M256" s="3" t="b">
        <v>1</v>
      </c>
      <c r="N256" s="3">
        <v>314</v>
      </c>
      <c r="O256" s="3" t="b">
        <v>1</v>
      </c>
      <c r="P256" s="3" t="s">
        <v>8265</v>
      </c>
      <c r="Q256" s="8">
        <f t="shared" si="14"/>
        <v>1.1694724999999999</v>
      </c>
      <c r="R256" s="10">
        <f t="shared" si="15"/>
        <v>89.38643312101911</v>
      </c>
      <c r="S256" s="3" t="s">
        <v>8305</v>
      </c>
      <c r="T256" s="3" t="s">
        <v>8306</v>
      </c>
    </row>
    <row r="257" spans="1:20" ht="44" x14ac:dyDescent="0.2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14">
        <f t="shared" si="12"/>
        <v>40618.401412037034</v>
      </c>
      <c r="J257" s="3">
        <v>1300275482</v>
      </c>
      <c r="K257" s="14">
        <f t="shared" si="13"/>
        <v>40588.443078703705</v>
      </c>
      <c r="L257" s="3">
        <v>1297687082</v>
      </c>
      <c r="M257" s="3" t="b">
        <v>1</v>
      </c>
      <c r="N257" s="3">
        <v>188</v>
      </c>
      <c r="O257" s="3" t="b">
        <v>1</v>
      </c>
      <c r="P257" s="3" t="s">
        <v>8265</v>
      </c>
      <c r="Q257" s="8">
        <f t="shared" si="14"/>
        <v>1.0673325</v>
      </c>
      <c r="R257" s="10">
        <f t="shared" si="15"/>
        <v>45.418404255319146</v>
      </c>
      <c r="S257" s="3" t="s">
        <v>8305</v>
      </c>
      <c r="T257" s="3" t="s">
        <v>8306</v>
      </c>
    </row>
    <row r="258" spans="1:20" ht="88" x14ac:dyDescent="0.2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14">
        <f t="shared" si="12"/>
        <v>41349.685960648145</v>
      </c>
      <c r="J258" s="3">
        <v>1363458467</v>
      </c>
      <c r="K258" s="14">
        <f t="shared" si="13"/>
        <v>41319.685960648145</v>
      </c>
      <c r="L258" s="3">
        <v>1360866467</v>
      </c>
      <c r="M258" s="3" t="b">
        <v>1</v>
      </c>
      <c r="N258" s="3">
        <v>275</v>
      </c>
      <c r="O258" s="3" t="b">
        <v>1</v>
      </c>
      <c r="P258" s="3" t="s">
        <v>8265</v>
      </c>
      <c r="Q258" s="8">
        <f t="shared" si="14"/>
        <v>1.391</v>
      </c>
      <c r="R258" s="10">
        <f t="shared" si="15"/>
        <v>65.756363636363631</v>
      </c>
      <c r="S258" s="3" t="s">
        <v>8305</v>
      </c>
      <c r="T258" s="3" t="s">
        <v>8306</v>
      </c>
    </row>
    <row r="259" spans="1:20" ht="110" x14ac:dyDescent="0.2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14">
        <f t="shared" ref="I259:I322" si="16">(((J259/60)/60)/24)+DATE(1970,1,1)+(-2/24)</f>
        <v>42509.543541666666</v>
      </c>
      <c r="J259" s="3">
        <v>1463670162</v>
      </c>
      <c r="K259" s="14">
        <f t="shared" ref="K259:K322" si="17">(L259/86400)+25569+(-2/24)</f>
        <v>42479.543541666666</v>
      </c>
      <c r="L259" s="3">
        <v>1461078162</v>
      </c>
      <c r="M259" s="3" t="b">
        <v>1</v>
      </c>
      <c r="N259" s="3">
        <v>560</v>
      </c>
      <c r="O259" s="3" t="b">
        <v>1</v>
      </c>
      <c r="P259" s="3" t="s">
        <v>8265</v>
      </c>
      <c r="Q259" s="8">
        <f t="shared" ref="Q259:Q322" si="18">E259/D259</f>
        <v>1.0672648571428571</v>
      </c>
      <c r="R259" s="10">
        <f t="shared" ref="R259:R322" si="19">E259/N259</f>
        <v>66.70405357142856</v>
      </c>
      <c r="S259" s="3" t="s">
        <v>8305</v>
      </c>
      <c r="T259" s="3" t="s">
        <v>8306</v>
      </c>
    </row>
    <row r="260" spans="1:20" ht="88" x14ac:dyDescent="0.2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14">
        <f t="shared" si="16"/>
        <v>40711.968356481477</v>
      </c>
      <c r="J260" s="3">
        <v>1308359666</v>
      </c>
      <c r="K260" s="14">
        <f t="shared" si="17"/>
        <v>40681.968356481477</v>
      </c>
      <c r="L260" s="3">
        <v>1305767666</v>
      </c>
      <c r="M260" s="3" t="b">
        <v>1</v>
      </c>
      <c r="N260" s="3">
        <v>688</v>
      </c>
      <c r="O260" s="3" t="b">
        <v>1</v>
      </c>
      <c r="P260" s="3" t="s">
        <v>8265</v>
      </c>
      <c r="Q260" s="8">
        <f t="shared" si="18"/>
        <v>1.9114</v>
      </c>
      <c r="R260" s="10">
        <f t="shared" si="19"/>
        <v>83.345930232558146</v>
      </c>
      <c r="S260" s="3" t="s">
        <v>8305</v>
      </c>
      <c r="T260" s="3" t="s">
        <v>8306</v>
      </c>
    </row>
    <row r="261" spans="1:20" ht="110" x14ac:dyDescent="0.2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14">
        <f t="shared" si="16"/>
        <v>42102.654733796291</v>
      </c>
      <c r="J261" s="3">
        <v>1428514969</v>
      </c>
      <c r="K261" s="14">
        <f t="shared" si="17"/>
        <v>42072.654733796291</v>
      </c>
      <c r="L261" s="3">
        <v>1425922969</v>
      </c>
      <c r="M261" s="3" t="b">
        <v>1</v>
      </c>
      <c r="N261" s="3">
        <v>942</v>
      </c>
      <c r="O261" s="3" t="b">
        <v>1</v>
      </c>
      <c r="P261" s="3" t="s">
        <v>8265</v>
      </c>
      <c r="Q261" s="8">
        <f t="shared" si="18"/>
        <v>1.3193789333333332</v>
      </c>
      <c r="R261" s="10">
        <f t="shared" si="19"/>
        <v>105.04609341825902</v>
      </c>
      <c r="S261" s="3" t="s">
        <v>8305</v>
      </c>
      <c r="T261" s="3" t="s">
        <v>8306</v>
      </c>
    </row>
    <row r="262" spans="1:20" ht="66" x14ac:dyDescent="0.2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14">
        <f t="shared" si="16"/>
        <v>40376.332638888889</v>
      </c>
      <c r="J262" s="3">
        <v>1279360740</v>
      </c>
      <c r="K262" s="14">
        <f t="shared" si="17"/>
        <v>40330.672210648147</v>
      </c>
      <c r="L262" s="3">
        <v>1275415679</v>
      </c>
      <c r="M262" s="3" t="b">
        <v>1</v>
      </c>
      <c r="N262" s="3">
        <v>88</v>
      </c>
      <c r="O262" s="3" t="b">
        <v>1</v>
      </c>
      <c r="P262" s="3" t="s">
        <v>8265</v>
      </c>
      <c r="Q262" s="8">
        <f t="shared" si="18"/>
        <v>1.0640000000000001</v>
      </c>
      <c r="R262" s="10">
        <f t="shared" si="19"/>
        <v>120.90909090909091</v>
      </c>
      <c r="S262" s="3" t="s">
        <v>8305</v>
      </c>
      <c r="T262" s="3" t="s">
        <v>8306</v>
      </c>
    </row>
    <row r="263" spans="1:20" ht="66" x14ac:dyDescent="0.2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14">
        <f t="shared" si="16"/>
        <v>41067.538194444445</v>
      </c>
      <c r="J263" s="3">
        <v>1339080900</v>
      </c>
      <c r="K263" s="14">
        <f t="shared" si="17"/>
        <v>41017.802129629628</v>
      </c>
      <c r="L263" s="3">
        <v>1334783704</v>
      </c>
      <c r="M263" s="3" t="b">
        <v>1</v>
      </c>
      <c r="N263" s="3">
        <v>220</v>
      </c>
      <c r="O263" s="3" t="b">
        <v>1</v>
      </c>
      <c r="P263" s="3" t="s">
        <v>8265</v>
      </c>
      <c r="Q263" s="8">
        <f t="shared" si="18"/>
        <v>1.0740000000000001</v>
      </c>
      <c r="R263" s="10">
        <f t="shared" si="19"/>
        <v>97.63636363636364</v>
      </c>
      <c r="S263" s="3" t="s">
        <v>8305</v>
      </c>
      <c r="T263" s="3" t="s">
        <v>8306</v>
      </c>
    </row>
    <row r="264" spans="1:20" ht="66" x14ac:dyDescent="0.2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14">
        <f t="shared" si="16"/>
        <v>40600.164675925924</v>
      </c>
      <c r="J264" s="3">
        <v>1298699828</v>
      </c>
      <c r="K264" s="14">
        <f t="shared" si="17"/>
        <v>40555.164675925924</v>
      </c>
      <c r="L264" s="3">
        <v>1294811828</v>
      </c>
      <c r="M264" s="3" t="b">
        <v>1</v>
      </c>
      <c r="N264" s="3">
        <v>145</v>
      </c>
      <c r="O264" s="3" t="b">
        <v>1</v>
      </c>
      <c r="P264" s="3" t="s">
        <v>8265</v>
      </c>
      <c r="Q264" s="8">
        <f t="shared" si="18"/>
        <v>2.4</v>
      </c>
      <c r="R264" s="10">
        <f t="shared" si="19"/>
        <v>41.379310344827587</v>
      </c>
      <c r="S264" s="3" t="s">
        <v>8305</v>
      </c>
      <c r="T264" s="3" t="s">
        <v>8306</v>
      </c>
    </row>
    <row r="265" spans="1:20" ht="88" x14ac:dyDescent="0.2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14">
        <f t="shared" si="16"/>
        <v>41179.871458333328</v>
      </c>
      <c r="J265" s="3">
        <v>1348786494</v>
      </c>
      <c r="K265" s="14">
        <f t="shared" si="17"/>
        <v>41149.871458333328</v>
      </c>
      <c r="L265" s="3">
        <v>1346194494</v>
      </c>
      <c r="M265" s="3" t="b">
        <v>1</v>
      </c>
      <c r="N265" s="3">
        <v>963</v>
      </c>
      <c r="O265" s="3" t="b">
        <v>1</v>
      </c>
      <c r="P265" s="3" t="s">
        <v>8265</v>
      </c>
      <c r="Q265" s="8">
        <f t="shared" si="18"/>
        <v>1.1808107999999999</v>
      </c>
      <c r="R265" s="10">
        <f t="shared" si="19"/>
        <v>30.654485981308412</v>
      </c>
      <c r="S265" s="3" t="s">
        <v>8305</v>
      </c>
      <c r="T265" s="3" t="s">
        <v>8306</v>
      </c>
    </row>
    <row r="266" spans="1:20" ht="110" x14ac:dyDescent="0.2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14">
        <f t="shared" si="16"/>
        <v>41040.536979166667</v>
      </c>
      <c r="J266" s="3">
        <v>1336747995</v>
      </c>
      <c r="K266" s="14">
        <f t="shared" si="17"/>
        <v>41010.536979166667</v>
      </c>
      <c r="L266" s="3">
        <v>1334155995</v>
      </c>
      <c r="M266" s="3" t="b">
        <v>1</v>
      </c>
      <c r="N266" s="3">
        <v>91</v>
      </c>
      <c r="O266" s="3" t="b">
        <v>1</v>
      </c>
      <c r="P266" s="3" t="s">
        <v>8265</v>
      </c>
      <c r="Q266" s="8">
        <f t="shared" si="18"/>
        <v>1.1819999999999999</v>
      </c>
      <c r="R266" s="10">
        <f t="shared" si="19"/>
        <v>64.945054945054949</v>
      </c>
      <c r="S266" s="3" t="s">
        <v>8305</v>
      </c>
      <c r="T266" s="3" t="s">
        <v>8306</v>
      </c>
    </row>
    <row r="267" spans="1:20" ht="110" x14ac:dyDescent="0.2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14">
        <f t="shared" si="16"/>
        <v>40308.761111111111</v>
      </c>
      <c r="J267" s="3">
        <v>1273522560</v>
      </c>
      <c r="K267" s="14">
        <f t="shared" si="17"/>
        <v>40267.16238425926</v>
      </c>
      <c r="L267" s="3">
        <v>1269928430</v>
      </c>
      <c r="M267" s="3" t="b">
        <v>1</v>
      </c>
      <c r="N267" s="3">
        <v>58</v>
      </c>
      <c r="O267" s="3" t="b">
        <v>1</v>
      </c>
      <c r="P267" s="3" t="s">
        <v>8265</v>
      </c>
      <c r="Q267" s="8">
        <f t="shared" si="18"/>
        <v>1.111</v>
      </c>
      <c r="R267" s="10">
        <f t="shared" si="19"/>
        <v>95.775862068965523</v>
      </c>
      <c r="S267" s="3" t="s">
        <v>8305</v>
      </c>
      <c r="T267" s="3" t="s">
        <v>8306</v>
      </c>
    </row>
    <row r="268" spans="1:20" ht="110" x14ac:dyDescent="0.2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14">
        <f t="shared" si="16"/>
        <v>40291.07708333333</v>
      </c>
      <c r="J268" s="3">
        <v>1271994660</v>
      </c>
      <c r="K268" s="14">
        <f t="shared" si="17"/>
        <v>40205.091516203705</v>
      </c>
      <c r="L268" s="3">
        <v>1264565507</v>
      </c>
      <c r="M268" s="3" t="b">
        <v>1</v>
      </c>
      <c r="N268" s="3">
        <v>36</v>
      </c>
      <c r="O268" s="3" t="b">
        <v>1</v>
      </c>
      <c r="P268" s="3" t="s">
        <v>8265</v>
      </c>
      <c r="Q268" s="8">
        <f t="shared" si="18"/>
        <v>1.4550000000000001</v>
      </c>
      <c r="R268" s="10">
        <f t="shared" si="19"/>
        <v>40.416666666666664</v>
      </c>
      <c r="S268" s="3" t="s">
        <v>8305</v>
      </c>
      <c r="T268" s="3" t="s">
        <v>8306</v>
      </c>
    </row>
    <row r="269" spans="1:20" ht="88" x14ac:dyDescent="0.2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14">
        <f t="shared" si="16"/>
        <v>41815.369201388887</v>
      </c>
      <c r="J269" s="3">
        <v>1403693499</v>
      </c>
      <c r="K269" s="14">
        <f t="shared" si="17"/>
        <v>41785.369201388887</v>
      </c>
      <c r="L269" s="3">
        <v>1401101499</v>
      </c>
      <c r="M269" s="3" t="b">
        <v>1</v>
      </c>
      <c r="N269" s="3">
        <v>165</v>
      </c>
      <c r="O269" s="3" t="b">
        <v>1</v>
      </c>
      <c r="P269" s="3" t="s">
        <v>8265</v>
      </c>
      <c r="Q269" s="8">
        <f t="shared" si="18"/>
        <v>1.3162883248730965</v>
      </c>
      <c r="R269" s="10">
        <f t="shared" si="19"/>
        <v>78.578424242424248</v>
      </c>
      <c r="S269" s="3" t="s">
        <v>8305</v>
      </c>
      <c r="T269" s="3" t="s">
        <v>8306</v>
      </c>
    </row>
    <row r="270" spans="1:20" ht="88" x14ac:dyDescent="0.2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14">
        <f t="shared" si="16"/>
        <v>40854.110856481479</v>
      </c>
      <c r="J270" s="3">
        <v>1320640778</v>
      </c>
      <c r="K270" s="14">
        <f t="shared" si="17"/>
        <v>40809.069189814814</v>
      </c>
      <c r="L270" s="3">
        <v>1316749178</v>
      </c>
      <c r="M270" s="3" t="b">
        <v>1</v>
      </c>
      <c r="N270" s="3">
        <v>111</v>
      </c>
      <c r="O270" s="3" t="b">
        <v>1</v>
      </c>
      <c r="P270" s="3" t="s">
        <v>8265</v>
      </c>
      <c r="Q270" s="8">
        <f t="shared" si="18"/>
        <v>1.1140000000000001</v>
      </c>
      <c r="R270" s="10">
        <f t="shared" si="19"/>
        <v>50.18018018018018</v>
      </c>
      <c r="S270" s="3" t="s">
        <v>8305</v>
      </c>
      <c r="T270" s="3" t="s">
        <v>8306</v>
      </c>
    </row>
    <row r="271" spans="1:20" ht="88" x14ac:dyDescent="0.2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14">
        <f t="shared" si="16"/>
        <v>42788.113680555551</v>
      </c>
      <c r="J271" s="3">
        <v>1487738622</v>
      </c>
      <c r="K271" s="14">
        <f t="shared" si="17"/>
        <v>42758.113680555551</v>
      </c>
      <c r="L271" s="3">
        <v>1485146622</v>
      </c>
      <c r="M271" s="3" t="b">
        <v>1</v>
      </c>
      <c r="N271" s="3">
        <v>1596</v>
      </c>
      <c r="O271" s="3" t="b">
        <v>1</v>
      </c>
      <c r="P271" s="3" t="s">
        <v>8265</v>
      </c>
      <c r="Q271" s="8">
        <f t="shared" si="18"/>
        <v>1.4723377</v>
      </c>
      <c r="R271" s="10">
        <f t="shared" si="19"/>
        <v>92.251735588972423</v>
      </c>
      <c r="S271" s="3" t="s">
        <v>8305</v>
      </c>
      <c r="T271" s="3" t="s">
        <v>8306</v>
      </c>
    </row>
    <row r="272" spans="1:20" ht="88" x14ac:dyDescent="0.2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14">
        <f t="shared" si="16"/>
        <v>40688.083333333328</v>
      </c>
      <c r="J272" s="3">
        <v>1306296000</v>
      </c>
      <c r="K272" s="14">
        <f t="shared" si="17"/>
        <v>40637.783217592594</v>
      </c>
      <c r="L272" s="3">
        <v>1301950070</v>
      </c>
      <c r="M272" s="3" t="b">
        <v>1</v>
      </c>
      <c r="N272" s="3">
        <v>61</v>
      </c>
      <c r="O272" s="3" t="b">
        <v>1</v>
      </c>
      <c r="P272" s="3" t="s">
        <v>8265</v>
      </c>
      <c r="Q272" s="8">
        <f t="shared" si="18"/>
        <v>1.5260869565217392</v>
      </c>
      <c r="R272" s="10">
        <f t="shared" si="19"/>
        <v>57.540983606557376</v>
      </c>
      <c r="S272" s="3" t="s">
        <v>8305</v>
      </c>
      <c r="T272" s="3" t="s">
        <v>8306</v>
      </c>
    </row>
    <row r="273" spans="1:20" ht="110" x14ac:dyDescent="0.2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14">
        <f t="shared" si="16"/>
        <v>41641.25</v>
      </c>
      <c r="J273" s="3">
        <v>1388649600</v>
      </c>
      <c r="K273" s="14">
        <f t="shared" si="17"/>
        <v>41612.016909722217</v>
      </c>
      <c r="L273" s="3">
        <v>1386123861</v>
      </c>
      <c r="M273" s="3" t="b">
        <v>1</v>
      </c>
      <c r="N273" s="3">
        <v>287</v>
      </c>
      <c r="O273" s="3" t="b">
        <v>1</v>
      </c>
      <c r="P273" s="3" t="s">
        <v>8265</v>
      </c>
      <c r="Q273" s="8">
        <f t="shared" si="18"/>
        <v>1.0468</v>
      </c>
      <c r="R273" s="10">
        <f t="shared" si="19"/>
        <v>109.42160278745645</v>
      </c>
      <c r="S273" s="3" t="s">
        <v>8305</v>
      </c>
      <c r="T273" s="3" t="s">
        <v>8306</v>
      </c>
    </row>
    <row r="274" spans="1:20" ht="110" x14ac:dyDescent="0.2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14">
        <f t="shared" si="16"/>
        <v>40296.700694444444</v>
      </c>
      <c r="J274" s="3">
        <v>1272480540</v>
      </c>
      <c r="K274" s="14">
        <f t="shared" si="17"/>
        <v>40235.817025462959</v>
      </c>
      <c r="L274" s="3">
        <v>1267220191</v>
      </c>
      <c r="M274" s="3" t="b">
        <v>1</v>
      </c>
      <c r="N274" s="3">
        <v>65</v>
      </c>
      <c r="O274" s="3" t="b">
        <v>1</v>
      </c>
      <c r="P274" s="3" t="s">
        <v>8265</v>
      </c>
      <c r="Q274" s="8">
        <f t="shared" si="18"/>
        <v>1.7743366666666667</v>
      </c>
      <c r="R274" s="10">
        <f t="shared" si="19"/>
        <v>81.892461538461546</v>
      </c>
      <c r="S274" s="3" t="s">
        <v>8305</v>
      </c>
      <c r="T274" s="3" t="s">
        <v>8306</v>
      </c>
    </row>
    <row r="275" spans="1:20" ht="110" x14ac:dyDescent="0.2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14">
        <f t="shared" si="16"/>
        <v>40727.41511574074</v>
      </c>
      <c r="J275" s="3">
        <v>1309694266</v>
      </c>
      <c r="K275" s="14">
        <f t="shared" si="17"/>
        <v>40697.41511574074</v>
      </c>
      <c r="L275" s="3">
        <v>1307102266</v>
      </c>
      <c r="M275" s="3" t="b">
        <v>1</v>
      </c>
      <c r="N275" s="3">
        <v>118</v>
      </c>
      <c r="O275" s="3" t="b">
        <v>1</v>
      </c>
      <c r="P275" s="3" t="s">
        <v>8265</v>
      </c>
      <c r="Q275" s="8">
        <f t="shared" si="18"/>
        <v>1.077758</v>
      </c>
      <c r="R275" s="10">
        <f t="shared" si="19"/>
        <v>45.667711864406776</v>
      </c>
      <c r="S275" s="3" t="s">
        <v>8305</v>
      </c>
      <c r="T275" s="3" t="s">
        <v>8306</v>
      </c>
    </row>
    <row r="276" spans="1:20" ht="88" x14ac:dyDescent="0.2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14">
        <f t="shared" si="16"/>
        <v>41004.207638888889</v>
      </c>
      <c r="J276" s="3">
        <v>1333609140</v>
      </c>
      <c r="K276" s="14">
        <f t="shared" si="17"/>
        <v>40969.829039351847</v>
      </c>
      <c r="L276" s="3">
        <v>1330638829</v>
      </c>
      <c r="M276" s="3" t="b">
        <v>1</v>
      </c>
      <c r="N276" s="3">
        <v>113</v>
      </c>
      <c r="O276" s="3" t="b">
        <v>1</v>
      </c>
      <c r="P276" s="3" t="s">
        <v>8265</v>
      </c>
      <c r="Q276" s="8">
        <f t="shared" si="18"/>
        <v>1.56</v>
      </c>
      <c r="R276" s="10">
        <f t="shared" si="19"/>
        <v>55.221238938053098</v>
      </c>
      <c r="S276" s="3" t="s">
        <v>8305</v>
      </c>
      <c r="T276" s="3" t="s">
        <v>8306</v>
      </c>
    </row>
    <row r="277" spans="1:20" ht="88" x14ac:dyDescent="0.2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14">
        <f t="shared" si="16"/>
        <v>41222.990347222221</v>
      </c>
      <c r="J277" s="3">
        <v>1352511966</v>
      </c>
      <c r="K277" s="14">
        <f t="shared" si="17"/>
        <v>41192.948680555557</v>
      </c>
      <c r="L277" s="3">
        <v>1349916366</v>
      </c>
      <c r="M277" s="3" t="b">
        <v>1</v>
      </c>
      <c r="N277" s="3">
        <v>332</v>
      </c>
      <c r="O277" s="3" t="b">
        <v>1</v>
      </c>
      <c r="P277" s="3" t="s">
        <v>8265</v>
      </c>
      <c r="Q277" s="8">
        <f t="shared" si="18"/>
        <v>1.08395</v>
      </c>
      <c r="R277" s="10">
        <f t="shared" si="19"/>
        <v>65.298192771084331</v>
      </c>
      <c r="S277" s="3" t="s">
        <v>8305</v>
      </c>
      <c r="T277" s="3" t="s">
        <v>8306</v>
      </c>
    </row>
    <row r="278" spans="1:20" ht="110" x14ac:dyDescent="0.2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14">
        <f t="shared" si="16"/>
        <v>41026.956874999996</v>
      </c>
      <c r="J278" s="3">
        <v>1335574674</v>
      </c>
      <c r="K278" s="14">
        <f t="shared" si="17"/>
        <v>40966.998541666668</v>
      </c>
      <c r="L278" s="3">
        <v>1330394274</v>
      </c>
      <c r="M278" s="3" t="b">
        <v>1</v>
      </c>
      <c r="N278" s="3">
        <v>62</v>
      </c>
      <c r="O278" s="3" t="b">
        <v>1</v>
      </c>
      <c r="P278" s="3" t="s">
        <v>8265</v>
      </c>
      <c r="Q278" s="8">
        <f t="shared" si="18"/>
        <v>1.476</v>
      </c>
      <c r="R278" s="10">
        <f t="shared" si="19"/>
        <v>95.225806451612897</v>
      </c>
      <c r="S278" s="3" t="s">
        <v>8305</v>
      </c>
      <c r="T278" s="3" t="s">
        <v>8306</v>
      </c>
    </row>
    <row r="279" spans="1:20" ht="88" x14ac:dyDescent="0.2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14">
        <f t="shared" si="16"/>
        <v>42147.80809027778</v>
      </c>
      <c r="J279" s="3">
        <v>1432416219</v>
      </c>
      <c r="K279" s="14">
        <f t="shared" si="17"/>
        <v>42117.80809027778</v>
      </c>
      <c r="L279" s="3">
        <v>1429824219</v>
      </c>
      <c r="M279" s="3" t="b">
        <v>1</v>
      </c>
      <c r="N279" s="3">
        <v>951</v>
      </c>
      <c r="O279" s="3" t="b">
        <v>1</v>
      </c>
      <c r="P279" s="3" t="s">
        <v>8265</v>
      </c>
      <c r="Q279" s="8">
        <f t="shared" si="18"/>
        <v>1.1038153846153846</v>
      </c>
      <c r="R279" s="10">
        <f t="shared" si="19"/>
        <v>75.444794952681391</v>
      </c>
      <c r="S279" s="3" t="s">
        <v>8305</v>
      </c>
      <c r="T279" s="3" t="s">
        <v>8306</v>
      </c>
    </row>
    <row r="280" spans="1:20" ht="66" x14ac:dyDescent="0.2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14">
        <f t="shared" si="16"/>
        <v>41193.957627314812</v>
      </c>
      <c r="J280" s="3">
        <v>1350003539</v>
      </c>
      <c r="K280" s="14">
        <f t="shared" si="17"/>
        <v>41163.957627314812</v>
      </c>
      <c r="L280" s="3">
        <v>1347411539</v>
      </c>
      <c r="M280" s="3" t="b">
        <v>1</v>
      </c>
      <c r="N280" s="3">
        <v>415</v>
      </c>
      <c r="O280" s="3" t="b">
        <v>1</v>
      </c>
      <c r="P280" s="3" t="s">
        <v>8265</v>
      </c>
      <c r="Q280" s="8">
        <f t="shared" si="18"/>
        <v>1.5034814814814814</v>
      </c>
      <c r="R280" s="10">
        <f t="shared" si="19"/>
        <v>97.816867469879512</v>
      </c>
      <c r="S280" s="3" t="s">
        <v>8305</v>
      </c>
      <c r="T280" s="3" t="s">
        <v>8306</v>
      </c>
    </row>
    <row r="281" spans="1:20" ht="110" x14ac:dyDescent="0.2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14">
        <f t="shared" si="16"/>
        <v>42793.000694444439</v>
      </c>
      <c r="J281" s="3">
        <v>1488160860</v>
      </c>
      <c r="K281" s="14">
        <f t="shared" si="17"/>
        <v>42759.160833333335</v>
      </c>
      <c r="L281" s="3">
        <v>1485237096</v>
      </c>
      <c r="M281" s="3" t="b">
        <v>1</v>
      </c>
      <c r="N281" s="3">
        <v>305</v>
      </c>
      <c r="O281" s="3" t="b">
        <v>1</v>
      </c>
      <c r="P281" s="3" t="s">
        <v>8265</v>
      </c>
      <c r="Q281" s="8">
        <f t="shared" si="18"/>
        <v>1.5731829411764706</v>
      </c>
      <c r="R281" s="10">
        <f t="shared" si="19"/>
        <v>87.685606557377056</v>
      </c>
      <c r="S281" s="3" t="s">
        <v>8305</v>
      </c>
      <c r="T281" s="3" t="s">
        <v>8306</v>
      </c>
    </row>
    <row r="282" spans="1:20" ht="88" x14ac:dyDescent="0.2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14">
        <f t="shared" si="16"/>
        <v>41789.507349537031</v>
      </c>
      <c r="J282" s="3">
        <v>1401459035</v>
      </c>
      <c r="K282" s="14">
        <f t="shared" si="17"/>
        <v>41744.507349537038</v>
      </c>
      <c r="L282" s="3">
        <v>1397571035</v>
      </c>
      <c r="M282" s="3" t="b">
        <v>1</v>
      </c>
      <c r="N282" s="3">
        <v>2139</v>
      </c>
      <c r="O282" s="3" t="b">
        <v>1</v>
      </c>
      <c r="P282" s="3" t="s">
        <v>8265</v>
      </c>
      <c r="Q282" s="8">
        <f t="shared" si="18"/>
        <v>1.5614399999999999</v>
      </c>
      <c r="R282" s="10">
        <f t="shared" si="19"/>
        <v>54.748948106591868</v>
      </c>
      <c r="S282" s="3" t="s">
        <v>8305</v>
      </c>
      <c r="T282" s="3" t="s">
        <v>8306</v>
      </c>
    </row>
    <row r="283" spans="1:20" ht="88" x14ac:dyDescent="0.2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14">
        <f t="shared" si="16"/>
        <v>40035.726388888885</v>
      </c>
      <c r="J283" s="3">
        <v>1249932360</v>
      </c>
      <c r="K283" s="14">
        <f t="shared" si="17"/>
        <v>39950.080011574071</v>
      </c>
      <c r="L283" s="3">
        <v>1242532513</v>
      </c>
      <c r="M283" s="3" t="b">
        <v>1</v>
      </c>
      <c r="N283" s="3">
        <v>79</v>
      </c>
      <c r="O283" s="3" t="b">
        <v>1</v>
      </c>
      <c r="P283" s="3" t="s">
        <v>8265</v>
      </c>
      <c r="Q283" s="8">
        <f t="shared" si="18"/>
        <v>1.2058763636363636</v>
      </c>
      <c r="R283" s="10">
        <f t="shared" si="19"/>
        <v>83.953417721518989</v>
      </c>
      <c r="S283" s="3" t="s">
        <v>8305</v>
      </c>
      <c r="T283" s="3" t="s">
        <v>8306</v>
      </c>
    </row>
    <row r="284" spans="1:20" ht="88" x14ac:dyDescent="0.2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14">
        <f t="shared" si="16"/>
        <v>40231.833333333328</v>
      </c>
      <c r="J284" s="3">
        <v>1266876000</v>
      </c>
      <c r="K284" s="14">
        <f t="shared" si="17"/>
        <v>40194.836712962962</v>
      </c>
      <c r="L284" s="3">
        <v>1263679492</v>
      </c>
      <c r="M284" s="3" t="b">
        <v>1</v>
      </c>
      <c r="N284" s="3">
        <v>179</v>
      </c>
      <c r="O284" s="3" t="b">
        <v>1</v>
      </c>
      <c r="P284" s="3" t="s">
        <v>8265</v>
      </c>
      <c r="Q284" s="8">
        <f t="shared" si="18"/>
        <v>1.0118888888888888</v>
      </c>
      <c r="R284" s="10">
        <f t="shared" si="19"/>
        <v>254.38547486033519</v>
      </c>
      <c r="S284" s="3" t="s">
        <v>8305</v>
      </c>
      <c r="T284" s="3" t="s">
        <v>8306</v>
      </c>
    </row>
    <row r="285" spans="1:20" ht="44" x14ac:dyDescent="0.2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14">
        <f t="shared" si="16"/>
        <v>40695.124305555553</v>
      </c>
      <c r="J285" s="3">
        <v>1306904340</v>
      </c>
      <c r="K285" s="14">
        <f t="shared" si="17"/>
        <v>40675.626666666663</v>
      </c>
      <c r="L285" s="3">
        <v>1305219744</v>
      </c>
      <c r="M285" s="3" t="b">
        <v>1</v>
      </c>
      <c r="N285" s="3">
        <v>202</v>
      </c>
      <c r="O285" s="3" t="b">
        <v>1</v>
      </c>
      <c r="P285" s="3" t="s">
        <v>8265</v>
      </c>
      <c r="Q285" s="8">
        <f t="shared" si="18"/>
        <v>1.142725</v>
      </c>
      <c r="R285" s="10">
        <f t="shared" si="19"/>
        <v>101.8269801980198</v>
      </c>
      <c r="S285" s="3" t="s">
        <v>8305</v>
      </c>
      <c r="T285" s="3" t="s">
        <v>8306</v>
      </c>
    </row>
    <row r="286" spans="1:20" ht="88" x14ac:dyDescent="0.2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14">
        <f t="shared" si="16"/>
        <v>40929.654861111107</v>
      </c>
      <c r="J286" s="3">
        <v>1327167780</v>
      </c>
      <c r="K286" s="14">
        <f t="shared" si="17"/>
        <v>40904.654861111107</v>
      </c>
      <c r="L286" s="3">
        <v>1325007780</v>
      </c>
      <c r="M286" s="3" t="b">
        <v>1</v>
      </c>
      <c r="N286" s="3">
        <v>760</v>
      </c>
      <c r="O286" s="3" t="b">
        <v>1</v>
      </c>
      <c r="P286" s="3" t="s">
        <v>8265</v>
      </c>
      <c r="Q286" s="8">
        <f t="shared" si="18"/>
        <v>1.0462615</v>
      </c>
      <c r="R286" s="10">
        <f t="shared" si="19"/>
        <v>55.066394736842106</v>
      </c>
      <c r="S286" s="3" t="s">
        <v>8305</v>
      </c>
      <c r="T286" s="3" t="s">
        <v>8306</v>
      </c>
    </row>
    <row r="287" spans="1:20" ht="88" x14ac:dyDescent="0.2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14">
        <f t="shared" si="16"/>
        <v>41536.672777777778</v>
      </c>
      <c r="J287" s="3">
        <v>1379614128</v>
      </c>
      <c r="K287" s="14">
        <f t="shared" si="17"/>
        <v>41506.672777777778</v>
      </c>
      <c r="L287" s="3">
        <v>1377022128</v>
      </c>
      <c r="M287" s="3" t="b">
        <v>1</v>
      </c>
      <c r="N287" s="3">
        <v>563</v>
      </c>
      <c r="O287" s="3" t="b">
        <v>1</v>
      </c>
      <c r="P287" s="3" t="s">
        <v>8265</v>
      </c>
      <c r="Q287" s="8">
        <f t="shared" si="18"/>
        <v>2.2882507142857142</v>
      </c>
      <c r="R287" s="10">
        <f t="shared" si="19"/>
        <v>56.901438721136763</v>
      </c>
      <c r="S287" s="3" t="s">
        <v>8305</v>
      </c>
      <c r="T287" s="3" t="s">
        <v>8306</v>
      </c>
    </row>
    <row r="288" spans="1:20" ht="88" x14ac:dyDescent="0.2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14">
        <f t="shared" si="16"/>
        <v>41358.691249999996</v>
      </c>
      <c r="J288" s="3">
        <v>1364236524</v>
      </c>
      <c r="K288" s="14">
        <f t="shared" si="17"/>
        <v>41313.732916666668</v>
      </c>
      <c r="L288" s="3">
        <v>1360352124</v>
      </c>
      <c r="M288" s="3" t="b">
        <v>1</v>
      </c>
      <c r="N288" s="3">
        <v>135</v>
      </c>
      <c r="O288" s="3" t="b">
        <v>1</v>
      </c>
      <c r="P288" s="3" t="s">
        <v>8265</v>
      </c>
      <c r="Q288" s="8">
        <f t="shared" si="18"/>
        <v>1.0915333333333332</v>
      </c>
      <c r="R288" s="10">
        <f t="shared" si="19"/>
        <v>121.28148148148148</v>
      </c>
      <c r="S288" s="3" t="s">
        <v>8305</v>
      </c>
      <c r="T288" s="3" t="s">
        <v>8306</v>
      </c>
    </row>
    <row r="289" spans="1:20" ht="66" x14ac:dyDescent="0.2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14">
        <f t="shared" si="16"/>
        <v>41215.083333333328</v>
      </c>
      <c r="J289" s="3">
        <v>1351828800</v>
      </c>
      <c r="K289" s="14">
        <f t="shared" si="17"/>
        <v>41184.194652777776</v>
      </c>
      <c r="L289" s="3">
        <v>1349160018</v>
      </c>
      <c r="M289" s="3" t="b">
        <v>1</v>
      </c>
      <c r="N289" s="3">
        <v>290</v>
      </c>
      <c r="O289" s="3" t="b">
        <v>1</v>
      </c>
      <c r="P289" s="3" t="s">
        <v>8265</v>
      </c>
      <c r="Q289" s="8">
        <f t="shared" si="18"/>
        <v>1.7629999999999999</v>
      </c>
      <c r="R289" s="10">
        <f t="shared" si="19"/>
        <v>91.189655172413794</v>
      </c>
      <c r="S289" s="3" t="s">
        <v>8305</v>
      </c>
      <c r="T289" s="3" t="s">
        <v>8306</v>
      </c>
    </row>
    <row r="290" spans="1:20" ht="110" x14ac:dyDescent="0.2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14">
        <f t="shared" si="16"/>
        <v>41086.085567129623</v>
      </c>
      <c r="J290" s="3">
        <v>1340683393</v>
      </c>
      <c r="K290" s="14">
        <f t="shared" si="17"/>
        <v>41051.085567129623</v>
      </c>
      <c r="L290" s="3">
        <v>1337659393</v>
      </c>
      <c r="M290" s="3" t="b">
        <v>1</v>
      </c>
      <c r="N290" s="3">
        <v>447</v>
      </c>
      <c r="O290" s="3" t="b">
        <v>1</v>
      </c>
      <c r="P290" s="3" t="s">
        <v>8265</v>
      </c>
      <c r="Q290" s="8">
        <f t="shared" si="18"/>
        <v>1.0321061999999999</v>
      </c>
      <c r="R290" s="10">
        <f t="shared" si="19"/>
        <v>115.44812080536913</v>
      </c>
      <c r="S290" s="3" t="s">
        <v>8305</v>
      </c>
      <c r="T290" s="3" t="s">
        <v>8306</v>
      </c>
    </row>
    <row r="291" spans="1:20" ht="88" x14ac:dyDescent="0.2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14">
        <f t="shared" si="16"/>
        <v>41580.373078703698</v>
      </c>
      <c r="J291" s="3">
        <v>1383389834</v>
      </c>
      <c r="K291" s="14">
        <f t="shared" si="17"/>
        <v>41550.373078703698</v>
      </c>
      <c r="L291" s="3">
        <v>1380797834</v>
      </c>
      <c r="M291" s="3" t="b">
        <v>1</v>
      </c>
      <c r="N291" s="3">
        <v>232</v>
      </c>
      <c r="O291" s="3" t="b">
        <v>1</v>
      </c>
      <c r="P291" s="3" t="s">
        <v>8265</v>
      </c>
      <c r="Q291" s="8">
        <f t="shared" si="18"/>
        <v>1.0482</v>
      </c>
      <c r="R291" s="10">
        <f t="shared" si="19"/>
        <v>67.771551724137936</v>
      </c>
      <c r="S291" s="3" t="s">
        <v>8305</v>
      </c>
      <c r="T291" s="3" t="s">
        <v>8306</v>
      </c>
    </row>
    <row r="292" spans="1:20" ht="66" x14ac:dyDescent="0.2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14">
        <f t="shared" si="16"/>
        <v>40576.249305555553</v>
      </c>
      <c r="J292" s="3">
        <v>1296633540</v>
      </c>
      <c r="K292" s="14">
        <f t="shared" si="17"/>
        <v>40526.285844907405</v>
      </c>
      <c r="L292" s="3">
        <v>1292316697</v>
      </c>
      <c r="M292" s="3" t="b">
        <v>1</v>
      </c>
      <c r="N292" s="3">
        <v>168</v>
      </c>
      <c r="O292" s="3" t="b">
        <v>1</v>
      </c>
      <c r="P292" s="3" t="s">
        <v>8265</v>
      </c>
      <c r="Q292" s="8">
        <f t="shared" si="18"/>
        <v>1.0668444444444445</v>
      </c>
      <c r="R292" s="10">
        <f t="shared" si="19"/>
        <v>28.576190476190476</v>
      </c>
      <c r="S292" s="3" t="s">
        <v>8305</v>
      </c>
      <c r="T292" s="3" t="s">
        <v>8306</v>
      </c>
    </row>
    <row r="293" spans="1:20" ht="88" x14ac:dyDescent="0.2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14">
        <f t="shared" si="16"/>
        <v>41394.917361111111</v>
      </c>
      <c r="J293" s="3">
        <v>1367366460</v>
      </c>
      <c r="K293" s="14">
        <f t="shared" si="17"/>
        <v>41376.685717592591</v>
      </c>
      <c r="L293" s="3">
        <v>1365791246</v>
      </c>
      <c r="M293" s="3" t="b">
        <v>1</v>
      </c>
      <c r="N293" s="3">
        <v>128</v>
      </c>
      <c r="O293" s="3" t="b">
        <v>1</v>
      </c>
      <c r="P293" s="3" t="s">
        <v>8265</v>
      </c>
      <c r="Q293" s="8">
        <f t="shared" si="18"/>
        <v>1.2001999999999999</v>
      </c>
      <c r="R293" s="10">
        <f t="shared" si="19"/>
        <v>46.8828125</v>
      </c>
      <c r="S293" s="3" t="s">
        <v>8305</v>
      </c>
      <c r="T293" s="3" t="s">
        <v>8306</v>
      </c>
    </row>
    <row r="294" spans="1:20" ht="110" x14ac:dyDescent="0.2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14">
        <f t="shared" si="16"/>
        <v>40845.082638888889</v>
      </c>
      <c r="J294" s="3">
        <v>1319860740</v>
      </c>
      <c r="K294" s="14">
        <f t="shared" si="17"/>
        <v>40812.719895833332</v>
      </c>
      <c r="L294" s="3">
        <v>1317064599</v>
      </c>
      <c r="M294" s="3" t="b">
        <v>1</v>
      </c>
      <c r="N294" s="3">
        <v>493</v>
      </c>
      <c r="O294" s="3" t="b">
        <v>1</v>
      </c>
      <c r="P294" s="3" t="s">
        <v>8265</v>
      </c>
      <c r="Q294" s="8">
        <f t="shared" si="18"/>
        <v>1.0150693333333334</v>
      </c>
      <c r="R294" s="10">
        <f t="shared" si="19"/>
        <v>154.42231237322514</v>
      </c>
      <c r="S294" s="3" t="s">
        <v>8305</v>
      </c>
      <c r="T294" s="3" t="s">
        <v>8306</v>
      </c>
    </row>
    <row r="295" spans="1:20" ht="88" x14ac:dyDescent="0.2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14">
        <f t="shared" si="16"/>
        <v>41749.584652777776</v>
      </c>
      <c r="J295" s="3">
        <v>1398009714</v>
      </c>
      <c r="K295" s="14">
        <f t="shared" si="17"/>
        <v>41719.584652777776</v>
      </c>
      <c r="L295" s="3">
        <v>1395417714</v>
      </c>
      <c r="M295" s="3" t="b">
        <v>1</v>
      </c>
      <c r="N295" s="3">
        <v>131</v>
      </c>
      <c r="O295" s="3" t="b">
        <v>1</v>
      </c>
      <c r="P295" s="3" t="s">
        <v>8265</v>
      </c>
      <c r="Q295" s="8">
        <f t="shared" si="18"/>
        <v>1.0138461538461538</v>
      </c>
      <c r="R295" s="10">
        <f t="shared" si="19"/>
        <v>201.22137404580153</v>
      </c>
      <c r="S295" s="3" t="s">
        <v>8305</v>
      </c>
      <c r="T295" s="3" t="s">
        <v>8306</v>
      </c>
    </row>
    <row r="296" spans="1:20" ht="132" x14ac:dyDescent="0.2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14">
        <f t="shared" si="16"/>
        <v>40378.583333333328</v>
      </c>
      <c r="J296" s="3">
        <v>1279555200</v>
      </c>
      <c r="K296" s="14">
        <f t="shared" si="17"/>
        <v>40343.001087962963</v>
      </c>
      <c r="L296" s="3">
        <v>1276480894</v>
      </c>
      <c r="M296" s="3" t="b">
        <v>1</v>
      </c>
      <c r="N296" s="3">
        <v>50</v>
      </c>
      <c r="O296" s="3" t="b">
        <v>1</v>
      </c>
      <c r="P296" s="3" t="s">
        <v>8265</v>
      </c>
      <c r="Q296" s="8">
        <f t="shared" si="18"/>
        <v>1</v>
      </c>
      <c r="R296" s="10">
        <f t="shared" si="19"/>
        <v>100</v>
      </c>
      <c r="S296" s="3" t="s">
        <v>8305</v>
      </c>
      <c r="T296" s="3" t="s">
        <v>8306</v>
      </c>
    </row>
    <row r="297" spans="1:20" ht="110" x14ac:dyDescent="0.2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14">
        <f t="shared" si="16"/>
        <v>41578.916666666664</v>
      </c>
      <c r="J297" s="3">
        <v>1383264000</v>
      </c>
      <c r="K297" s="14">
        <f t="shared" si="17"/>
        <v>41518.921400462961</v>
      </c>
      <c r="L297" s="3">
        <v>1378080409</v>
      </c>
      <c r="M297" s="3" t="b">
        <v>1</v>
      </c>
      <c r="N297" s="3">
        <v>665</v>
      </c>
      <c r="O297" s="3" t="b">
        <v>1</v>
      </c>
      <c r="P297" s="3" t="s">
        <v>8265</v>
      </c>
      <c r="Q297" s="8">
        <f t="shared" si="18"/>
        <v>1.3310911999999999</v>
      </c>
      <c r="R297" s="10">
        <f t="shared" si="19"/>
        <v>100.08204511278196</v>
      </c>
      <c r="S297" s="3" t="s">
        <v>8305</v>
      </c>
      <c r="T297" s="3" t="s">
        <v>8306</v>
      </c>
    </row>
    <row r="298" spans="1:20" ht="88" x14ac:dyDescent="0.2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14">
        <f t="shared" si="16"/>
        <v>41159.392164351848</v>
      </c>
      <c r="J298" s="3">
        <v>1347017083</v>
      </c>
      <c r="K298" s="14">
        <f t="shared" si="17"/>
        <v>41134.392164351848</v>
      </c>
      <c r="L298" s="3">
        <v>1344857083</v>
      </c>
      <c r="M298" s="3" t="b">
        <v>1</v>
      </c>
      <c r="N298" s="3">
        <v>129</v>
      </c>
      <c r="O298" s="3" t="b">
        <v>1</v>
      </c>
      <c r="P298" s="3" t="s">
        <v>8265</v>
      </c>
      <c r="Q298" s="8">
        <f t="shared" si="18"/>
        <v>1.187262</v>
      </c>
      <c r="R298" s="10">
        <f t="shared" si="19"/>
        <v>230.08953488372092</v>
      </c>
      <c r="S298" s="3" t="s">
        <v>8305</v>
      </c>
      <c r="T298" s="3" t="s">
        <v>8306</v>
      </c>
    </row>
    <row r="299" spans="1:20" ht="88" x14ac:dyDescent="0.2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14">
        <f t="shared" si="16"/>
        <v>42125.082638888889</v>
      </c>
      <c r="J299" s="3">
        <v>1430452740</v>
      </c>
      <c r="K299" s="14">
        <f t="shared" si="17"/>
        <v>42089.644687499997</v>
      </c>
      <c r="L299" s="3">
        <v>1427390901</v>
      </c>
      <c r="M299" s="3" t="b">
        <v>1</v>
      </c>
      <c r="N299" s="3">
        <v>142</v>
      </c>
      <c r="O299" s="3" t="b">
        <v>1</v>
      </c>
      <c r="P299" s="3" t="s">
        <v>8265</v>
      </c>
      <c r="Q299" s="8">
        <f t="shared" si="18"/>
        <v>1.0064</v>
      </c>
      <c r="R299" s="10">
        <f t="shared" si="19"/>
        <v>141.74647887323943</v>
      </c>
      <c r="S299" s="3" t="s">
        <v>8305</v>
      </c>
      <c r="T299" s="3" t="s">
        <v>8306</v>
      </c>
    </row>
    <row r="300" spans="1:20" ht="44" x14ac:dyDescent="0.2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14">
        <f t="shared" si="16"/>
        <v>41768.791666666664</v>
      </c>
      <c r="J300" s="3">
        <v>1399669200</v>
      </c>
      <c r="K300" s="14">
        <f t="shared" si="17"/>
        <v>41709.380185185182</v>
      </c>
      <c r="L300" s="3">
        <v>1394536048</v>
      </c>
      <c r="M300" s="3" t="b">
        <v>1</v>
      </c>
      <c r="N300" s="3">
        <v>2436</v>
      </c>
      <c r="O300" s="3" t="b">
        <v>1</v>
      </c>
      <c r="P300" s="3" t="s">
        <v>8265</v>
      </c>
      <c r="Q300" s="8">
        <f t="shared" si="18"/>
        <v>1.089324126984127</v>
      </c>
      <c r="R300" s="10">
        <f t="shared" si="19"/>
        <v>56.344351395730705</v>
      </c>
      <c r="S300" s="3" t="s">
        <v>8305</v>
      </c>
      <c r="T300" s="3" t="s">
        <v>8306</v>
      </c>
    </row>
    <row r="301" spans="1:20" ht="110" x14ac:dyDescent="0.2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14">
        <f t="shared" si="16"/>
        <v>40499.183564814812</v>
      </c>
      <c r="J301" s="3">
        <v>1289975060</v>
      </c>
      <c r="K301" s="14">
        <f t="shared" si="17"/>
        <v>40469.141898148147</v>
      </c>
      <c r="L301" s="3">
        <v>1287379460</v>
      </c>
      <c r="M301" s="3" t="b">
        <v>1</v>
      </c>
      <c r="N301" s="3">
        <v>244</v>
      </c>
      <c r="O301" s="3" t="b">
        <v>1</v>
      </c>
      <c r="P301" s="3" t="s">
        <v>8265</v>
      </c>
      <c r="Q301" s="8">
        <f t="shared" si="18"/>
        <v>1.789525</v>
      </c>
      <c r="R301" s="10">
        <f t="shared" si="19"/>
        <v>73.341188524590166</v>
      </c>
      <c r="S301" s="3" t="s">
        <v>8305</v>
      </c>
      <c r="T301" s="3" t="s">
        <v>8306</v>
      </c>
    </row>
    <row r="302" spans="1:20" ht="110" x14ac:dyDescent="0.2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14">
        <f t="shared" si="16"/>
        <v>40657.876597222217</v>
      </c>
      <c r="J302" s="3">
        <v>1303686138</v>
      </c>
      <c r="K302" s="14">
        <f t="shared" si="17"/>
        <v>40626.876597222217</v>
      </c>
      <c r="L302" s="3">
        <v>1301007738</v>
      </c>
      <c r="M302" s="3" t="b">
        <v>1</v>
      </c>
      <c r="N302" s="3">
        <v>298</v>
      </c>
      <c r="O302" s="3" t="b">
        <v>1</v>
      </c>
      <c r="P302" s="3" t="s">
        <v>8265</v>
      </c>
      <c r="Q302" s="8">
        <f t="shared" si="18"/>
        <v>1.0172264</v>
      </c>
      <c r="R302" s="10">
        <f t="shared" si="19"/>
        <v>85.337785234899329</v>
      </c>
      <c r="S302" s="3" t="s">
        <v>8305</v>
      </c>
      <c r="T302" s="3" t="s">
        <v>8306</v>
      </c>
    </row>
    <row r="303" spans="1:20" ht="88" x14ac:dyDescent="0.2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14">
        <f t="shared" si="16"/>
        <v>41352.612673611111</v>
      </c>
      <c r="J303" s="3">
        <v>1363711335</v>
      </c>
      <c r="K303" s="14">
        <f t="shared" si="17"/>
        <v>41312.654340277775</v>
      </c>
      <c r="L303" s="3">
        <v>1360258935</v>
      </c>
      <c r="M303" s="3" t="b">
        <v>1</v>
      </c>
      <c r="N303" s="3">
        <v>251</v>
      </c>
      <c r="O303" s="3" t="b">
        <v>1</v>
      </c>
      <c r="P303" s="3" t="s">
        <v>8265</v>
      </c>
      <c r="Q303" s="8">
        <f t="shared" si="18"/>
        <v>1.1873499999999999</v>
      </c>
      <c r="R303" s="10">
        <f t="shared" si="19"/>
        <v>61.496215139442228</v>
      </c>
      <c r="S303" s="3" t="s">
        <v>8305</v>
      </c>
      <c r="T303" s="3" t="s">
        <v>8306</v>
      </c>
    </row>
    <row r="304" spans="1:20" ht="110" x14ac:dyDescent="0.2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14">
        <f t="shared" si="16"/>
        <v>40963.773587962962</v>
      </c>
      <c r="J304" s="3">
        <v>1330115638</v>
      </c>
      <c r="K304" s="14">
        <f t="shared" si="17"/>
        <v>40933.773587962962</v>
      </c>
      <c r="L304" s="3">
        <v>1327523638</v>
      </c>
      <c r="M304" s="3" t="b">
        <v>1</v>
      </c>
      <c r="N304" s="3">
        <v>108</v>
      </c>
      <c r="O304" s="3" t="b">
        <v>1</v>
      </c>
      <c r="P304" s="3" t="s">
        <v>8265</v>
      </c>
      <c r="Q304" s="8">
        <f t="shared" si="18"/>
        <v>1.0045999999999999</v>
      </c>
      <c r="R304" s="10">
        <f t="shared" si="19"/>
        <v>93.018518518518519</v>
      </c>
      <c r="S304" s="3" t="s">
        <v>8305</v>
      </c>
      <c r="T304" s="3" t="s">
        <v>8306</v>
      </c>
    </row>
    <row r="305" spans="1:20" ht="88" x14ac:dyDescent="0.2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14">
        <f t="shared" si="16"/>
        <v>41061.987800925926</v>
      </c>
      <c r="J305" s="3">
        <v>1338601346</v>
      </c>
      <c r="K305" s="14">
        <f t="shared" si="17"/>
        <v>41031.987800925919</v>
      </c>
      <c r="L305" s="3">
        <v>1336009346</v>
      </c>
      <c r="M305" s="3" t="b">
        <v>1</v>
      </c>
      <c r="N305" s="3">
        <v>82</v>
      </c>
      <c r="O305" s="3" t="b">
        <v>1</v>
      </c>
      <c r="P305" s="3" t="s">
        <v>8265</v>
      </c>
      <c r="Q305" s="8">
        <f t="shared" si="18"/>
        <v>1.3746666666666667</v>
      </c>
      <c r="R305" s="10">
        <f t="shared" si="19"/>
        <v>50.292682926829265</v>
      </c>
      <c r="S305" s="3" t="s">
        <v>8305</v>
      </c>
      <c r="T305" s="3" t="s">
        <v>8306</v>
      </c>
    </row>
    <row r="306" spans="1:20" ht="66" x14ac:dyDescent="0.2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14">
        <f t="shared" si="16"/>
        <v>41153</v>
      </c>
      <c r="J306" s="3">
        <v>1346464800</v>
      </c>
      <c r="K306" s="14">
        <f t="shared" si="17"/>
        <v>41114.01153935185</v>
      </c>
      <c r="L306" s="3">
        <v>1343096197</v>
      </c>
      <c r="M306" s="3" t="b">
        <v>1</v>
      </c>
      <c r="N306" s="3">
        <v>74</v>
      </c>
      <c r="O306" s="3" t="b">
        <v>1</v>
      </c>
      <c r="P306" s="3" t="s">
        <v>8265</v>
      </c>
      <c r="Q306" s="8">
        <f t="shared" si="18"/>
        <v>2.3164705882352941</v>
      </c>
      <c r="R306" s="10">
        <f t="shared" si="19"/>
        <v>106.43243243243244</v>
      </c>
      <c r="S306" s="3" t="s">
        <v>8305</v>
      </c>
      <c r="T306" s="3" t="s">
        <v>8306</v>
      </c>
    </row>
    <row r="307" spans="1:20" ht="66" x14ac:dyDescent="0.2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14">
        <f t="shared" si="16"/>
        <v>40978.546863425923</v>
      </c>
      <c r="J307" s="3">
        <v>1331392049</v>
      </c>
      <c r="K307" s="14">
        <f t="shared" si="17"/>
        <v>40948.546863425923</v>
      </c>
      <c r="L307" s="3">
        <v>1328800049</v>
      </c>
      <c r="M307" s="3" t="b">
        <v>1</v>
      </c>
      <c r="N307" s="3">
        <v>189</v>
      </c>
      <c r="O307" s="3" t="b">
        <v>1</v>
      </c>
      <c r="P307" s="3" t="s">
        <v>8265</v>
      </c>
      <c r="Q307" s="8">
        <f t="shared" si="18"/>
        <v>1.3033333333333332</v>
      </c>
      <c r="R307" s="10">
        <f t="shared" si="19"/>
        <v>51.719576719576722</v>
      </c>
      <c r="S307" s="3" t="s">
        <v>8305</v>
      </c>
      <c r="T307" s="3" t="s">
        <v>8306</v>
      </c>
    </row>
    <row r="308" spans="1:20" ht="66" x14ac:dyDescent="0.2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14">
        <f t="shared" si="16"/>
        <v>41353.712187500001</v>
      </c>
      <c r="J308" s="3">
        <v>1363806333</v>
      </c>
      <c r="K308" s="14">
        <f t="shared" si="17"/>
        <v>41333.753854166665</v>
      </c>
      <c r="L308" s="3">
        <v>1362081933</v>
      </c>
      <c r="M308" s="3" t="b">
        <v>1</v>
      </c>
      <c r="N308" s="3">
        <v>80</v>
      </c>
      <c r="O308" s="3" t="b">
        <v>1</v>
      </c>
      <c r="P308" s="3" t="s">
        <v>8265</v>
      </c>
      <c r="Q308" s="8">
        <f t="shared" si="18"/>
        <v>2.9289999999999998</v>
      </c>
      <c r="R308" s="10">
        <f t="shared" si="19"/>
        <v>36.612499999999997</v>
      </c>
      <c r="S308" s="3" t="s">
        <v>8305</v>
      </c>
      <c r="T308" s="3" t="s">
        <v>8306</v>
      </c>
    </row>
    <row r="309" spans="1:20" ht="22" x14ac:dyDescent="0.2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14">
        <f t="shared" si="16"/>
        <v>41312.861122685179</v>
      </c>
      <c r="J309" s="3">
        <v>1360276801</v>
      </c>
      <c r="K309" s="14">
        <f t="shared" si="17"/>
        <v>41282.861122685186</v>
      </c>
      <c r="L309" s="3">
        <v>1357684801</v>
      </c>
      <c r="M309" s="3" t="b">
        <v>1</v>
      </c>
      <c r="N309" s="3">
        <v>576</v>
      </c>
      <c r="O309" s="3" t="b">
        <v>1</v>
      </c>
      <c r="P309" s="3" t="s">
        <v>8265</v>
      </c>
      <c r="Q309" s="8">
        <f t="shared" si="18"/>
        <v>1.1131818181818183</v>
      </c>
      <c r="R309" s="10">
        <f t="shared" si="19"/>
        <v>42.517361111111114</v>
      </c>
      <c r="S309" s="3" t="s">
        <v>8305</v>
      </c>
      <c r="T309" s="3" t="s">
        <v>8306</v>
      </c>
    </row>
    <row r="310" spans="1:20" ht="88" x14ac:dyDescent="0.2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14">
        <f t="shared" si="16"/>
        <v>40612.611226851848</v>
      </c>
      <c r="J310" s="3">
        <v>1299775210</v>
      </c>
      <c r="K310" s="14">
        <f t="shared" si="17"/>
        <v>40567.611226851848</v>
      </c>
      <c r="L310" s="3">
        <v>1295887210</v>
      </c>
      <c r="M310" s="3" t="b">
        <v>1</v>
      </c>
      <c r="N310" s="3">
        <v>202</v>
      </c>
      <c r="O310" s="3" t="b">
        <v>1</v>
      </c>
      <c r="P310" s="3" t="s">
        <v>8265</v>
      </c>
      <c r="Q310" s="8">
        <f t="shared" si="18"/>
        <v>1.0556666666666668</v>
      </c>
      <c r="R310" s="10">
        <f t="shared" si="19"/>
        <v>62.712871287128714</v>
      </c>
      <c r="S310" s="3" t="s">
        <v>8305</v>
      </c>
      <c r="T310" s="3" t="s">
        <v>8306</v>
      </c>
    </row>
    <row r="311" spans="1:20" ht="88" x14ac:dyDescent="0.2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14">
        <f t="shared" si="16"/>
        <v>41155.668217592589</v>
      </c>
      <c r="J311" s="3">
        <v>1346695334</v>
      </c>
      <c r="K311" s="14">
        <f t="shared" si="17"/>
        <v>41134.668217592589</v>
      </c>
      <c r="L311" s="3">
        <v>1344880934</v>
      </c>
      <c r="M311" s="3" t="b">
        <v>1</v>
      </c>
      <c r="N311" s="3">
        <v>238</v>
      </c>
      <c r="O311" s="3" t="b">
        <v>1</v>
      </c>
      <c r="P311" s="3" t="s">
        <v>8265</v>
      </c>
      <c r="Q311" s="8">
        <f t="shared" si="18"/>
        <v>1.1894444444444445</v>
      </c>
      <c r="R311" s="10">
        <f t="shared" si="19"/>
        <v>89.957983193277315</v>
      </c>
      <c r="S311" s="3" t="s">
        <v>8305</v>
      </c>
      <c r="T311" s="3" t="s">
        <v>8306</v>
      </c>
    </row>
    <row r="312" spans="1:20" ht="110" x14ac:dyDescent="0.2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14">
        <f t="shared" si="16"/>
        <v>40836</v>
      </c>
      <c r="J312" s="3">
        <v>1319076000</v>
      </c>
      <c r="K312" s="14">
        <f t="shared" si="17"/>
        <v>40821.099803240737</v>
      </c>
      <c r="L312" s="3">
        <v>1317788623</v>
      </c>
      <c r="M312" s="3" t="b">
        <v>1</v>
      </c>
      <c r="N312" s="3">
        <v>36</v>
      </c>
      <c r="O312" s="3" t="b">
        <v>1</v>
      </c>
      <c r="P312" s="3" t="s">
        <v>8265</v>
      </c>
      <c r="Q312" s="8">
        <f t="shared" si="18"/>
        <v>1.04129</v>
      </c>
      <c r="R312" s="10">
        <f t="shared" si="19"/>
        <v>28.924722222222222</v>
      </c>
      <c r="S312" s="3" t="s">
        <v>8305</v>
      </c>
      <c r="T312" s="3" t="s">
        <v>8306</v>
      </c>
    </row>
    <row r="313" spans="1:20" ht="88" x14ac:dyDescent="0.2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14">
        <f t="shared" si="16"/>
        <v>40909.249305555553</v>
      </c>
      <c r="J313" s="3">
        <v>1325404740</v>
      </c>
      <c r="K313" s="14">
        <f t="shared" si="17"/>
        <v>40868.136481481481</v>
      </c>
      <c r="L313" s="3">
        <v>1321852592</v>
      </c>
      <c r="M313" s="3" t="b">
        <v>1</v>
      </c>
      <c r="N313" s="3">
        <v>150</v>
      </c>
      <c r="O313" s="3" t="b">
        <v>1</v>
      </c>
      <c r="P313" s="3" t="s">
        <v>8265</v>
      </c>
      <c r="Q313" s="8">
        <f t="shared" si="18"/>
        <v>1.0410165</v>
      </c>
      <c r="R313" s="10">
        <f t="shared" si="19"/>
        <v>138.8022</v>
      </c>
      <c r="S313" s="3" t="s">
        <v>8305</v>
      </c>
      <c r="T313" s="3" t="s">
        <v>8306</v>
      </c>
    </row>
    <row r="314" spans="1:20" ht="110" x14ac:dyDescent="0.2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14">
        <f t="shared" si="16"/>
        <v>41378.794351851851</v>
      </c>
      <c r="J314" s="3">
        <v>1365973432</v>
      </c>
      <c r="K314" s="14">
        <f t="shared" si="17"/>
        <v>41348.794351851851</v>
      </c>
      <c r="L314" s="3">
        <v>1363381432</v>
      </c>
      <c r="M314" s="3" t="b">
        <v>1</v>
      </c>
      <c r="N314" s="3">
        <v>146</v>
      </c>
      <c r="O314" s="3" t="b">
        <v>1</v>
      </c>
      <c r="P314" s="3" t="s">
        <v>8265</v>
      </c>
      <c r="Q314" s="8">
        <f t="shared" si="18"/>
        <v>1.1187499999999999</v>
      </c>
      <c r="R314" s="10">
        <f t="shared" si="19"/>
        <v>61.301369863013697</v>
      </c>
      <c r="S314" s="3" t="s">
        <v>8305</v>
      </c>
      <c r="T314" s="3" t="s">
        <v>8306</v>
      </c>
    </row>
    <row r="315" spans="1:20" ht="110" x14ac:dyDescent="0.2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14">
        <f t="shared" si="16"/>
        <v>40401.582638888889</v>
      </c>
      <c r="J315" s="3">
        <v>1281542340</v>
      </c>
      <c r="K315" s="14">
        <f t="shared" si="17"/>
        <v>40357.144606481481</v>
      </c>
      <c r="L315" s="3">
        <v>1277702894</v>
      </c>
      <c r="M315" s="3" t="b">
        <v>1</v>
      </c>
      <c r="N315" s="3">
        <v>222</v>
      </c>
      <c r="O315" s="3" t="b">
        <v>1</v>
      </c>
      <c r="P315" s="3" t="s">
        <v>8265</v>
      </c>
      <c r="Q315" s="8">
        <f t="shared" si="18"/>
        <v>1.0473529411764706</v>
      </c>
      <c r="R315" s="10">
        <f t="shared" si="19"/>
        <v>80.202702702702709</v>
      </c>
      <c r="S315" s="3" t="s">
        <v>8305</v>
      </c>
      <c r="T315" s="3" t="s">
        <v>8306</v>
      </c>
    </row>
    <row r="316" spans="1:20" ht="88" x14ac:dyDescent="0.2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14">
        <f t="shared" si="16"/>
        <v>41334.749861111108</v>
      </c>
      <c r="J316" s="3">
        <v>1362167988</v>
      </c>
      <c r="K316" s="14">
        <f t="shared" si="17"/>
        <v>41304.749861111108</v>
      </c>
      <c r="L316" s="3">
        <v>1359575988</v>
      </c>
      <c r="M316" s="3" t="b">
        <v>1</v>
      </c>
      <c r="N316" s="3">
        <v>120</v>
      </c>
      <c r="O316" s="3" t="b">
        <v>1</v>
      </c>
      <c r="P316" s="3" t="s">
        <v>8265</v>
      </c>
      <c r="Q316" s="8">
        <f t="shared" si="18"/>
        <v>3.8515000000000001</v>
      </c>
      <c r="R316" s="10">
        <f t="shared" si="19"/>
        <v>32.095833333333331</v>
      </c>
      <c r="S316" s="3" t="s">
        <v>8305</v>
      </c>
      <c r="T316" s="3" t="s">
        <v>8306</v>
      </c>
    </row>
    <row r="317" spans="1:20" ht="88" x14ac:dyDescent="0.2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14">
        <f t="shared" si="16"/>
        <v>41143.689050925925</v>
      </c>
      <c r="J317" s="3">
        <v>1345660334</v>
      </c>
      <c r="K317" s="14">
        <f t="shared" si="17"/>
        <v>41113.689050925925</v>
      </c>
      <c r="L317" s="3">
        <v>1343068334</v>
      </c>
      <c r="M317" s="3" t="b">
        <v>1</v>
      </c>
      <c r="N317" s="3">
        <v>126</v>
      </c>
      <c r="O317" s="3" t="b">
        <v>1</v>
      </c>
      <c r="P317" s="3" t="s">
        <v>8265</v>
      </c>
      <c r="Q317" s="8">
        <f t="shared" si="18"/>
        <v>1.01248</v>
      </c>
      <c r="R317" s="10">
        <f t="shared" si="19"/>
        <v>200.88888888888889</v>
      </c>
      <c r="S317" s="3" t="s">
        <v>8305</v>
      </c>
      <c r="T317" s="3" t="s">
        <v>8306</v>
      </c>
    </row>
    <row r="318" spans="1:20" ht="66" x14ac:dyDescent="0.2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14">
        <f t="shared" si="16"/>
        <v>41984.124305555553</v>
      </c>
      <c r="J318" s="3">
        <v>1418273940</v>
      </c>
      <c r="K318" s="14">
        <f t="shared" si="17"/>
        <v>41950.840243055551</v>
      </c>
      <c r="L318" s="3">
        <v>1415398197</v>
      </c>
      <c r="M318" s="3" t="b">
        <v>1</v>
      </c>
      <c r="N318" s="3">
        <v>158</v>
      </c>
      <c r="O318" s="3" t="b">
        <v>1</v>
      </c>
      <c r="P318" s="3" t="s">
        <v>8265</v>
      </c>
      <c r="Q318" s="8">
        <f t="shared" si="18"/>
        <v>1.1377333333333333</v>
      </c>
      <c r="R318" s="10">
        <f t="shared" si="19"/>
        <v>108.01265822784811</v>
      </c>
      <c r="S318" s="3" t="s">
        <v>8305</v>
      </c>
      <c r="T318" s="3" t="s">
        <v>8306</v>
      </c>
    </row>
    <row r="319" spans="1:20" ht="66" x14ac:dyDescent="0.2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14">
        <f t="shared" si="16"/>
        <v>41619.593553240738</v>
      </c>
      <c r="J319" s="3">
        <v>1386778483</v>
      </c>
      <c r="K319" s="14">
        <f t="shared" si="17"/>
        <v>41589.593553240738</v>
      </c>
      <c r="L319" s="3">
        <v>1384186483</v>
      </c>
      <c r="M319" s="3" t="b">
        <v>1</v>
      </c>
      <c r="N319" s="3">
        <v>316</v>
      </c>
      <c r="O319" s="3" t="b">
        <v>1</v>
      </c>
      <c r="P319" s="3" t="s">
        <v>8265</v>
      </c>
      <c r="Q319" s="8">
        <f t="shared" si="18"/>
        <v>1.0080333333333333</v>
      </c>
      <c r="R319" s="10">
        <f t="shared" si="19"/>
        <v>95.699367088607602</v>
      </c>
      <c r="S319" s="3" t="s">
        <v>8305</v>
      </c>
      <c r="T319" s="3" t="s">
        <v>8306</v>
      </c>
    </row>
    <row r="320" spans="1:20" ht="88" x14ac:dyDescent="0.2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14">
        <f t="shared" si="16"/>
        <v>41359.913784722223</v>
      </c>
      <c r="J320" s="3">
        <v>1364342151</v>
      </c>
      <c r="K320" s="14">
        <f t="shared" si="17"/>
        <v>41329.955451388887</v>
      </c>
      <c r="L320" s="3">
        <v>1361753751</v>
      </c>
      <c r="M320" s="3" t="b">
        <v>1</v>
      </c>
      <c r="N320" s="3">
        <v>284</v>
      </c>
      <c r="O320" s="3" t="b">
        <v>1</v>
      </c>
      <c r="P320" s="3" t="s">
        <v>8265</v>
      </c>
      <c r="Q320" s="8">
        <f t="shared" si="18"/>
        <v>2.8332000000000002</v>
      </c>
      <c r="R320" s="10">
        <f t="shared" si="19"/>
        <v>49.880281690140848</v>
      </c>
      <c r="S320" s="3" t="s">
        <v>8305</v>
      </c>
      <c r="T320" s="3" t="s">
        <v>8306</v>
      </c>
    </row>
    <row r="321" spans="1:20" ht="110" x14ac:dyDescent="0.2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14">
        <f t="shared" si="16"/>
        <v>40211.249305555553</v>
      </c>
      <c r="J321" s="3">
        <v>1265097540</v>
      </c>
      <c r="K321" s="14">
        <f t="shared" si="17"/>
        <v>40123.754965277774</v>
      </c>
      <c r="L321" s="3">
        <v>1257538029</v>
      </c>
      <c r="M321" s="3" t="b">
        <v>1</v>
      </c>
      <c r="N321" s="3">
        <v>51</v>
      </c>
      <c r="O321" s="3" t="b">
        <v>1</v>
      </c>
      <c r="P321" s="3" t="s">
        <v>8265</v>
      </c>
      <c r="Q321" s="8">
        <f t="shared" si="18"/>
        <v>1.1268</v>
      </c>
      <c r="R321" s="10">
        <f t="shared" si="19"/>
        <v>110.47058823529412</v>
      </c>
      <c r="S321" s="3" t="s">
        <v>8305</v>
      </c>
      <c r="T321" s="3" t="s">
        <v>8306</v>
      </c>
    </row>
    <row r="322" spans="1:20" ht="110" x14ac:dyDescent="0.2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14">
        <f t="shared" si="16"/>
        <v>42360.874999999993</v>
      </c>
      <c r="J322" s="3">
        <v>1450825200</v>
      </c>
      <c r="K322" s="14">
        <f t="shared" si="17"/>
        <v>42331.46797453703</v>
      </c>
      <c r="L322" s="3">
        <v>1448284433</v>
      </c>
      <c r="M322" s="3" t="b">
        <v>1</v>
      </c>
      <c r="N322" s="3">
        <v>158</v>
      </c>
      <c r="O322" s="3" t="b">
        <v>1</v>
      </c>
      <c r="P322" s="3" t="s">
        <v>8265</v>
      </c>
      <c r="Q322" s="8">
        <f t="shared" si="18"/>
        <v>1.0658000000000001</v>
      </c>
      <c r="R322" s="10">
        <f t="shared" si="19"/>
        <v>134.91139240506328</v>
      </c>
      <c r="S322" s="3" t="s">
        <v>8305</v>
      </c>
      <c r="T322" s="3" t="s">
        <v>8306</v>
      </c>
    </row>
    <row r="323" spans="1:20" ht="88" x14ac:dyDescent="0.2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14">
        <f t="shared" ref="I323:I386" si="20">(((J323/60)/60)/24)+DATE(1970,1,1)+(-2/24)</f>
        <v>42682.40493055556</v>
      </c>
      <c r="J323" s="3">
        <v>1478605386</v>
      </c>
      <c r="K323" s="14">
        <f t="shared" ref="K323:K386" si="21">(L323/86400)+25569+(-2/24)</f>
        <v>42647.363263888888</v>
      </c>
      <c r="L323" s="3">
        <v>1475577786</v>
      </c>
      <c r="M323" s="3" t="b">
        <v>1</v>
      </c>
      <c r="N323" s="3">
        <v>337</v>
      </c>
      <c r="O323" s="3" t="b">
        <v>1</v>
      </c>
      <c r="P323" s="3" t="s">
        <v>8265</v>
      </c>
      <c r="Q323" s="8">
        <f t="shared" ref="Q323:Q386" si="22">E323/D323</f>
        <v>1.0266285714285714</v>
      </c>
      <c r="R323" s="10">
        <f t="shared" ref="R323:R386" si="23">E323/N323</f>
        <v>106.62314540059347</v>
      </c>
      <c r="S323" s="3" t="s">
        <v>8305</v>
      </c>
      <c r="T323" s="3" t="s">
        <v>8306</v>
      </c>
    </row>
    <row r="324" spans="1:20" ht="88" x14ac:dyDescent="0.2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14">
        <f t="shared" si="20"/>
        <v>42503.486666666664</v>
      </c>
      <c r="J324" s="3">
        <v>1463146848</v>
      </c>
      <c r="K324" s="14">
        <f t="shared" si="21"/>
        <v>42473.486666666664</v>
      </c>
      <c r="L324" s="3">
        <v>1460554848</v>
      </c>
      <c r="M324" s="3" t="b">
        <v>1</v>
      </c>
      <c r="N324" s="3">
        <v>186</v>
      </c>
      <c r="O324" s="3" t="b">
        <v>1</v>
      </c>
      <c r="P324" s="3" t="s">
        <v>8265</v>
      </c>
      <c r="Q324" s="8">
        <f t="shared" si="22"/>
        <v>1.0791200000000001</v>
      </c>
      <c r="R324" s="10">
        <f t="shared" si="23"/>
        <v>145.04301075268816</v>
      </c>
      <c r="S324" s="3" t="s">
        <v>8305</v>
      </c>
      <c r="T324" s="3" t="s">
        <v>8306</v>
      </c>
    </row>
    <row r="325" spans="1:20" ht="88" x14ac:dyDescent="0.2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14">
        <f t="shared" si="20"/>
        <v>42725.249305555553</v>
      </c>
      <c r="J325" s="3">
        <v>1482307140</v>
      </c>
      <c r="K325" s="14">
        <f t="shared" si="21"/>
        <v>42697.238032407404</v>
      </c>
      <c r="L325" s="3">
        <v>1479886966</v>
      </c>
      <c r="M325" s="3" t="b">
        <v>1</v>
      </c>
      <c r="N325" s="3">
        <v>58</v>
      </c>
      <c r="O325" s="3" t="b">
        <v>1</v>
      </c>
      <c r="P325" s="3" t="s">
        <v>8265</v>
      </c>
      <c r="Q325" s="8">
        <f t="shared" si="22"/>
        <v>1.2307407407407407</v>
      </c>
      <c r="R325" s="10">
        <f t="shared" si="23"/>
        <v>114.58620689655173</v>
      </c>
      <c r="S325" s="3" t="s">
        <v>8305</v>
      </c>
      <c r="T325" s="3" t="s">
        <v>8306</v>
      </c>
    </row>
    <row r="326" spans="1:20" ht="88" x14ac:dyDescent="0.2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14">
        <f t="shared" si="20"/>
        <v>42217.542916666665</v>
      </c>
      <c r="J326" s="3">
        <v>1438441308</v>
      </c>
      <c r="K326" s="14">
        <f t="shared" si="21"/>
        <v>42184.542916666665</v>
      </c>
      <c r="L326" s="3">
        <v>1435590108</v>
      </c>
      <c r="M326" s="3" t="b">
        <v>1</v>
      </c>
      <c r="N326" s="3">
        <v>82</v>
      </c>
      <c r="O326" s="3" t="b">
        <v>1</v>
      </c>
      <c r="P326" s="3" t="s">
        <v>8265</v>
      </c>
      <c r="Q326" s="8">
        <f t="shared" si="22"/>
        <v>1.016</v>
      </c>
      <c r="R326" s="10">
        <f t="shared" si="23"/>
        <v>105.3170731707317</v>
      </c>
      <c r="S326" s="3" t="s">
        <v>8305</v>
      </c>
      <c r="T326" s="3" t="s">
        <v>8306</v>
      </c>
    </row>
    <row r="327" spans="1:20" ht="88" x14ac:dyDescent="0.2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14">
        <f t="shared" si="20"/>
        <v>42724.104548611103</v>
      </c>
      <c r="J327" s="3">
        <v>1482208233</v>
      </c>
      <c r="K327" s="14">
        <f t="shared" si="21"/>
        <v>42689.104548611103</v>
      </c>
      <c r="L327" s="3">
        <v>1479184233</v>
      </c>
      <c r="M327" s="3" t="b">
        <v>1</v>
      </c>
      <c r="N327" s="3">
        <v>736</v>
      </c>
      <c r="O327" s="3" t="b">
        <v>1</v>
      </c>
      <c r="P327" s="3" t="s">
        <v>8265</v>
      </c>
      <c r="Q327" s="8">
        <f t="shared" si="22"/>
        <v>1.04396</v>
      </c>
      <c r="R327" s="10">
        <f t="shared" si="23"/>
        <v>70.921195652173907</v>
      </c>
      <c r="S327" s="3" t="s">
        <v>8305</v>
      </c>
      <c r="T327" s="3" t="s">
        <v>8306</v>
      </c>
    </row>
    <row r="328" spans="1:20" ht="88" x14ac:dyDescent="0.2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14">
        <f t="shared" si="20"/>
        <v>42808.872916666667</v>
      </c>
      <c r="J328" s="3">
        <v>1489532220</v>
      </c>
      <c r="K328" s="14">
        <f t="shared" si="21"/>
        <v>42775.231550925928</v>
      </c>
      <c r="L328" s="3">
        <v>1486625606</v>
      </c>
      <c r="M328" s="3" t="b">
        <v>1</v>
      </c>
      <c r="N328" s="3">
        <v>1151</v>
      </c>
      <c r="O328" s="3" t="b">
        <v>1</v>
      </c>
      <c r="P328" s="3" t="s">
        <v>8265</v>
      </c>
      <c r="Q328" s="8">
        <f t="shared" si="22"/>
        <v>1.1292973333333334</v>
      </c>
      <c r="R328" s="10">
        <f t="shared" si="23"/>
        <v>147.17167680278018</v>
      </c>
      <c r="S328" s="3" t="s">
        <v>8305</v>
      </c>
      <c r="T328" s="3" t="s">
        <v>8306</v>
      </c>
    </row>
    <row r="329" spans="1:20" ht="88" x14ac:dyDescent="0.2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14">
        <f t="shared" si="20"/>
        <v>42085.249999999993</v>
      </c>
      <c r="J329" s="3">
        <v>1427011200</v>
      </c>
      <c r="K329" s="14">
        <f t="shared" si="21"/>
        <v>42058.151956018519</v>
      </c>
      <c r="L329" s="3">
        <v>1424669929</v>
      </c>
      <c r="M329" s="3" t="b">
        <v>1</v>
      </c>
      <c r="N329" s="3">
        <v>34</v>
      </c>
      <c r="O329" s="3" t="b">
        <v>1</v>
      </c>
      <c r="P329" s="3" t="s">
        <v>8265</v>
      </c>
      <c r="Q329" s="8">
        <f t="shared" si="22"/>
        <v>1.3640000000000001</v>
      </c>
      <c r="R329" s="10">
        <f t="shared" si="23"/>
        <v>160.47058823529412</v>
      </c>
      <c r="S329" s="3" t="s">
        <v>8305</v>
      </c>
      <c r="T329" s="3" t="s">
        <v>8306</v>
      </c>
    </row>
    <row r="330" spans="1:20" ht="88" x14ac:dyDescent="0.2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14">
        <f t="shared" si="20"/>
        <v>42309.083333333336</v>
      </c>
      <c r="J330" s="3">
        <v>1446350400</v>
      </c>
      <c r="K330" s="14">
        <f t="shared" si="21"/>
        <v>42278.863287037035</v>
      </c>
      <c r="L330" s="3">
        <v>1443739388</v>
      </c>
      <c r="M330" s="3" t="b">
        <v>1</v>
      </c>
      <c r="N330" s="3">
        <v>498</v>
      </c>
      <c r="O330" s="3" t="b">
        <v>1</v>
      </c>
      <c r="P330" s="3" t="s">
        <v>8265</v>
      </c>
      <c r="Q330" s="8">
        <f t="shared" si="22"/>
        <v>1.036144</v>
      </c>
      <c r="R330" s="10">
        <f t="shared" si="23"/>
        <v>156.04578313253012</v>
      </c>
      <c r="S330" s="3" t="s">
        <v>8305</v>
      </c>
      <c r="T330" s="3" t="s">
        <v>8306</v>
      </c>
    </row>
    <row r="331" spans="1:20" ht="88" x14ac:dyDescent="0.2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14">
        <f t="shared" si="20"/>
        <v>42315.083333333336</v>
      </c>
      <c r="J331" s="3">
        <v>1446868800</v>
      </c>
      <c r="K331" s="14">
        <f t="shared" si="21"/>
        <v>42291.383414351854</v>
      </c>
      <c r="L331" s="3">
        <v>1444821127</v>
      </c>
      <c r="M331" s="3" t="b">
        <v>1</v>
      </c>
      <c r="N331" s="3">
        <v>167</v>
      </c>
      <c r="O331" s="3" t="b">
        <v>1</v>
      </c>
      <c r="P331" s="3" t="s">
        <v>8265</v>
      </c>
      <c r="Q331" s="8">
        <f t="shared" si="22"/>
        <v>1.0549999999999999</v>
      </c>
      <c r="R331" s="10">
        <f t="shared" si="23"/>
        <v>63.17365269461078</v>
      </c>
      <c r="S331" s="3" t="s">
        <v>8305</v>
      </c>
      <c r="T331" s="3" t="s">
        <v>8306</v>
      </c>
    </row>
    <row r="332" spans="1:20" ht="88" x14ac:dyDescent="0.2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14">
        <f t="shared" si="20"/>
        <v>41411.082638888889</v>
      </c>
      <c r="J332" s="3">
        <v>1368763140</v>
      </c>
      <c r="K332" s="14">
        <f t="shared" si="21"/>
        <v>41379.432442129626</v>
      </c>
      <c r="L332" s="3">
        <v>1366028563</v>
      </c>
      <c r="M332" s="3" t="b">
        <v>1</v>
      </c>
      <c r="N332" s="3">
        <v>340</v>
      </c>
      <c r="O332" s="3" t="b">
        <v>1</v>
      </c>
      <c r="P332" s="3" t="s">
        <v>8265</v>
      </c>
      <c r="Q332" s="8">
        <f t="shared" si="22"/>
        <v>1.0182857142857142</v>
      </c>
      <c r="R332" s="10">
        <f t="shared" si="23"/>
        <v>104.82352941176471</v>
      </c>
      <c r="S332" s="3" t="s">
        <v>8305</v>
      </c>
      <c r="T332" s="3" t="s">
        <v>8306</v>
      </c>
    </row>
    <row r="333" spans="1:20" ht="110" x14ac:dyDescent="0.2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14">
        <f t="shared" si="20"/>
        <v>42538.498078703698</v>
      </c>
      <c r="J333" s="3">
        <v>1466171834</v>
      </c>
      <c r="K333" s="14">
        <f t="shared" si="21"/>
        <v>42507.498078703698</v>
      </c>
      <c r="L333" s="3">
        <v>1463493434</v>
      </c>
      <c r="M333" s="3" t="b">
        <v>1</v>
      </c>
      <c r="N333" s="3">
        <v>438</v>
      </c>
      <c r="O333" s="3" t="b">
        <v>1</v>
      </c>
      <c r="P333" s="3" t="s">
        <v>8265</v>
      </c>
      <c r="Q333" s="8">
        <f t="shared" si="22"/>
        <v>1.0660499999999999</v>
      </c>
      <c r="R333" s="10">
        <f t="shared" si="23"/>
        <v>97.356164383561648</v>
      </c>
      <c r="S333" s="3" t="s">
        <v>8305</v>
      </c>
      <c r="T333" s="3" t="s">
        <v>8306</v>
      </c>
    </row>
    <row r="334" spans="1:20" ht="110" x14ac:dyDescent="0.2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14">
        <f t="shared" si="20"/>
        <v>42305.249999999993</v>
      </c>
      <c r="J334" s="3">
        <v>1446019200</v>
      </c>
      <c r="K334" s="14">
        <f t="shared" si="21"/>
        <v>42263.596956018511</v>
      </c>
      <c r="L334" s="3">
        <v>1442420377</v>
      </c>
      <c r="M334" s="3" t="b">
        <v>1</v>
      </c>
      <c r="N334" s="3">
        <v>555</v>
      </c>
      <c r="O334" s="3" t="b">
        <v>1</v>
      </c>
      <c r="P334" s="3" t="s">
        <v>8265</v>
      </c>
      <c r="Q334" s="8">
        <f t="shared" si="22"/>
        <v>1.13015</v>
      </c>
      <c r="R334" s="10">
        <f t="shared" si="23"/>
        <v>203.63063063063063</v>
      </c>
      <c r="S334" s="3" t="s">
        <v>8305</v>
      </c>
      <c r="T334" s="3" t="s">
        <v>8306</v>
      </c>
    </row>
    <row r="335" spans="1:20" ht="88" x14ac:dyDescent="0.2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14">
        <f t="shared" si="20"/>
        <v>42467.511469907404</v>
      </c>
      <c r="J335" s="3">
        <v>1460038591</v>
      </c>
      <c r="K335" s="14">
        <f t="shared" si="21"/>
        <v>42437.553136574068</v>
      </c>
      <c r="L335" s="3">
        <v>1457450191</v>
      </c>
      <c r="M335" s="3" t="b">
        <v>1</v>
      </c>
      <c r="N335" s="3">
        <v>266</v>
      </c>
      <c r="O335" s="3" t="b">
        <v>1</v>
      </c>
      <c r="P335" s="3" t="s">
        <v>8265</v>
      </c>
      <c r="Q335" s="8">
        <f t="shared" si="22"/>
        <v>1.252275</v>
      </c>
      <c r="R335" s="10">
        <f t="shared" si="23"/>
        <v>188.31203007518798</v>
      </c>
      <c r="S335" s="3" t="s">
        <v>8305</v>
      </c>
      <c r="T335" s="3" t="s">
        <v>8306</v>
      </c>
    </row>
    <row r="336" spans="1:20" ht="110" x14ac:dyDescent="0.2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14">
        <f t="shared" si="20"/>
        <v>42139.708333333336</v>
      </c>
      <c r="J336" s="3">
        <v>1431716400</v>
      </c>
      <c r="K336" s="14">
        <f t="shared" si="21"/>
        <v>42101.599039351851</v>
      </c>
      <c r="L336" s="3">
        <v>1428423757</v>
      </c>
      <c r="M336" s="3" t="b">
        <v>1</v>
      </c>
      <c r="N336" s="3">
        <v>69</v>
      </c>
      <c r="O336" s="3" t="b">
        <v>1</v>
      </c>
      <c r="P336" s="3" t="s">
        <v>8265</v>
      </c>
      <c r="Q336" s="8">
        <f t="shared" si="22"/>
        <v>1.0119</v>
      </c>
      <c r="R336" s="10">
        <f t="shared" si="23"/>
        <v>146.65217391304347</v>
      </c>
      <c r="S336" s="3" t="s">
        <v>8305</v>
      </c>
      <c r="T336" s="3" t="s">
        <v>8306</v>
      </c>
    </row>
    <row r="337" spans="1:20" ht="88" x14ac:dyDescent="0.2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14">
        <f t="shared" si="20"/>
        <v>42132.833333333336</v>
      </c>
      <c r="J337" s="3">
        <v>1431122400</v>
      </c>
      <c r="K337" s="14">
        <f t="shared" si="21"/>
        <v>42101.654108796291</v>
      </c>
      <c r="L337" s="3">
        <v>1428428515</v>
      </c>
      <c r="M337" s="3" t="b">
        <v>1</v>
      </c>
      <c r="N337" s="3">
        <v>80</v>
      </c>
      <c r="O337" s="3" t="b">
        <v>1</v>
      </c>
      <c r="P337" s="3" t="s">
        <v>8265</v>
      </c>
      <c r="Q337" s="8">
        <f t="shared" si="22"/>
        <v>1.0276470588235294</v>
      </c>
      <c r="R337" s="10">
        <f t="shared" si="23"/>
        <v>109.1875</v>
      </c>
      <c r="S337" s="3" t="s">
        <v>8305</v>
      </c>
      <c r="T337" s="3" t="s">
        <v>8306</v>
      </c>
    </row>
    <row r="338" spans="1:20" ht="88" x14ac:dyDescent="0.2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14">
        <f t="shared" si="20"/>
        <v>42321.554606481477</v>
      </c>
      <c r="J338" s="3">
        <v>1447427918</v>
      </c>
      <c r="K338" s="14">
        <f t="shared" si="21"/>
        <v>42291.512939814813</v>
      </c>
      <c r="L338" s="3">
        <v>1444832318</v>
      </c>
      <c r="M338" s="3" t="b">
        <v>1</v>
      </c>
      <c r="N338" s="3">
        <v>493</v>
      </c>
      <c r="O338" s="3" t="b">
        <v>1</v>
      </c>
      <c r="P338" s="3" t="s">
        <v>8265</v>
      </c>
      <c r="Q338" s="8">
        <f t="shared" si="22"/>
        <v>1.1683911999999999</v>
      </c>
      <c r="R338" s="10">
        <f t="shared" si="23"/>
        <v>59.249046653144013</v>
      </c>
      <c r="S338" s="3" t="s">
        <v>8305</v>
      </c>
      <c r="T338" s="3" t="s">
        <v>8306</v>
      </c>
    </row>
    <row r="339" spans="1:20" ht="88" x14ac:dyDescent="0.2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14">
        <f t="shared" si="20"/>
        <v>42077.003564814811</v>
      </c>
      <c r="J339" s="3">
        <v>1426298708</v>
      </c>
      <c r="K339" s="14">
        <f t="shared" si="21"/>
        <v>42047.045231481483</v>
      </c>
      <c r="L339" s="3">
        <v>1423710308</v>
      </c>
      <c r="M339" s="3" t="b">
        <v>1</v>
      </c>
      <c r="N339" s="3">
        <v>31</v>
      </c>
      <c r="O339" s="3" t="b">
        <v>1</v>
      </c>
      <c r="P339" s="3" t="s">
        <v>8265</v>
      </c>
      <c r="Q339" s="8">
        <f t="shared" si="22"/>
        <v>1.0116833333333335</v>
      </c>
      <c r="R339" s="10">
        <f t="shared" si="23"/>
        <v>97.904838709677421</v>
      </c>
      <c r="S339" s="3" t="s">
        <v>8305</v>
      </c>
      <c r="T339" s="3" t="s">
        <v>8306</v>
      </c>
    </row>
    <row r="340" spans="1:20" ht="110" x14ac:dyDescent="0.2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14">
        <f t="shared" si="20"/>
        <v>42615.958333333336</v>
      </c>
      <c r="J340" s="3">
        <v>1472864400</v>
      </c>
      <c r="K340" s="14">
        <f t="shared" si="21"/>
        <v>42559.672337962962</v>
      </c>
      <c r="L340" s="3">
        <v>1468001290</v>
      </c>
      <c r="M340" s="3" t="b">
        <v>1</v>
      </c>
      <c r="N340" s="3">
        <v>236</v>
      </c>
      <c r="O340" s="3" t="b">
        <v>1</v>
      </c>
      <c r="P340" s="3" t="s">
        <v>8265</v>
      </c>
      <c r="Q340" s="8">
        <f t="shared" si="22"/>
        <v>1.1013360000000001</v>
      </c>
      <c r="R340" s="10">
        <f t="shared" si="23"/>
        <v>70.000169491525426</v>
      </c>
      <c r="S340" s="3" t="s">
        <v>8305</v>
      </c>
      <c r="T340" s="3" t="s">
        <v>8306</v>
      </c>
    </row>
    <row r="341" spans="1:20" ht="88" x14ac:dyDescent="0.2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14">
        <f t="shared" si="20"/>
        <v>42123.676712962959</v>
      </c>
      <c r="J341" s="3">
        <v>1430331268</v>
      </c>
      <c r="K341" s="14">
        <f t="shared" si="21"/>
        <v>42093.676712962959</v>
      </c>
      <c r="L341" s="3">
        <v>1427739268</v>
      </c>
      <c r="M341" s="3" t="b">
        <v>1</v>
      </c>
      <c r="N341" s="3">
        <v>89</v>
      </c>
      <c r="O341" s="3" t="b">
        <v>1</v>
      </c>
      <c r="P341" s="3" t="s">
        <v>8265</v>
      </c>
      <c r="Q341" s="8">
        <f t="shared" si="22"/>
        <v>1.0808333333333333</v>
      </c>
      <c r="R341" s="10">
        <f t="shared" si="23"/>
        <v>72.865168539325836</v>
      </c>
      <c r="S341" s="3" t="s">
        <v>8305</v>
      </c>
      <c r="T341" s="3" t="s">
        <v>8306</v>
      </c>
    </row>
    <row r="342" spans="1:20" ht="88" x14ac:dyDescent="0.2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14">
        <f t="shared" si="20"/>
        <v>42802.791666666664</v>
      </c>
      <c r="J342" s="3">
        <v>1489006800</v>
      </c>
      <c r="K342" s="14">
        <f t="shared" si="21"/>
        <v>42772.585729166669</v>
      </c>
      <c r="L342" s="3">
        <v>1486397007</v>
      </c>
      <c r="M342" s="3" t="b">
        <v>1</v>
      </c>
      <c r="N342" s="3">
        <v>299</v>
      </c>
      <c r="O342" s="3" t="b">
        <v>1</v>
      </c>
      <c r="P342" s="3" t="s">
        <v>8265</v>
      </c>
      <c r="Q342" s="8">
        <f t="shared" si="22"/>
        <v>1.2502285714285715</v>
      </c>
      <c r="R342" s="10">
        <f t="shared" si="23"/>
        <v>146.34782608695653</v>
      </c>
      <c r="S342" s="3" t="s">
        <v>8305</v>
      </c>
      <c r="T342" s="3" t="s">
        <v>8306</v>
      </c>
    </row>
    <row r="343" spans="1:20" ht="110" x14ac:dyDescent="0.2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14">
        <f t="shared" si="20"/>
        <v>41913.082638888889</v>
      </c>
      <c r="J343" s="3">
        <v>1412135940</v>
      </c>
      <c r="K343" s="14">
        <f t="shared" si="21"/>
        <v>41894.796273148146</v>
      </c>
      <c r="L343" s="3">
        <v>1410555998</v>
      </c>
      <c r="M343" s="3" t="b">
        <v>1</v>
      </c>
      <c r="N343" s="3">
        <v>55</v>
      </c>
      <c r="O343" s="3" t="b">
        <v>1</v>
      </c>
      <c r="P343" s="3" t="s">
        <v>8265</v>
      </c>
      <c r="Q343" s="8">
        <f t="shared" si="22"/>
        <v>1.0671428571428572</v>
      </c>
      <c r="R343" s="10">
        <f t="shared" si="23"/>
        <v>67.909090909090907</v>
      </c>
      <c r="S343" s="3" t="s">
        <v>8305</v>
      </c>
      <c r="T343" s="3" t="s">
        <v>8306</v>
      </c>
    </row>
    <row r="344" spans="1:20" ht="66" x14ac:dyDescent="0.2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14">
        <f t="shared" si="20"/>
        <v>42489.697511574072</v>
      </c>
      <c r="J344" s="3">
        <v>1461955465</v>
      </c>
      <c r="K344" s="14">
        <f t="shared" si="21"/>
        <v>42459.697511574072</v>
      </c>
      <c r="L344" s="3">
        <v>1459363465</v>
      </c>
      <c r="M344" s="3" t="b">
        <v>1</v>
      </c>
      <c r="N344" s="3">
        <v>325</v>
      </c>
      <c r="O344" s="3" t="b">
        <v>1</v>
      </c>
      <c r="P344" s="3" t="s">
        <v>8265</v>
      </c>
      <c r="Q344" s="8">
        <f t="shared" si="22"/>
        <v>1.0036639999999999</v>
      </c>
      <c r="R344" s="10">
        <f t="shared" si="23"/>
        <v>169.85083076923075</v>
      </c>
      <c r="S344" s="3" t="s">
        <v>8305</v>
      </c>
      <c r="T344" s="3" t="s">
        <v>8306</v>
      </c>
    </row>
    <row r="345" spans="1:20" ht="110" x14ac:dyDescent="0.2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14">
        <f t="shared" si="20"/>
        <v>41957.041666666664</v>
      </c>
      <c r="J345" s="3">
        <v>1415934000</v>
      </c>
      <c r="K345" s="14">
        <f t="shared" si="21"/>
        <v>41926.654456018514</v>
      </c>
      <c r="L345" s="3">
        <v>1413308545</v>
      </c>
      <c r="M345" s="3" t="b">
        <v>1</v>
      </c>
      <c r="N345" s="3">
        <v>524</v>
      </c>
      <c r="O345" s="3" t="b">
        <v>1</v>
      </c>
      <c r="P345" s="3" t="s">
        <v>8265</v>
      </c>
      <c r="Q345" s="8">
        <f t="shared" si="22"/>
        <v>1.0202863333333334</v>
      </c>
      <c r="R345" s="10">
        <f t="shared" si="23"/>
        <v>58.413339694656486</v>
      </c>
      <c r="S345" s="3" t="s">
        <v>8305</v>
      </c>
      <c r="T345" s="3" t="s">
        <v>8306</v>
      </c>
    </row>
    <row r="346" spans="1:20" ht="88" x14ac:dyDescent="0.2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14">
        <f t="shared" si="20"/>
        <v>42156.013888888883</v>
      </c>
      <c r="J346" s="3">
        <v>1433125200</v>
      </c>
      <c r="K346" s="14">
        <f t="shared" si="21"/>
        <v>42111.887662037036</v>
      </c>
      <c r="L346" s="3">
        <v>1429312694</v>
      </c>
      <c r="M346" s="3" t="b">
        <v>1</v>
      </c>
      <c r="N346" s="3">
        <v>285</v>
      </c>
      <c r="O346" s="3" t="b">
        <v>1</v>
      </c>
      <c r="P346" s="3" t="s">
        <v>8265</v>
      </c>
      <c r="Q346" s="8">
        <f t="shared" si="22"/>
        <v>1.0208358208955224</v>
      </c>
      <c r="R346" s="10">
        <f t="shared" si="23"/>
        <v>119.99298245614035</v>
      </c>
      <c r="S346" s="3" t="s">
        <v>8305</v>
      </c>
      <c r="T346" s="3" t="s">
        <v>8306</v>
      </c>
    </row>
    <row r="347" spans="1:20" ht="88" x14ac:dyDescent="0.2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14">
        <f t="shared" si="20"/>
        <v>42144.860995370364</v>
      </c>
      <c r="J347" s="3">
        <v>1432161590</v>
      </c>
      <c r="K347" s="14">
        <f t="shared" si="21"/>
        <v>42114.860995370364</v>
      </c>
      <c r="L347" s="3">
        <v>1429569590</v>
      </c>
      <c r="M347" s="3" t="b">
        <v>1</v>
      </c>
      <c r="N347" s="3">
        <v>179</v>
      </c>
      <c r="O347" s="3" t="b">
        <v>1</v>
      </c>
      <c r="P347" s="3" t="s">
        <v>8265</v>
      </c>
      <c r="Q347" s="8">
        <f t="shared" si="22"/>
        <v>1.2327586206896552</v>
      </c>
      <c r="R347" s="10">
        <f t="shared" si="23"/>
        <v>99.860335195530723</v>
      </c>
      <c r="S347" s="3" t="s">
        <v>8305</v>
      </c>
      <c r="T347" s="3" t="s">
        <v>8306</v>
      </c>
    </row>
    <row r="348" spans="1:20" ht="110" x14ac:dyDescent="0.2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14">
        <f t="shared" si="20"/>
        <v>42291.416909722226</v>
      </c>
      <c r="J348" s="3">
        <v>1444824021</v>
      </c>
      <c r="K348" s="14">
        <f t="shared" si="21"/>
        <v>42261.416909722218</v>
      </c>
      <c r="L348" s="3">
        <v>1442232021</v>
      </c>
      <c r="M348" s="3" t="b">
        <v>1</v>
      </c>
      <c r="N348" s="3">
        <v>188</v>
      </c>
      <c r="O348" s="3" t="b">
        <v>1</v>
      </c>
      <c r="P348" s="3" t="s">
        <v>8265</v>
      </c>
      <c r="Q348" s="8">
        <f t="shared" si="22"/>
        <v>1.7028880000000002</v>
      </c>
      <c r="R348" s="10">
        <f t="shared" si="23"/>
        <v>90.579148936170213</v>
      </c>
      <c r="S348" s="3" t="s">
        <v>8305</v>
      </c>
      <c r="T348" s="3" t="s">
        <v>8306</v>
      </c>
    </row>
    <row r="349" spans="1:20" ht="88" x14ac:dyDescent="0.2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14">
        <f t="shared" si="20"/>
        <v>42322.45380787037</v>
      </c>
      <c r="J349" s="3">
        <v>1447505609</v>
      </c>
      <c r="K349" s="14">
        <f t="shared" si="21"/>
        <v>42292.412141203698</v>
      </c>
      <c r="L349" s="3">
        <v>1444910009</v>
      </c>
      <c r="M349" s="3" t="b">
        <v>1</v>
      </c>
      <c r="N349" s="3">
        <v>379</v>
      </c>
      <c r="O349" s="3" t="b">
        <v>1</v>
      </c>
      <c r="P349" s="3" t="s">
        <v>8265</v>
      </c>
      <c r="Q349" s="8">
        <f t="shared" si="22"/>
        <v>1.1159049999999999</v>
      </c>
      <c r="R349" s="10">
        <f t="shared" si="23"/>
        <v>117.77361477572559</v>
      </c>
      <c r="S349" s="3" t="s">
        <v>8305</v>
      </c>
      <c r="T349" s="3" t="s">
        <v>8306</v>
      </c>
    </row>
    <row r="350" spans="1:20" ht="110" x14ac:dyDescent="0.2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14">
        <f t="shared" si="20"/>
        <v>42237.503657407404</v>
      </c>
      <c r="J350" s="3">
        <v>1440165916</v>
      </c>
      <c r="K350" s="14">
        <f t="shared" si="21"/>
        <v>42207.503657407404</v>
      </c>
      <c r="L350" s="3">
        <v>1437573916</v>
      </c>
      <c r="M350" s="3" t="b">
        <v>1</v>
      </c>
      <c r="N350" s="3">
        <v>119</v>
      </c>
      <c r="O350" s="3" t="b">
        <v>1</v>
      </c>
      <c r="P350" s="3" t="s">
        <v>8265</v>
      </c>
      <c r="Q350" s="8">
        <f t="shared" si="22"/>
        <v>1.03</v>
      </c>
      <c r="R350" s="10">
        <f t="shared" si="23"/>
        <v>86.554621848739501</v>
      </c>
      <c r="S350" s="3" t="s">
        <v>8305</v>
      </c>
      <c r="T350" s="3" t="s">
        <v>8306</v>
      </c>
    </row>
    <row r="351" spans="1:20" ht="66" x14ac:dyDescent="0.2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14">
        <f t="shared" si="20"/>
        <v>42790.415601851848</v>
      </c>
      <c r="J351" s="3">
        <v>1487937508</v>
      </c>
      <c r="K351" s="14">
        <f t="shared" si="21"/>
        <v>42760.415601851848</v>
      </c>
      <c r="L351" s="3">
        <v>1485345508</v>
      </c>
      <c r="M351" s="3" t="b">
        <v>1</v>
      </c>
      <c r="N351" s="3">
        <v>167</v>
      </c>
      <c r="O351" s="3" t="b">
        <v>1</v>
      </c>
      <c r="P351" s="3" t="s">
        <v>8265</v>
      </c>
      <c r="Q351" s="8">
        <f t="shared" si="22"/>
        <v>1.0663570159857905</v>
      </c>
      <c r="R351" s="10">
        <f t="shared" si="23"/>
        <v>71.899281437125751</v>
      </c>
      <c r="S351" s="3" t="s">
        <v>8305</v>
      </c>
      <c r="T351" s="3" t="s">
        <v>8306</v>
      </c>
    </row>
    <row r="352" spans="1:20" ht="88" x14ac:dyDescent="0.2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14">
        <f t="shared" si="20"/>
        <v>42624.082638888889</v>
      </c>
      <c r="J352" s="3">
        <v>1473566340</v>
      </c>
      <c r="K352" s="14">
        <f t="shared" si="21"/>
        <v>42585.982743055552</v>
      </c>
      <c r="L352" s="3">
        <v>1470274509</v>
      </c>
      <c r="M352" s="3" t="b">
        <v>1</v>
      </c>
      <c r="N352" s="3">
        <v>221</v>
      </c>
      <c r="O352" s="3" t="b">
        <v>1</v>
      </c>
      <c r="P352" s="3" t="s">
        <v>8265</v>
      </c>
      <c r="Q352" s="8">
        <f t="shared" si="22"/>
        <v>1.1476</v>
      </c>
      <c r="R352" s="10">
        <f t="shared" si="23"/>
        <v>129.81900452488688</v>
      </c>
      <c r="S352" s="3" t="s">
        <v>8305</v>
      </c>
      <c r="T352" s="3" t="s">
        <v>8306</v>
      </c>
    </row>
    <row r="353" spans="1:20" ht="110" x14ac:dyDescent="0.2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14">
        <f t="shared" si="20"/>
        <v>42467.839745370373</v>
      </c>
      <c r="J353" s="3">
        <v>1460066954</v>
      </c>
      <c r="K353" s="14">
        <f t="shared" si="21"/>
        <v>42427.88141203703</v>
      </c>
      <c r="L353" s="3">
        <v>1456614554</v>
      </c>
      <c r="M353" s="3" t="b">
        <v>1</v>
      </c>
      <c r="N353" s="3">
        <v>964</v>
      </c>
      <c r="O353" s="3" t="b">
        <v>1</v>
      </c>
      <c r="P353" s="3" t="s">
        <v>8265</v>
      </c>
      <c r="Q353" s="8">
        <f t="shared" si="22"/>
        <v>1.2734117647058822</v>
      </c>
      <c r="R353" s="10">
        <f t="shared" si="23"/>
        <v>44.912863070539416</v>
      </c>
      <c r="S353" s="3" t="s">
        <v>8305</v>
      </c>
      <c r="T353" s="3" t="s">
        <v>8306</v>
      </c>
    </row>
    <row r="354" spans="1:20" ht="88" x14ac:dyDescent="0.2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14">
        <f t="shared" si="20"/>
        <v>41920.084120370368</v>
      </c>
      <c r="J354" s="3">
        <v>1412740868</v>
      </c>
      <c r="K354" s="14">
        <f t="shared" si="21"/>
        <v>41890.084120370368</v>
      </c>
      <c r="L354" s="3">
        <v>1410148868</v>
      </c>
      <c r="M354" s="3" t="b">
        <v>1</v>
      </c>
      <c r="N354" s="3">
        <v>286</v>
      </c>
      <c r="O354" s="3" t="b">
        <v>1</v>
      </c>
      <c r="P354" s="3" t="s">
        <v>8265</v>
      </c>
      <c r="Q354" s="8">
        <f t="shared" si="22"/>
        <v>1.1656</v>
      </c>
      <c r="R354" s="10">
        <f t="shared" si="23"/>
        <v>40.755244755244753</v>
      </c>
      <c r="S354" s="3" t="s">
        <v>8305</v>
      </c>
      <c r="T354" s="3" t="s">
        <v>8306</v>
      </c>
    </row>
    <row r="355" spans="1:20" ht="110" x14ac:dyDescent="0.2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14">
        <f t="shared" si="20"/>
        <v>42327.750219907401</v>
      </c>
      <c r="J355" s="3">
        <v>1447963219</v>
      </c>
      <c r="K355" s="14">
        <f t="shared" si="21"/>
        <v>42297.708553240744</v>
      </c>
      <c r="L355" s="3">
        <v>1445367619</v>
      </c>
      <c r="M355" s="3" t="b">
        <v>1</v>
      </c>
      <c r="N355" s="3">
        <v>613</v>
      </c>
      <c r="O355" s="3" t="b">
        <v>1</v>
      </c>
      <c r="P355" s="3" t="s">
        <v>8265</v>
      </c>
      <c r="Q355" s="8">
        <f t="shared" si="22"/>
        <v>1.0861819426615318</v>
      </c>
      <c r="R355" s="10">
        <f t="shared" si="23"/>
        <v>103.52394779771615</v>
      </c>
      <c r="S355" s="3" t="s">
        <v>8305</v>
      </c>
      <c r="T355" s="3" t="s">
        <v>8306</v>
      </c>
    </row>
    <row r="356" spans="1:20" ht="88" x14ac:dyDescent="0.2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14">
        <f t="shared" si="20"/>
        <v>42468.702789351846</v>
      </c>
      <c r="J356" s="3">
        <v>1460141521</v>
      </c>
      <c r="K356" s="14">
        <f t="shared" si="21"/>
        <v>42438.744456018518</v>
      </c>
      <c r="L356" s="3">
        <v>1457553121</v>
      </c>
      <c r="M356" s="3" t="b">
        <v>1</v>
      </c>
      <c r="N356" s="3">
        <v>29</v>
      </c>
      <c r="O356" s="3" t="b">
        <v>1</v>
      </c>
      <c r="P356" s="3" t="s">
        <v>8265</v>
      </c>
      <c r="Q356" s="8">
        <f t="shared" si="22"/>
        <v>1.0394285714285714</v>
      </c>
      <c r="R356" s="10">
        <f t="shared" si="23"/>
        <v>125.44827586206897</v>
      </c>
      <c r="S356" s="3" t="s">
        <v>8305</v>
      </c>
      <c r="T356" s="3" t="s">
        <v>8306</v>
      </c>
    </row>
    <row r="357" spans="1:20" ht="66" x14ac:dyDescent="0.2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14">
        <f t="shared" si="20"/>
        <v>41974.252245370364</v>
      </c>
      <c r="J357" s="3">
        <v>1417420994</v>
      </c>
      <c r="K357" s="14">
        <f t="shared" si="21"/>
        <v>41943.2105787037</v>
      </c>
      <c r="L357" s="3">
        <v>1414738994</v>
      </c>
      <c r="M357" s="3" t="b">
        <v>1</v>
      </c>
      <c r="N357" s="3">
        <v>165</v>
      </c>
      <c r="O357" s="3" t="b">
        <v>1</v>
      </c>
      <c r="P357" s="3" t="s">
        <v>8265</v>
      </c>
      <c r="Q357" s="8">
        <f t="shared" si="22"/>
        <v>1.1625714285714286</v>
      </c>
      <c r="R357" s="10">
        <f t="shared" si="23"/>
        <v>246.60606060606059</v>
      </c>
      <c r="S357" s="3" t="s">
        <v>8305</v>
      </c>
      <c r="T357" s="3" t="s">
        <v>8306</v>
      </c>
    </row>
    <row r="358" spans="1:20" ht="66" x14ac:dyDescent="0.2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14">
        <f t="shared" si="20"/>
        <v>42445.678159722222</v>
      </c>
      <c r="J358" s="3">
        <v>1458152193</v>
      </c>
      <c r="K358" s="14">
        <f t="shared" si="21"/>
        <v>42415.719826388886</v>
      </c>
      <c r="L358" s="3">
        <v>1455563793</v>
      </c>
      <c r="M358" s="3" t="b">
        <v>1</v>
      </c>
      <c r="N358" s="3">
        <v>97</v>
      </c>
      <c r="O358" s="3" t="b">
        <v>1</v>
      </c>
      <c r="P358" s="3" t="s">
        <v>8265</v>
      </c>
      <c r="Q358" s="8">
        <f t="shared" si="22"/>
        <v>1.0269239999999999</v>
      </c>
      <c r="R358" s="10">
        <f t="shared" si="23"/>
        <v>79.401340206185566</v>
      </c>
      <c r="S358" s="3" t="s">
        <v>8305</v>
      </c>
      <c r="T358" s="3" t="s">
        <v>8306</v>
      </c>
    </row>
    <row r="359" spans="1:20" ht="88" x14ac:dyDescent="0.2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14">
        <f t="shared" si="20"/>
        <v>42118.13885416666</v>
      </c>
      <c r="J359" s="3">
        <v>1429852797</v>
      </c>
      <c r="K359" s="14">
        <f t="shared" si="21"/>
        <v>42078.13885416666</v>
      </c>
      <c r="L359" s="3">
        <v>1426396797</v>
      </c>
      <c r="M359" s="3" t="b">
        <v>1</v>
      </c>
      <c r="N359" s="3">
        <v>303</v>
      </c>
      <c r="O359" s="3" t="b">
        <v>1</v>
      </c>
      <c r="P359" s="3" t="s">
        <v>8265</v>
      </c>
      <c r="Q359" s="8">
        <f t="shared" si="22"/>
        <v>1.74</v>
      </c>
      <c r="R359" s="10">
        <f t="shared" si="23"/>
        <v>86.138613861386133</v>
      </c>
      <c r="S359" s="3" t="s">
        <v>8305</v>
      </c>
      <c r="T359" s="3" t="s">
        <v>8306</v>
      </c>
    </row>
    <row r="360" spans="1:20" ht="88" x14ac:dyDescent="0.2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14">
        <f t="shared" si="20"/>
        <v>42536.541666666664</v>
      </c>
      <c r="J360" s="3">
        <v>1466002800</v>
      </c>
      <c r="K360" s="14">
        <f t="shared" si="21"/>
        <v>42507.776863425919</v>
      </c>
      <c r="L360" s="3">
        <v>1463517521</v>
      </c>
      <c r="M360" s="3" t="b">
        <v>1</v>
      </c>
      <c r="N360" s="3">
        <v>267</v>
      </c>
      <c r="O360" s="3" t="b">
        <v>1</v>
      </c>
      <c r="P360" s="3" t="s">
        <v>8265</v>
      </c>
      <c r="Q360" s="8">
        <f t="shared" si="22"/>
        <v>1.03088</v>
      </c>
      <c r="R360" s="10">
        <f t="shared" si="23"/>
        <v>193.04868913857678</v>
      </c>
      <c r="S360" s="3" t="s">
        <v>8305</v>
      </c>
      <c r="T360" s="3" t="s">
        <v>8306</v>
      </c>
    </row>
    <row r="361" spans="1:20" ht="88" x14ac:dyDescent="0.2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14">
        <f t="shared" si="20"/>
        <v>41957.133333333331</v>
      </c>
      <c r="J361" s="3">
        <v>1415941920</v>
      </c>
      <c r="K361" s="14">
        <f t="shared" si="21"/>
        <v>41934.98715277778</v>
      </c>
      <c r="L361" s="3">
        <v>1414028490</v>
      </c>
      <c r="M361" s="3" t="b">
        <v>1</v>
      </c>
      <c r="N361" s="3">
        <v>302</v>
      </c>
      <c r="O361" s="3" t="b">
        <v>1</v>
      </c>
      <c r="P361" s="3" t="s">
        <v>8265</v>
      </c>
      <c r="Q361" s="8">
        <f t="shared" si="22"/>
        <v>1.0485537190082646</v>
      </c>
      <c r="R361" s="10">
        <f t="shared" si="23"/>
        <v>84.023178807947019</v>
      </c>
      <c r="S361" s="3" t="s">
        <v>8305</v>
      </c>
      <c r="T361" s="3" t="s">
        <v>8306</v>
      </c>
    </row>
    <row r="362" spans="1:20" ht="88" x14ac:dyDescent="0.2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14">
        <f t="shared" si="20"/>
        <v>42208.049305555549</v>
      </c>
      <c r="J362" s="3">
        <v>1437621060</v>
      </c>
      <c r="K362" s="14">
        <f t="shared" si="21"/>
        <v>42163.814583333333</v>
      </c>
      <c r="L362" s="3">
        <v>1433799180</v>
      </c>
      <c r="M362" s="3" t="b">
        <v>0</v>
      </c>
      <c r="N362" s="3">
        <v>87</v>
      </c>
      <c r="O362" s="3" t="b">
        <v>1</v>
      </c>
      <c r="P362" s="3" t="s">
        <v>8265</v>
      </c>
      <c r="Q362" s="8">
        <f t="shared" si="22"/>
        <v>1.0137499999999999</v>
      </c>
      <c r="R362" s="10">
        <f t="shared" si="23"/>
        <v>139.82758620689654</v>
      </c>
      <c r="S362" s="3" t="s">
        <v>8305</v>
      </c>
      <c r="T362" s="3" t="s">
        <v>8306</v>
      </c>
    </row>
    <row r="363" spans="1:20" ht="88" x14ac:dyDescent="0.2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14">
        <f t="shared" si="20"/>
        <v>41965.959560185183</v>
      </c>
      <c r="J363" s="3">
        <v>1416704506</v>
      </c>
      <c r="K363" s="14">
        <f t="shared" si="21"/>
        <v>41935.917893518512</v>
      </c>
      <c r="L363" s="3">
        <v>1414108906</v>
      </c>
      <c r="M363" s="3" t="b">
        <v>0</v>
      </c>
      <c r="N363" s="3">
        <v>354</v>
      </c>
      <c r="O363" s="3" t="b">
        <v>1</v>
      </c>
      <c r="P363" s="3" t="s">
        <v>8265</v>
      </c>
      <c r="Q363" s="8">
        <f t="shared" si="22"/>
        <v>1.1107699999999998</v>
      </c>
      <c r="R363" s="10">
        <f t="shared" si="23"/>
        <v>109.82189265536722</v>
      </c>
      <c r="S363" s="3" t="s">
        <v>8305</v>
      </c>
      <c r="T363" s="3" t="s">
        <v>8306</v>
      </c>
    </row>
    <row r="364" spans="1:20" ht="110" x14ac:dyDescent="0.2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14">
        <f t="shared" si="20"/>
        <v>41858.916666666664</v>
      </c>
      <c r="J364" s="3">
        <v>1407456000</v>
      </c>
      <c r="K364" s="14">
        <f t="shared" si="21"/>
        <v>41837.127210648148</v>
      </c>
      <c r="L364" s="3">
        <v>1405573391</v>
      </c>
      <c r="M364" s="3" t="b">
        <v>0</v>
      </c>
      <c r="N364" s="3">
        <v>86</v>
      </c>
      <c r="O364" s="3" t="b">
        <v>1</v>
      </c>
      <c r="P364" s="3" t="s">
        <v>8265</v>
      </c>
      <c r="Q364" s="8">
        <f t="shared" si="22"/>
        <v>1.2415933781686497</v>
      </c>
      <c r="R364" s="10">
        <f t="shared" si="23"/>
        <v>139.53488372093022</v>
      </c>
      <c r="S364" s="3" t="s">
        <v>8305</v>
      </c>
      <c r="T364" s="3" t="s">
        <v>8306</v>
      </c>
    </row>
    <row r="365" spans="1:20" ht="110" x14ac:dyDescent="0.2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14">
        <f t="shared" si="20"/>
        <v>40300.723611111105</v>
      </c>
      <c r="J365" s="3">
        <v>1272828120</v>
      </c>
      <c r="K365" s="14">
        <f t="shared" si="21"/>
        <v>40255.66129629629</v>
      </c>
      <c r="L365" s="3">
        <v>1268934736</v>
      </c>
      <c r="M365" s="3" t="b">
        <v>0</v>
      </c>
      <c r="N365" s="3">
        <v>26</v>
      </c>
      <c r="O365" s="3" t="b">
        <v>1</v>
      </c>
      <c r="P365" s="3" t="s">
        <v>8265</v>
      </c>
      <c r="Q365" s="8">
        <f t="shared" si="22"/>
        <v>1.0133333333333334</v>
      </c>
      <c r="R365" s="10">
        <f t="shared" si="23"/>
        <v>347.84615384615387</v>
      </c>
      <c r="S365" s="3" t="s">
        <v>8305</v>
      </c>
      <c r="T365" s="3" t="s">
        <v>8306</v>
      </c>
    </row>
    <row r="366" spans="1:20" ht="88" x14ac:dyDescent="0.2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14">
        <f t="shared" si="20"/>
        <v>41811.082638888889</v>
      </c>
      <c r="J366" s="3">
        <v>1403323140</v>
      </c>
      <c r="K366" s="14">
        <f t="shared" si="21"/>
        <v>41780.776296296295</v>
      </c>
      <c r="L366" s="3">
        <v>1400704672</v>
      </c>
      <c r="M366" s="3" t="b">
        <v>0</v>
      </c>
      <c r="N366" s="3">
        <v>113</v>
      </c>
      <c r="O366" s="3" t="b">
        <v>1</v>
      </c>
      <c r="P366" s="3" t="s">
        <v>8265</v>
      </c>
      <c r="Q366" s="8">
        <f t="shared" si="22"/>
        <v>1.1016142857142857</v>
      </c>
      <c r="R366" s="10">
        <f t="shared" si="23"/>
        <v>68.24159292035398</v>
      </c>
      <c r="S366" s="3" t="s">
        <v>8305</v>
      </c>
      <c r="T366" s="3" t="s">
        <v>8306</v>
      </c>
    </row>
    <row r="367" spans="1:20" ht="88" x14ac:dyDescent="0.2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14">
        <f t="shared" si="20"/>
        <v>41698.523136574069</v>
      </c>
      <c r="J367" s="3">
        <v>1393597999</v>
      </c>
      <c r="K367" s="14">
        <f t="shared" si="21"/>
        <v>41668.523136574069</v>
      </c>
      <c r="L367" s="3">
        <v>1391005999</v>
      </c>
      <c r="M367" s="3" t="b">
        <v>0</v>
      </c>
      <c r="N367" s="3">
        <v>65</v>
      </c>
      <c r="O367" s="3" t="b">
        <v>1</v>
      </c>
      <c r="P367" s="3" t="s">
        <v>8265</v>
      </c>
      <c r="Q367" s="8">
        <f t="shared" si="22"/>
        <v>1.0397333333333334</v>
      </c>
      <c r="R367" s="10">
        <f t="shared" si="23"/>
        <v>239.93846153846152</v>
      </c>
      <c r="S367" s="3" t="s">
        <v>8305</v>
      </c>
      <c r="T367" s="3" t="s">
        <v>8306</v>
      </c>
    </row>
    <row r="368" spans="1:20" ht="88" x14ac:dyDescent="0.2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14">
        <f t="shared" si="20"/>
        <v>41049.709699074068</v>
      </c>
      <c r="J368" s="3">
        <v>1337540518</v>
      </c>
      <c r="K368" s="14">
        <f t="shared" si="21"/>
        <v>41019.709699074076</v>
      </c>
      <c r="L368" s="3">
        <v>1334948518</v>
      </c>
      <c r="M368" s="3" t="b">
        <v>0</v>
      </c>
      <c r="N368" s="3">
        <v>134</v>
      </c>
      <c r="O368" s="3" t="b">
        <v>1</v>
      </c>
      <c r="P368" s="3" t="s">
        <v>8265</v>
      </c>
      <c r="Q368" s="8">
        <f t="shared" si="22"/>
        <v>1.013157894736842</v>
      </c>
      <c r="R368" s="10">
        <f t="shared" si="23"/>
        <v>287.31343283582089</v>
      </c>
      <c r="S368" s="3" t="s">
        <v>8305</v>
      </c>
      <c r="T368" s="3" t="s">
        <v>8306</v>
      </c>
    </row>
    <row r="369" spans="1:20" ht="88" x14ac:dyDescent="0.2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14">
        <f t="shared" si="20"/>
        <v>41395.124305555553</v>
      </c>
      <c r="J369" s="3">
        <v>1367384340</v>
      </c>
      <c r="K369" s="14">
        <f t="shared" si="21"/>
        <v>41355.493958333333</v>
      </c>
      <c r="L369" s="3">
        <v>1363960278</v>
      </c>
      <c r="M369" s="3" t="b">
        <v>0</v>
      </c>
      <c r="N369" s="3">
        <v>119</v>
      </c>
      <c r="O369" s="3" t="b">
        <v>1</v>
      </c>
      <c r="P369" s="3" t="s">
        <v>8265</v>
      </c>
      <c r="Q369" s="8">
        <f t="shared" si="22"/>
        <v>1.033501</v>
      </c>
      <c r="R369" s="10">
        <f t="shared" si="23"/>
        <v>86.84882352941176</v>
      </c>
      <c r="S369" s="3" t="s">
        <v>8305</v>
      </c>
      <c r="T369" s="3" t="s">
        <v>8306</v>
      </c>
    </row>
    <row r="370" spans="1:20" ht="110" x14ac:dyDescent="0.2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14">
        <f t="shared" si="20"/>
        <v>42078.480578703697</v>
      </c>
      <c r="J370" s="3">
        <v>1426426322</v>
      </c>
      <c r="K370" s="14">
        <f t="shared" si="21"/>
        <v>42043.522245370368</v>
      </c>
      <c r="L370" s="3">
        <v>1423405922</v>
      </c>
      <c r="M370" s="3" t="b">
        <v>0</v>
      </c>
      <c r="N370" s="3">
        <v>159</v>
      </c>
      <c r="O370" s="3" t="b">
        <v>1</v>
      </c>
      <c r="P370" s="3" t="s">
        <v>8265</v>
      </c>
      <c r="Q370" s="8">
        <f t="shared" si="22"/>
        <v>1.04112</v>
      </c>
      <c r="R370" s="10">
        <f t="shared" si="23"/>
        <v>81.84905660377359</v>
      </c>
      <c r="S370" s="3" t="s">
        <v>8305</v>
      </c>
      <c r="T370" s="3" t="s">
        <v>8306</v>
      </c>
    </row>
    <row r="371" spans="1:20" ht="88" x14ac:dyDescent="0.2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14">
        <f t="shared" si="20"/>
        <v>40923.4683912037</v>
      </c>
      <c r="J371" s="3">
        <v>1326633269</v>
      </c>
      <c r="K371" s="14">
        <f t="shared" si="21"/>
        <v>40893.4683912037</v>
      </c>
      <c r="L371" s="3">
        <v>1324041269</v>
      </c>
      <c r="M371" s="3" t="b">
        <v>0</v>
      </c>
      <c r="N371" s="3">
        <v>167</v>
      </c>
      <c r="O371" s="3" t="b">
        <v>1</v>
      </c>
      <c r="P371" s="3" t="s">
        <v>8265</v>
      </c>
      <c r="Q371" s="8">
        <f t="shared" si="22"/>
        <v>1.1015569230769231</v>
      </c>
      <c r="R371" s="10">
        <f t="shared" si="23"/>
        <v>42.874970059880241</v>
      </c>
      <c r="S371" s="3" t="s">
        <v>8305</v>
      </c>
      <c r="T371" s="3" t="s">
        <v>8306</v>
      </c>
    </row>
    <row r="372" spans="1:20" ht="110" x14ac:dyDescent="0.2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14">
        <f t="shared" si="20"/>
        <v>42741.711805555555</v>
      </c>
      <c r="J372" s="3">
        <v>1483729500</v>
      </c>
      <c r="K372" s="14">
        <f t="shared" si="21"/>
        <v>42711.711805555555</v>
      </c>
      <c r="L372" s="3">
        <v>1481137500</v>
      </c>
      <c r="M372" s="3" t="b">
        <v>0</v>
      </c>
      <c r="N372" s="3">
        <v>43</v>
      </c>
      <c r="O372" s="3" t="b">
        <v>1</v>
      </c>
      <c r="P372" s="3" t="s">
        <v>8265</v>
      </c>
      <c r="Q372" s="8">
        <f t="shared" si="22"/>
        <v>1.2202</v>
      </c>
      <c r="R372" s="10">
        <f t="shared" si="23"/>
        <v>709.41860465116281</v>
      </c>
      <c r="S372" s="3" t="s">
        <v>8305</v>
      </c>
      <c r="T372" s="3" t="s">
        <v>8306</v>
      </c>
    </row>
    <row r="373" spans="1:20" ht="88" x14ac:dyDescent="0.2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14">
        <f t="shared" si="20"/>
        <v>41306.684479166666</v>
      </c>
      <c r="J373" s="3">
        <v>1359743139</v>
      </c>
      <c r="K373" s="14">
        <f t="shared" si="21"/>
        <v>41261.684479166666</v>
      </c>
      <c r="L373" s="3">
        <v>1355855139</v>
      </c>
      <c r="M373" s="3" t="b">
        <v>0</v>
      </c>
      <c r="N373" s="3">
        <v>1062</v>
      </c>
      <c r="O373" s="3" t="b">
        <v>1</v>
      </c>
      <c r="P373" s="3" t="s">
        <v>8265</v>
      </c>
      <c r="Q373" s="8">
        <f t="shared" si="22"/>
        <v>1.1416866666666667</v>
      </c>
      <c r="R373" s="10">
        <f t="shared" si="23"/>
        <v>161.25517890772127</v>
      </c>
      <c r="S373" s="3" t="s">
        <v>8305</v>
      </c>
      <c r="T373" s="3" t="s">
        <v>8306</v>
      </c>
    </row>
    <row r="374" spans="1:20" ht="66" x14ac:dyDescent="0.2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14">
        <f t="shared" si="20"/>
        <v>42465.583333333336</v>
      </c>
      <c r="J374" s="3">
        <v>1459872000</v>
      </c>
      <c r="K374" s="14">
        <f t="shared" si="21"/>
        <v>42425.493564814817</v>
      </c>
      <c r="L374" s="3">
        <v>1456408244</v>
      </c>
      <c r="M374" s="3" t="b">
        <v>0</v>
      </c>
      <c r="N374" s="3">
        <v>9</v>
      </c>
      <c r="O374" s="3" t="b">
        <v>1</v>
      </c>
      <c r="P374" s="3" t="s">
        <v>8265</v>
      </c>
      <c r="Q374" s="8">
        <f t="shared" si="22"/>
        <v>1.2533333333333334</v>
      </c>
      <c r="R374" s="10">
        <f t="shared" si="23"/>
        <v>41.777777777777779</v>
      </c>
      <c r="S374" s="3" t="s">
        <v>8305</v>
      </c>
      <c r="T374" s="3" t="s">
        <v>8306</v>
      </c>
    </row>
    <row r="375" spans="1:20" ht="88" x14ac:dyDescent="0.2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14">
        <f t="shared" si="20"/>
        <v>41108.828680555554</v>
      </c>
      <c r="J375" s="3">
        <v>1342648398</v>
      </c>
      <c r="K375" s="14">
        <f t="shared" si="21"/>
        <v>41078.828680555554</v>
      </c>
      <c r="L375" s="3">
        <v>1340056398</v>
      </c>
      <c r="M375" s="3" t="b">
        <v>0</v>
      </c>
      <c r="N375" s="3">
        <v>89</v>
      </c>
      <c r="O375" s="3" t="b">
        <v>1</v>
      </c>
      <c r="P375" s="3" t="s">
        <v>8265</v>
      </c>
      <c r="Q375" s="8">
        <f t="shared" si="22"/>
        <v>1.0666666666666667</v>
      </c>
      <c r="R375" s="10">
        <f t="shared" si="23"/>
        <v>89.887640449438209</v>
      </c>
      <c r="S375" s="3" t="s">
        <v>8305</v>
      </c>
      <c r="T375" s="3" t="s">
        <v>8306</v>
      </c>
    </row>
    <row r="376" spans="1:20" ht="88" x14ac:dyDescent="0.2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14">
        <f t="shared" si="20"/>
        <v>40802.805914351848</v>
      </c>
      <c r="J376" s="3">
        <v>1316208031</v>
      </c>
      <c r="K376" s="14">
        <f t="shared" si="21"/>
        <v>40757.805914351848</v>
      </c>
      <c r="L376" s="3">
        <v>1312320031</v>
      </c>
      <c r="M376" s="3" t="b">
        <v>0</v>
      </c>
      <c r="N376" s="3">
        <v>174</v>
      </c>
      <c r="O376" s="3" t="b">
        <v>1</v>
      </c>
      <c r="P376" s="3" t="s">
        <v>8265</v>
      </c>
      <c r="Q376" s="8">
        <f t="shared" si="22"/>
        <v>1.3065</v>
      </c>
      <c r="R376" s="10">
        <f t="shared" si="23"/>
        <v>45.051724137931032</v>
      </c>
      <c r="S376" s="3" t="s">
        <v>8305</v>
      </c>
      <c r="T376" s="3" t="s">
        <v>8306</v>
      </c>
    </row>
    <row r="377" spans="1:20" ht="88" x14ac:dyDescent="0.2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14">
        <f t="shared" si="20"/>
        <v>41699.637499999997</v>
      </c>
      <c r="J377" s="3">
        <v>1393694280</v>
      </c>
      <c r="K377" s="14">
        <f t="shared" si="21"/>
        <v>41657.90174768518</v>
      </c>
      <c r="L377" s="3">
        <v>1390088311</v>
      </c>
      <c r="M377" s="3" t="b">
        <v>0</v>
      </c>
      <c r="N377" s="3">
        <v>14</v>
      </c>
      <c r="O377" s="3" t="b">
        <v>1</v>
      </c>
      <c r="P377" s="3" t="s">
        <v>8265</v>
      </c>
      <c r="Q377" s="8">
        <f t="shared" si="22"/>
        <v>1.2</v>
      </c>
      <c r="R377" s="10">
        <f t="shared" si="23"/>
        <v>42.857142857142854</v>
      </c>
      <c r="S377" s="3" t="s">
        <v>8305</v>
      </c>
      <c r="T377" s="3" t="s">
        <v>8306</v>
      </c>
    </row>
    <row r="378" spans="1:20" ht="110" x14ac:dyDescent="0.2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14">
        <f t="shared" si="20"/>
        <v>42607.369398148141</v>
      </c>
      <c r="J378" s="3">
        <v>1472122316</v>
      </c>
      <c r="K378" s="14">
        <f t="shared" si="21"/>
        <v>42576.369398148141</v>
      </c>
      <c r="L378" s="3">
        <v>1469443916</v>
      </c>
      <c r="M378" s="3" t="b">
        <v>0</v>
      </c>
      <c r="N378" s="3">
        <v>48</v>
      </c>
      <c r="O378" s="3" t="b">
        <v>1</v>
      </c>
      <c r="P378" s="3" t="s">
        <v>8265</v>
      </c>
      <c r="Q378" s="8">
        <f t="shared" si="22"/>
        <v>1.0595918367346939</v>
      </c>
      <c r="R378" s="10">
        <f t="shared" si="23"/>
        <v>54.083333333333336</v>
      </c>
      <c r="S378" s="3" t="s">
        <v>8305</v>
      </c>
      <c r="T378" s="3" t="s">
        <v>8306</v>
      </c>
    </row>
    <row r="379" spans="1:20" ht="88" x14ac:dyDescent="0.2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14">
        <f t="shared" si="20"/>
        <v>42322.209027777775</v>
      </c>
      <c r="J379" s="3">
        <v>1447484460</v>
      </c>
      <c r="K379" s="14">
        <f t="shared" si="21"/>
        <v>42292.167453703696</v>
      </c>
      <c r="L379" s="3">
        <v>1444888868</v>
      </c>
      <c r="M379" s="3" t="b">
        <v>0</v>
      </c>
      <c r="N379" s="3">
        <v>133</v>
      </c>
      <c r="O379" s="3" t="b">
        <v>1</v>
      </c>
      <c r="P379" s="3" t="s">
        <v>8265</v>
      </c>
      <c r="Q379" s="8">
        <f t="shared" si="22"/>
        <v>1.1439999999999999</v>
      </c>
      <c r="R379" s="10">
        <f t="shared" si="23"/>
        <v>103.21804511278195</v>
      </c>
      <c r="S379" s="3" t="s">
        <v>8305</v>
      </c>
      <c r="T379" s="3" t="s">
        <v>8306</v>
      </c>
    </row>
    <row r="380" spans="1:20" ht="110" x14ac:dyDescent="0.2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14">
        <f t="shared" si="20"/>
        <v>42394.911111111105</v>
      </c>
      <c r="J380" s="3">
        <v>1453765920</v>
      </c>
      <c r="K380" s="14">
        <f t="shared" si="21"/>
        <v>42370.488518518519</v>
      </c>
      <c r="L380" s="3">
        <v>1451655808</v>
      </c>
      <c r="M380" s="3" t="b">
        <v>0</v>
      </c>
      <c r="N380" s="3">
        <v>83</v>
      </c>
      <c r="O380" s="3" t="b">
        <v>1</v>
      </c>
      <c r="P380" s="3" t="s">
        <v>8265</v>
      </c>
      <c r="Q380" s="8">
        <f t="shared" si="22"/>
        <v>1.1176666666666666</v>
      </c>
      <c r="R380" s="10">
        <f t="shared" si="23"/>
        <v>40.397590361445786</v>
      </c>
      <c r="S380" s="3" t="s">
        <v>8305</v>
      </c>
      <c r="T380" s="3" t="s">
        <v>8306</v>
      </c>
    </row>
    <row r="381" spans="1:20" ht="88" x14ac:dyDescent="0.2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14">
        <f t="shared" si="20"/>
        <v>41032.604999999996</v>
      </c>
      <c r="J381" s="3">
        <v>1336062672</v>
      </c>
      <c r="K381" s="14">
        <f t="shared" si="21"/>
        <v>40987.604999999996</v>
      </c>
      <c r="L381" s="3">
        <v>1332174672</v>
      </c>
      <c r="M381" s="3" t="b">
        <v>0</v>
      </c>
      <c r="N381" s="3">
        <v>149</v>
      </c>
      <c r="O381" s="3" t="b">
        <v>1</v>
      </c>
      <c r="P381" s="3" t="s">
        <v>8265</v>
      </c>
      <c r="Q381" s="8">
        <f t="shared" si="22"/>
        <v>1.1608000000000001</v>
      </c>
      <c r="R381" s="10">
        <f t="shared" si="23"/>
        <v>116.85906040268456</v>
      </c>
      <c r="S381" s="3" t="s">
        <v>8305</v>
      </c>
      <c r="T381" s="3" t="s">
        <v>8306</v>
      </c>
    </row>
    <row r="382" spans="1:20" ht="110" x14ac:dyDescent="0.2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14">
        <f t="shared" si="20"/>
        <v>42392.636481481481</v>
      </c>
      <c r="J382" s="3">
        <v>1453569392</v>
      </c>
      <c r="K382" s="14">
        <f t="shared" si="21"/>
        <v>42367.636481481481</v>
      </c>
      <c r="L382" s="3">
        <v>1451409392</v>
      </c>
      <c r="M382" s="3" t="b">
        <v>0</v>
      </c>
      <c r="N382" s="3">
        <v>49</v>
      </c>
      <c r="O382" s="3" t="b">
        <v>1</v>
      </c>
      <c r="P382" s="3" t="s">
        <v>8265</v>
      </c>
      <c r="Q382" s="8">
        <f t="shared" si="22"/>
        <v>1.415</v>
      </c>
      <c r="R382" s="10">
        <f t="shared" si="23"/>
        <v>115.51020408163265</v>
      </c>
      <c r="S382" s="3" t="s">
        <v>8305</v>
      </c>
      <c r="T382" s="3" t="s">
        <v>8306</v>
      </c>
    </row>
    <row r="383" spans="1:20" ht="88" x14ac:dyDescent="0.2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14">
        <f t="shared" si="20"/>
        <v>41120.125</v>
      </c>
      <c r="J383" s="3">
        <v>1343624400</v>
      </c>
      <c r="K383" s="14">
        <f t="shared" si="21"/>
        <v>41085.61478009259</v>
      </c>
      <c r="L383" s="3">
        <v>1340642717</v>
      </c>
      <c r="M383" s="3" t="b">
        <v>0</v>
      </c>
      <c r="N383" s="3">
        <v>251</v>
      </c>
      <c r="O383" s="3" t="b">
        <v>1</v>
      </c>
      <c r="P383" s="3" t="s">
        <v>8265</v>
      </c>
      <c r="Q383" s="8">
        <f t="shared" si="22"/>
        <v>1.0472999999999999</v>
      </c>
      <c r="R383" s="10">
        <f t="shared" si="23"/>
        <v>104.31274900398407</v>
      </c>
      <c r="S383" s="3" t="s">
        <v>8305</v>
      </c>
      <c r="T383" s="3" t="s">
        <v>8306</v>
      </c>
    </row>
    <row r="384" spans="1:20" ht="110" x14ac:dyDescent="0.2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14">
        <f t="shared" si="20"/>
        <v>41158.626157407409</v>
      </c>
      <c r="J384" s="3">
        <v>1346950900</v>
      </c>
      <c r="K384" s="14">
        <f t="shared" si="21"/>
        <v>41144.626157407409</v>
      </c>
      <c r="L384" s="3">
        <v>1345741300</v>
      </c>
      <c r="M384" s="3" t="b">
        <v>0</v>
      </c>
      <c r="N384" s="3">
        <v>22</v>
      </c>
      <c r="O384" s="3" t="b">
        <v>1</v>
      </c>
      <c r="P384" s="3" t="s">
        <v>8265</v>
      </c>
      <c r="Q384" s="8">
        <f t="shared" si="22"/>
        <v>2.5583333333333331</v>
      </c>
      <c r="R384" s="10">
        <f t="shared" si="23"/>
        <v>69.772727272727266</v>
      </c>
      <c r="S384" s="3" t="s">
        <v>8305</v>
      </c>
      <c r="T384" s="3" t="s">
        <v>8306</v>
      </c>
    </row>
    <row r="385" spans="1:20" ht="88" x14ac:dyDescent="0.2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14">
        <f t="shared" si="20"/>
        <v>41778.03424768518</v>
      </c>
      <c r="J385" s="3">
        <v>1400467759</v>
      </c>
      <c r="K385" s="14">
        <f t="shared" si="21"/>
        <v>41755.03424768518</v>
      </c>
      <c r="L385" s="3">
        <v>1398480559</v>
      </c>
      <c r="M385" s="3" t="b">
        <v>0</v>
      </c>
      <c r="N385" s="3">
        <v>48</v>
      </c>
      <c r="O385" s="3" t="b">
        <v>1</v>
      </c>
      <c r="P385" s="3" t="s">
        <v>8265</v>
      </c>
      <c r="Q385" s="8">
        <f t="shared" si="22"/>
        <v>2.0670670670670672</v>
      </c>
      <c r="R385" s="10">
        <f t="shared" si="23"/>
        <v>43.020833333333336</v>
      </c>
      <c r="S385" s="3" t="s">
        <v>8305</v>
      </c>
      <c r="T385" s="3" t="s">
        <v>8306</v>
      </c>
    </row>
    <row r="386" spans="1:20" ht="88" x14ac:dyDescent="0.2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14">
        <f t="shared" si="20"/>
        <v>42010.698460648149</v>
      </c>
      <c r="J386" s="3">
        <v>1420569947</v>
      </c>
      <c r="K386" s="14">
        <f t="shared" si="21"/>
        <v>41980.698460648149</v>
      </c>
      <c r="L386" s="3">
        <v>1417977947</v>
      </c>
      <c r="M386" s="3" t="b">
        <v>0</v>
      </c>
      <c r="N386" s="3">
        <v>383</v>
      </c>
      <c r="O386" s="3" t="b">
        <v>1</v>
      </c>
      <c r="P386" s="3" t="s">
        <v>8265</v>
      </c>
      <c r="Q386" s="8">
        <f t="shared" si="22"/>
        <v>1.1210500000000001</v>
      </c>
      <c r="R386" s="10">
        <f t="shared" si="23"/>
        <v>58.540469973890339</v>
      </c>
      <c r="S386" s="3" t="s">
        <v>8305</v>
      </c>
      <c r="T386" s="3" t="s">
        <v>8306</v>
      </c>
    </row>
    <row r="387" spans="1:20" ht="88" x14ac:dyDescent="0.2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14">
        <f t="shared" ref="I387:I450" si="24">(((J387/60)/60)/24)+DATE(1970,1,1)+(-2/24)</f>
        <v>41964.54283564815</v>
      </c>
      <c r="J387" s="3">
        <v>1416582101</v>
      </c>
      <c r="K387" s="14">
        <f t="shared" ref="K387:K450" si="25">(L387/86400)+25569+(-2/24)</f>
        <v>41934.501168981478</v>
      </c>
      <c r="L387" s="3">
        <v>1413986501</v>
      </c>
      <c r="M387" s="3" t="b">
        <v>0</v>
      </c>
      <c r="N387" s="3">
        <v>237</v>
      </c>
      <c r="O387" s="3" t="b">
        <v>1</v>
      </c>
      <c r="P387" s="3" t="s">
        <v>8265</v>
      </c>
      <c r="Q387" s="8">
        <f t="shared" ref="Q387:Q450" si="26">E387/D387</f>
        <v>1.05982</v>
      </c>
      <c r="R387" s="10">
        <f t="shared" ref="R387:R450" si="27">E387/N387</f>
        <v>111.79535864978902</v>
      </c>
      <c r="S387" s="3" t="s">
        <v>8305</v>
      </c>
      <c r="T387" s="3" t="s">
        <v>8306</v>
      </c>
    </row>
    <row r="388" spans="1:20" ht="88" x14ac:dyDescent="0.2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14">
        <f t="shared" si="24"/>
        <v>42226.867951388886</v>
      </c>
      <c r="J388" s="3">
        <v>1439246991</v>
      </c>
      <c r="K388" s="14">
        <f t="shared" si="25"/>
        <v>42211.867951388886</v>
      </c>
      <c r="L388" s="3">
        <v>1437950991</v>
      </c>
      <c r="M388" s="3" t="b">
        <v>0</v>
      </c>
      <c r="N388" s="3">
        <v>13</v>
      </c>
      <c r="O388" s="3" t="b">
        <v>1</v>
      </c>
      <c r="P388" s="3" t="s">
        <v>8265</v>
      </c>
      <c r="Q388" s="8">
        <f t="shared" si="26"/>
        <v>1.0016666666666667</v>
      </c>
      <c r="R388" s="10">
        <f t="shared" si="27"/>
        <v>46.230769230769234</v>
      </c>
      <c r="S388" s="3" t="s">
        <v>8305</v>
      </c>
      <c r="T388" s="3" t="s">
        <v>8306</v>
      </c>
    </row>
    <row r="389" spans="1:20" ht="110" x14ac:dyDescent="0.2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14">
        <f t="shared" si="24"/>
        <v>42231.166666666664</v>
      </c>
      <c r="J389" s="3">
        <v>1439618400</v>
      </c>
      <c r="K389" s="14">
        <f t="shared" si="25"/>
        <v>42200.593263888884</v>
      </c>
      <c r="L389" s="3">
        <v>1436976858</v>
      </c>
      <c r="M389" s="3" t="b">
        <v>0</v>
      </c>
      <c r="N389" s="3">
        <v>562</v>
      </c>
      <c r="O389" s="3" t="b">
        <v>1</v>
      </c>
      <c r="P389" s="3" t="s">
        <v>8265</v>
      </c>
      <c r="Q389" s="8">
        <f t="shared" si="26"/>
        <v>2.1398947368421051</v>
      </c>
      <c r="R389" s="10">
        <f t="shared" si="27"/>
        <v>144.69039145907473</v>
      </c>
      <c r="S389" s="3" t="s">
        <v>8305</v>
      </c>
      <c r="T389" s="3" t="s">
        <v>8306</v>
      </c>
    </row>
    <row r="390" spans="1:20" ht="88" x14ac:dyDescent="0.2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14">
        <f t="shared" si="24"/>
        <v>42578.992824074077</v>
      </c>
      <c r="J390" s="3">
        <v>1469670580</v>
      </c>
      <c r="K390" s="14">
        <f t="shared" si="25"/>
        <v>42548.99282407407</v>
      </c>
      <c r="L390" s="3">
        <v>1467078580</v>
      </c>
      <c r="M390" s="3" t="b">
        <v>0</v>
      </c>
      <c r="N390" s="3">
        <v>71</v>
      </c>
      <c r="O390" s="3" t="b">
        <v>1</v>
      </c>
      <c r="P390" s="3" t="s">
        <v>8265</v>
      </c>
      <c r="Q390" s="8">
        <f t="shared" si="26"/>
        <v>1.2616000000000001</v>
      </c>
      <c r="R390" s="10">
        <f t="shared" si="27"/>
        <v>88.845070422535215</v>
      </c>
      <c r="S390" s="3" t="s">
        <v>8305</v>
      </c>
      <c r="T390" s="3" t="s">
        <v>8306</v>
      </c>
    </row>
    <row r="391" spans="1:20" ht="110" x14ac:dyDescent="0.2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14">
        <f t="shared" si="24"/>
        <v>41705.874305555553</v>
      </c>
      <c r="J391" s="3">
        <v>1394233140</v>
      </c>
      <c r="K391" s="14">
        <f t="shared" si="25"/>
        <v>41673.979745370372</v>
      </c>
      <c r="L391" s="3">
        <v>1391477450</v>
      </c>
      <c r="M391" s="3" t="b">
        <v>0</v>
      </c>
      <c r="N391" s="3">
        <v>1510</v>
      </c>
      <c r="O391" s="3" t="b">
        <v>1</v>
      </c>
      <c r="P391" s="3" t="s">
        <v>8265</v>
      </c>
      <c r="Q391" s="8">
        <f t="shared" si="26"/>
        <v>1.8153547058823529</v>
      </c>
      <c r="R391" s="10">
        <f t="shared" si="27"/>
        <v>81.75107284768211</v>
      </c>
      <c r="S391" s="3" t="s">
        <v>8305</v>
      </c>
      <c r="T391" s="3" t="s">
        <v>8306</v>
      </c>
    </row>
    <row r="392" spans="1:20" ht="88" x14ac:dyDescent="0.2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14">
        <f t="shared" si="24"/>
        <v>42131.953379629624</v>
      </c>
      <c r="J392" s="3">
        <v>1431046372</v>
      </c>
      <c r="K392" s="14">
        <f t="shared" si="25"/>
        <v>42111.953379629624</v>
      </c>
      <c r="L392" s="3">
        <v>1429318372</v>
      </c>
      <c r="M392" s="3" t="b">
        <v>0</v>
      </c>
      <c r="N392" s="3">
        <v>14</v>
      </c>
      <c r="O392" s="3" t="b">
        <v>1</v>
      </c>
      <c r="P392" s="3" t="s">
        <v>8265</v>
      </c>
      <c r="Q392" s="8">
        <f t="shared" si="26"/>
        <v>1</v>
      </c>
      <c r="R392" s="10">
        <f t="shared" si="27"/>
        <v>71.428571428571431</v>
      </c>
      <c r="S392" s="3" t="s">
        <v>8305</v>
      </c>
      <c r="T392" s="3" t="s">
        <v>8306</v>
      </c>
    </row>
    <row r="393" spans="1:20" ht="88" x14ac:dyDescent="0.2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14">
        <f t="shared" si="24"/>
        <v>40894.957638888889</v>
      </c>
      <c r="J393" s="3">
        <v>1324169940</v>
      </c>
      <c r="K393" s="14">
        <f t="shared" si="25"/>
        <v>40864.958923611106</v>
      </c>
      <c r="L393" s="3">
        <v>1321578051</v>
      </c>
      <c r="M393" s="3" t="b">
        <v>0</v>
      </c>
      <c r="N393" s="3">
        <v>193</v>
      </c>
      <c r="O393" s="3" t="b">
        <v>1</v>
      </c>
      <c r="P393" s="3" t="s">
        <v>8265</v>
      </c>
      <c r="Q393" s="8">
        <f t="shared" si="26"/>
        <v>1.0061</v>
      </c>
      <c r="R393" s="10">
        <f t="shared" si="27"/>
        <v>104.25906735751295</v>
      </c>
      <c r="S393" s="3" t="s">
        <v>8305</v>
      </c>
      <c r="T393" s="3" t="s">
        <v>8306</v>
      </c>
    </row>
    <row r="394" spans="1:20" ht="88" x14ac:dyDescent="0.2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14">
        <f t="shared" si="24"/>
        <v>40794.041666666664</v>
      </c>
      <c r="J394" s="3">
        <v>1315450800</v>
      </c>
      <c r="K394" s="14">
        <f t="shared" si="25"/>
        <v>40763.633923611109</v>
      </c>
      <c r="L394" s="3">
        <v>1312823571</v>
      </c>
      <c r="M394" s="3" t="b">
        <v>0</v>
      </c>
      <c r="N394" s="3">
        <v>206</v>
      </c>
      <c r="O394" s="3" t="b">
        <v>1</v>
      </c>
      <c r="P394" s="3" t="s">
        <v>8265</v>
      </c>
      <c r="Q394" s="8">
        <f t="shared" si="26"/>
        <v>1.009027027027027</v>
      </c>
      <c r="R394" s="10">
        <f t="shared" si="27"/>
        <v>90.616504854368927</v>
      </c>
      <c r="S394" s="3" t="s">
        <v>8305</v>
      </c>
      <c r="T394" s="3" t="s">
        <v>8306</v>
      </c>
    </row>
    <row r="395" spans="1:20" ht="66" x14ac:dyDescent="0.2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14">
        <f t="shared" si="24"/>
        <v>41557.625601851847</v>
      </c>
      <c r="J395" s="3">
        <v>1381424452</v>
      </c>
      <c r="K395" s="14">
        <f t="shared" si="25"/>
        <v>41526.625601851847</v>
      </c>
      <c r="L395" s="3">
        <v>1378746052</v>
      </c>
      <c r="M395" s="3" t="b">
        <v>0</v>
      </c>
      <c r="N395" s="3">
        <v>351</v>
      </c>
      <c r="O395" s="3" t="b">
        <v>1</v>
      </c>
      <c r="P395" s="3" t="s">
        <v>8265</v>
      </c>
      <c r="Q395" s="8">
        <f t="shared" si="26"/>
        <v>1.10446</v>
      </c>
      <c r="R395" s="10">
        <f t="shared" si="27"/>
        <v>157.33048433048432</v>
      </c>
      <c r="S395" s="3" t="s">
        <v>8305</v>
      </c>
      <c r="T395" s="3" t="s">
        <v>8306</v>
      </c>
    </row>
    <row r="396" spans="1:20" ht="88" x14ac:dyDescent="0.2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14">
        <f t="shared" si="24"/>
        <v>42477.693078703705</v>
      </c>
      <c r="J396" s="3">
        <v>1460918282</v>
      </c>
      <c r="K396" s="14">
        <f t="shared" si="25"/>
        <v>42417.73474537037</v>
      </c>
      <c r="L396" s="3">
        <v>1455737882</v>
      </c>
      <c r="M396" s="3" t="b">
        <v>0</v>
      </c>
      <c r="N396" s="3">
        <v>50</v>
      </c>
      <c r="O396" s="3" t="b">
        <v>1</v>
      </c>
      <c r="P396" s="3" t="s">
        <v>8265</v>
      </c>
      <c r="Q396" s="8">
        <f t="shared" si="26"/>
        <v>1.118936170212766</v>
      </c>
      <c r="R396" s="10">
        <f t="shared" si="27"/>
        <v>105.18</v>
      </c>
      <c r="S396" s="3" t="s">
        <v>8305</v>
      </c>
      <c r="T396" s="3" t="s">
        <v>8306</v>
      </c>
    </row>
    <row r="397" spans="1:20" ht="88" x14ac:dyDescent="0.2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14">
        <f t="shared" si="24"/>
        <v>41026.813888888886</v>
      </c>
      <c r="J397" s="3">
        <v>1335562320</v>
      </c>
      <c r="K397" s="14">
        <f t="shared" si="25"/>
        <v>40990.825925925921</v>
      </c>
      <c r="L397" s="3">
        <v>1332452960</v>
      </c>
      <c r="M397" s="3" t="b">
        <v>0</v>
      </c>
      <c r="N397" s="3">
        <v>184</v>
      </c>
      <c r="O397" s="3" t="b">
        <v>1</v>
      </c>
      <c r="P397" s="3" t="s">
        <v>8265</v>
      </c>
      <c r="Q397" s="8">
        <f t="shared" si="26"/>
        <v>1.0804450000000001</v>
      </c>
      <c r="R397" s="10">
        <f t="shared" si="27"/>
        <v>58.719836956521746</v>
      </c>
      <c r="S397" s="3" t="s">
        <v>8305</v>
      </c>
      <c r="T397" s="3" t="s">
        <v>8306</v>
      </c>
    </row>
    <row r="398" spans="1:20" ht="110" x14ac:dyDescent="0.2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14">
        <f t="shared" si="24"/>
        <v>41097.481550925921</v>
      </c>
      <c r="J398" s="3">
        <v>1341668006</v>
      </c>
      <c r="K398" s="14">
        <f t="shared" si="25"/>
        <v>41082.481550925928</v>
      </c>
      <c r="L398" s="3">
        <v>1340372006</v>
      </c>
      <c r="M398" s="3" t="b">
        <v>0</v>
      </c>
      <c r="N398" s="3">
        <v>196</v>
      </c>
      <c r="O398" s="3" t="b">
        <v>1</v>
      </c>
      <c r="P398" s="3" t="s">
        <v>8265</v>
      </c>
      <c r="Q398" s="8">
        <f t="shared" si="26"/>
        <v>1.0666666666666667</v>
      </c>
      <c r="R398" s="10">
        <f t="shared" si="27"/>
        <v>81.632653061224488</v>
      </c>
      <c r="S398" s="3" t="s">
        <v>8305</v>
      </c>
      <c r="T398" s="3" t="s">
        <v>8306</v>
      </c>
    </row>
    <row r="399" spans="1:20" ht="110" x14ac:dyDescent="0.2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14">
        <f t="shared" si="24"/>
        <v>40422.072222222218</v>
      </c>
      <c r="J399" s="3">
        <v>1283312640</v>
      </c>
      <c r="K399" s="14">
        <f t="shared" si="25"/>
        <v>40379.693101851852</v>
      </c>
      <c r="L399" s="3">
        <v>1279651084</v>
      </c>
      <c r="M399" s="3" t="b">
        <v>0</v>
      </c>
      <c r="N399" s="3">
        <v>229</v>
      </c>
      <c r="O399" s="3" t="b">
        <v>1</v>
      </c>
      <c r="P399" s="3" t="s">
        <v>8265</v>
      </c>
      <c r="Q399" s="8">
        <f t="shared" si="26"/>
        <v>1.0390027322404372</v>
      </c>
      <c r="R399" s="10">
        <f t="shared" si="27"/>
        <v>56.460043668122275</v>
      </c>
      <c r="S399" s="3" t="s">
        <v>8305</v>
      </c>
      <c r="T399" s="3" t="s">
        <v>8306</v>
      </c>
    </row>
    <row r="400" spans="1:20" ht="88" x14ac:dyDescent="0.2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14">
        <f t="shared" si="24"/>
        <v>42123.709791666661</v>
      </c>
      <c r="J400" s="3">
        <v>1430334126</v>
      </c>
      <c r="K400" s="14">
        <f t="shared" si="25"/>
        <v>42078.709791666661</v>
      </c>
      <c r="L400" s="3">
        <v>1426446126</v>
      </c>
      <c r="M400" s="3" t="b">
        <v>0</v>
      </c>
      <c r="N400" s="3">
        <v>67</v>
      </c>
      <c r="O400" s="3" t="b">
        <v>1</v>
      </c>
      <c r="P400" s="3" t="s">
        <v>8265</v>
      </c>
      <c r="Q400" s="8">
        <f t="shared" si="26"/>
        <v>1.2516</v>
      </c>
      <c r="R400" s="10">
        <f t="shared" si="27"/>
        <v>140.1044776119403</v>
      </c>
      <c r="S400" s="3" t="s">
        <v>8305</v>
      </c>
      <c r="T400" s="3" t="s">
        <v>8306</v>
      </c>
    </row>
    <row r="401" spans="1:20" ht="88" x14ac:dyDescent="0.2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14">
        <f t="shared" si="24"/>
        <v>42718.416666666664</v>
      </c>
      <c r="J401" s="3">
        <v>1481716800</v>
      </c>
      <c r="K401" s="14">
        <f t="shared" si="25"/>
        <v>42687.792442129627</v>
      </c>
      <c r="L401" s="3">
        <v>1479070867</v>
      </c>
      <c r="M401" s="3" t="b">
        <v>0</v>
      </c>
      <c r="N401" s="3">
        <v>95</v>
      </c>
      <c r="O401" s="3" t="b">
        <v>1</v>
      </c>
      <c r="P401" s="3" t="s">
        <v>8265</v>
      </c>
      <c r="Q401" s="8">
        <f t="shared" si="26"/>
        <v>1.0680499999999999</v>
      </c>
      <c r="R401" s="10">
        <f t="shared" si="27"/>
        <v>224.85263157894738</v>
      </c>
      <c r="S401" s="3" t="s">
        <v>8305</v>
      </c>
      <c r="T401" s="3" t="s">
        <v>8306</v>
      </c>
    </row>
    <row r="402" spans="1:20" ht="88" x14ac:dyDescent="0.2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14">
        <f t="shared" si="24"/>
        <v>41776.0625</v>
      </c>
      <c r="J402" s="3">
        <v>1400297400</v>
      </c>
      <c r="K402" s="14">
        <f t="shared" si="25"/>
        <v>41745.552627314813</v>
      </c>
      <c r="L402" s="3">
        <v>1397661347</v>
      </c>
      <c r="M402" s="3" t="b">
        <v>0</v>
      </c>
      <c r="N402" s="3">
        <v>62</v>
      </c>
      <c r="O402" s="3" t="b">
        <v>1</v>
      </c>
      <c r="P402" s="3" t="s">
        <v>8265</v>
      </c>
      <c r="Q402" s="8">
        <f t="shared" si="26"/>
        <v>1.1230249999999999</v>
      </c>
      <c r="R402" s="10">
        <f t="shared" si="27"/>
        <v>181.13306451612902</v>
      </c>
      <c r="S402" s="3" t="s">
        <v>8305</v>
      </c>
      <c r="T402" s="3" t="s">
        <v>8306</v>
      </c>
    </row>
    <row r="403" spans="1:20" ht="110" x14ac:dyDescent="0.2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14">
        <f t="shared" si="24"/>
        <v>40762.758912037032</v>
      </c>
      <c r="J403" s="3">
        <v>1312747970</v>
      </c>
      <c r="K403" s="14">
        <f t="shared" si="25"/>
        <v>40732.758912037032</v>
      </c>
      <c r="L403" s="3">
        <v>1310155970</v>
      </c>
      <c r="M403" s="3" t="b">
        <v>0</v>
      </c>
      <c r="N403" s="3">
        <v>73</v>
      </c>
      <c r="O403" s="3" t="b">
        <v>1</v>
      </c>
      <c r="P403" s="3" t="s">
        <v>8265</v>
      </c>
      <c r="Q403" s="8">
        <f t="shared" si="26"/>
        <v>1.0381199999999999</v>
      </c>
      <c r="R403" s="10">
        <f t="shared" si="27"/>
        <v>711.04109589041093</v>
      </c>
      <c r="S403" s="3" t="s">
        <v>8305</v>
      </c>
      <c r="T403" s="3" t="s">
        <v>8306</v>
      </c>
    </row>
    <row r="404" spans="1:20" ht="88" x14ac:dyDescent="0.2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14">
        <f t="shared" si="24"/>
        <v>42313.497881944444</v>
      </c>
      <c r="J404" s="3">
        <v>1446731817</v>
      </c>
      <c r="K404" s="14">
        <f t="shared" si="25"/>
        <v>42292.456215277773</v>
      </c>
      <c r="L404" s="3">
        <v>1444913817</v>
      </c>
      <c r="M404" s="3" t="b">
        <v>0</v>
      </c>
      <c r="N404" s="3">
        <v>43</v>
      </c>
      <c r="O404" s="3" t="b">
        <v>1</v>
      </c>
      <c r="P404" s="3" t="s">
        <v>8265</v>
      </c>
      <c r="Q404" s="8">
        <f t="shared" si="26"/>
        <v>1.4165000000000001</v>
      </c>
      <c r="R404" s="10">
        <f t="shared" si="27"/>
        <v>65.883720930232556</v>
      </c>
      <c r="S404" s="3" t="s">
        <v>8305</v>
      </c>
      <c r="T404" s="3" t="s">
        <v>8306</v>
      </c>
    </row>
    <row r="405" spans="1:20" ht="88" x14ac:dyDescent="0.2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14">
        <f t="shared" si="24"/>
        <v>40765.213888888888</v>
      </c>
      <c r="J405" s="3">
        <v>1312960080</v>
      </c>
      <c r="K405" s="14">
        <f t="shared" si="25"/>
        <v>40718.227326388886</v>
      </c>
      <c r="L405" s="3">
        <v>1308900441</v>
      </c>
      <c r="M405" s="3" t="b">
        <v>0</v>
      </c>
      <c r="N405" s="3">
        <v>70</v>
      </c>
      <c r="O405" s="3" t="b">
        <v>1</v>
      </c>
      <c r="P405" s="3" t="s">
        <v>8265</v>
      </c>
      <c r="Q405" s="8">
        <f t="shared" si="26"/>
        <v>1.0526</v>
      </c>
      <c r="R405" s="10">
        <f t="shared" si="27"/>
        <v>75.185714285714283</v>
      </c>
      <c r="S405" s="3" t="s">
        <v>8305</v>
      </c>
      <c r="T405" s="3" t="s">
        <v>8306</v>
      </c>
    </row>
    <row r="406" spans="1:20" ht="88" x14ac:dyDescent="0.2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14">
        <f t="shared" si="24"/>
        <v>41675.877777777772</v>
      </c>
      <c r="J406" s="3">
        <v>1391641440</v>
      </c>
      <c r="K406" s="14">
        <f t="shared" si="25"/>
        <v>41646.544699074067</v>
      </c>
      <c r="L406" s="3">
        <v>1389107062</v>
      </c>
      <c r="M406" s="3" t="b">
        <v>0</v>
      </c>
      <c r="N406" s="3">
        <v>271</v>
      </c>
      <c r="O406" s="3" t="b">
        <v>1</v>
      </c>
      <c r="P406" s="3" t="s">
        <v>8265</v>
      </c>
      <c r="Q406" s="8">
        <f t="shared" si="26"/>
        <v>1.0309142857142857</v>
      </c>
      <c r="R406" s="10">
        <f t="shared" si="27"/>
        <v>133.14391143911439</v>
      </c>
      <c r="S406" s="3" t="s">
        <v>8305</v>
      </c>
      <c r="T406" s="3" t="s">
        <v>8306</v>
      </c>
    </row>
    <row r="407" spans="1:20" ht="66" x14ac:dyDescent="0.2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14">
        <f t="shared" si="24"/>
        <v>41704.001608796294</v>
      </c>
      <c r="J407" s="3">
        <v>1394071339</v>
      </c>
      <c r="K407" s="14">
        <f t="shared" si="25"/>
        <v>41674.001608796294</v>
      </c>
      <c r="L407" s="3">
        <v>1391479339</v>
      </c>
      <c r="M407" s="3" t="b">
        <v>0</v>
      </c>
      <c r="N407" s="3">
        <v>55</v>
      </c>
      <c r="O407" s="3" t="b">
        <v>1</v>
      </c>
      <c r="P407" s="3" t="s">
        <v>8265</v>
      </c>
      <c r="Q407" s="8">
        <f t="shared" si="26"/>
        <v>1.0765957446808512</v>
      </c>
      <c r="R407" s="10">
        <f t="shared" si="27"/>
        <v>55.2</v>
      </c>
      <c r="S407" s="3" t="s">
        <v>8305</v>
      </c>
      <c r="T407" s="3" t="s">
        <v>8306</v>
      </c>
    </row>
    <row r="408" spans="1:20" ht="110" x14ac:dyDescent="0.2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14">
        <f t="shared" si="24"/>
        <v>40672.165972222218</v>
      </c>
      <c r="J408" s="3">
        <v>1304920740</v>
      </c>
      <c r="K408" s="14">
        <f t="shared" si="25"/>
        <v>40638.07913194444</v>
      </c>
      <c r="L408" s="3">
        <v>1301975637</v>
      </c>
      <c r="M408" s="3" t="b">
        <v>0</v>
      </c>
      <c r="N408" s="3">
        <v>35</v>
      </c>
      <c r="O408" s="3" t="b">
        <v>1</v>
      </c>
      <c r="P408" s="3" t="s">
        <v>8265</v>
      </c>
      <c r="Q408" s="8">
        <f t="shared" si="26"/>
        <v>1.0770464285714285</v>
      </c>
      <c r="R408" s="10">
        <f t="shared" si="27"/>
        <v>86.163714285714292</v>
      </c>
      <c r="S408" s="3" t="s">
        <v>8305</v>
      </c>
      <c r="T408" s="3" t="s">
        <v>8306</v>
      </c>
    </row>
    <row r="409" spans="1:20" ht="88" x14ac:dyDescent="0.2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14">
        <f t="shared" si="24"/>
        <v>40866.829282407409</v>
      </c>
      <c r="J409" s="3">
        <v>1321739650</v>
      </c>
      <c r="K409" s="14">
        <f t="shared" si="25"/>
        <v>40806.787615740737</v>
      </c>
      <c r="L409" s="3">
        <v>1316552050</v>
      </c>
      <c r="M409" s="3" t="b">
        <v>0</v>
      </c>
      <c r="N409" s="3">
        <v>22</v>
      </c>
      <c r="O409" s="3" t="b">
        <v>1</v>
      </c>
      <c r="P409" s="3" t="s">
        <v>8265</v>
      </c>
      <c r="Q409" s="8">
        <f t="shared" si="26"/>
        <v>1.0155000000000001</v>
      </c>
      <c r="R409" s="10">
        <f t="shared" si="27"/>
        <v>92.318181818181813</v>
      </c>
      <c r="S409" s="3" t="s">
        <v>8305</v>
      </c>
      <c r="T409" s="3" t="s">
        <v>8306</v>
      </c>
    </row>
    <row r="410" spans="1:20" ht="88" x14ac:dyDescent="0.2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14">
        <f t="shared" si="24"/>
        <v>41583.694328703699</v>
      </c>
      <c r="J410" s="3">
        <v>1383676790</v>
      </c>
      <c r="K410" s="14">
        <f t="shared" si="25"/>
        <v>41543.652662037035</v>
      </c>
      <c r="L410" s="3">
        <v>1380217190</v>
      </c>
      <c r="M410" s="3" t="b">
        <v>0</v>
      </c>
      <c r="N410" s="3">
        <v>38</v>
      </c>
      <c r="O410" s="3" t="b">
        <v>1</v>
      </c>
      <c r="P410" s="3" t="s">
        <v>8265</v>
      </c>
      <c r="Q410" s="8">
        <f t="shared" si="26"/>
        <v>1.0143766666666667</v>
      </c>
      <c r="R410" s="10">
        <f t="shared" si="27"/>
        <v>160.16473684210527</v>
      </c>
      <c r="S410" s="3" t="s">
        <v>8305</v>
      </c>
      <c r="T410" s="3" t="s">
        <v>8306</v>
      </c>
    </row>
    <row r="411" spans="1:20" ht="88" x14ac:dyDescent="0.2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14">
        <f t="shared" si="24"/>
        <v>42573.779444444437</v>
      </c>
      <c r="J411" s="3">
        <v>1469220144</v>
      </c>
      <c r="K411" s="14">
        <f t="shared" si="25"/>
        <v>42543.779444444437</v>
      </c>
      <c r="L411" s="3">
        <v>1466628144</v>
      </c>
      <c r="M411" s="3" t="b">
        <v>0</v>
      </c>
      <c r="N411" s="3">
        <v>15</v>
      </c>
      <c r="O411" s="3" t="b">
        <v>1</v>
      </c>
      <c r="P411" s="3" t="s">
        <v>8265</v>
      </c>
      <c r="Q411" s="8">
        <f t="shared" si="26"/>
        <v>1.3680000000000001</v>
      </c>
      <c r="R411" s="10">
        <f t="shared" si="27"/>
        <v>45.6</v>
      </c>
      <c r="S411" s="3" t="s">
        <v>8305</v>
      </c>
      <c r="T411" s="3" t="s">
        <v>8306</v>
      </c>
    </row>
    <row r="412" spans="1:20" ht="88" x14ac:dyDescent="0.2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14">
        <f t="shared" si="24"/>
        <v>42173.89811342593</v>
      </c>
      <c r="J412" s="3">
        <v>1434670397</v>
      </c>
      <c r="K412" s="14">
        <f t="shared" si="25"/>
        <v>42113.898113425923</v>
      </c>
      <c r="L412" s="3">
        <v>1429486397</v>
      </c>
      <c r="M412" s="3" t="b">
        <v>0</v>
      </c>
      <c r="N412" s="3">
        <v>7</v>
      </c>
      <c r="O412" s="3" t="b">
        <v>1</v>
      </c>
      <c r="P412" s="3" t="s">
        <v>8265</v>
      </c>
      <c r="Q412" s="8">
        <f t="shared" si="26"/>
        <v>1.2829999999999999</v>
      </c>
      <c r="R412" s="10">
        <f t="shared" si="27"/>
        <v>183.28571428571428</v>
      </c>
      <c r="S412" s="3" t="s">
        <v>8305</v>
      </c>
      <c r="T412" s="3" t="s">
        <v>8306</v>
      </c>
    </row>
    <row r="413" spans="1:20" ht="88" x14ac:dyDescent="0.2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14">
        <f t="shared" si="24"/>
        <v>41630.125</v>
      </c>
      <c r="J413" s="3">
        <v>1387688400</v>
      </c>
      <c r="K413" s="14">
        <f t="shared" si="25"/>
        <v>41598.092638888884</v>
      </c>
      <c r="L413" s="3">
        <v>1384920804</v>
      </c>
      <c r="M413" s="3" t="b">
        <v>0</v>
      </c>
      <c r="N413" s="3">
        <v>241</v>
      </c>
      <c r="O413" s="3" t="b">
        <v>1</v>
      </c>
      <c r="P413" s="3" t="s">
        <v>8265</v>
      </c>
      <c r="Q413" s="8">
        <f t="shared" si="26"/>
        <v>1.0105</v>
      </c>
      <c r="R413" s="10">
        <f t="shared" si="27"/>
        <v>125.78838174273859</v>
      </c>
      <c r="S413" s="3" t="s">
        <v>8305</v>
      </c>
      <c r="T413" s="3" t="s">
        <v>8306</v>
      </c>
    </row>
    <row r="414" spans="1:20" ht="88" x14ac:dyDescent="0.2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14">
        <f t="shared" si="24"/>
        <v>41115.659467592588</v>
      </c>
      <c r="J414" s="3">
        <v>1343238578</v>
      </c>
      <c r="K414" s="14">
        <f t="shared" si="25"/>
        <v>41099.659467592588</v>
      </c>
      <c r="L414" s="3">
        <v>1341856178</v>
      </c>
      <c r="M414" s="3" t="b">
        <v>0</v>
      </c>
      <c r="N414" s="3">
        <v>55</v>
      </c>
      <c r="O414" s="3" t="b">
        <v>1</v>
      </c>
      <c r="P414" s="3" t="s">
        <v>8265</v>
      </c>
      <c r="Q414" s="8">
        <f t="shared" si="26"/>
        <v>1.2684</v>
      </c>
      <c r="R414" s="10">
        <f t="shared" si="27"/>
        <v>57.654545454545456</v>
      </c>
      <c r="S414" s="3" t="s">
        <v>8305</v>
      </c>
      <c r="T414" s="3" t="s">
        <v>8306</v>
      </c>
    </row>
    <row r="415" spans="1:20" ht="88" x14ac:dyDescent="0.2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14">
        <f t="shared" si="24"/>
        <v>41109.79410879629</v>
      </c>
      <c r="J415" s="3">
        <v>1342731811</v>
      </c>
      <c r="K415" s="14">
        <f t="shared" si="25"/>
        <v>41079.79410879629</v>
      </c>
      <c r="L415" s="3">
        <v>1340139811</v>
      </c>
      <c r="M415" s="3" t="b">
        <v>0</v>
      </c>
      <c r="N415" s="3">
        <v>171</v>
      </c>
      <c r="O415" s="3" t="b">
        <v>1</v>
      </c>
      <c r="P415" s="3" t="s">
        <v>8265</v>
      </c>
      <c r="Q415" s="8">
        <f t="shared" si="26"/>
        <v>1.0508593749999999</v>
      </c>
      <c r="R415" s="10">
        <f t="shared" si="27"/>
        <v>78.660818713450297</v>
      </c>
      <c r="S415" s="3" t="s">
        <v>8305</v>
      </c>
      <c r="T415" s="3" t="s">
        <v>8306</v>
      </c>
    </row>
    <row r="416" spans="1:20" ht="88" x14ac:dyDescent="0.2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14">
        <f t="shared" si="24"/>
        <v>41558.97991898148</v>
      </c>
      <c r="J416" s="3">
        <v>1381541465</v>
      </c>
      <c r="K416" s="14">
        <f t="shared" si="25"/>
        <v>41528.97991898148</v>
      </c>
      <c r="L416" s="3">
        <v>1378949465</v>
      </c>
      <c r="M416" s="3" t="b">
        <v>0</v>
      </c>
      <c r="N416" s="3">
        <v>208</v>
      </c>
      <c r="O416" s="3" t="b">
        <v>1</v>
      </c>
      <c r="P416" s="3" t="s">
        <v>8265</v>
      </c>
      <c r="Q416" s="8">
        <f t="shared" si="26"/>
        <v>1.0285405405405406</v>
      </c>
      <c r="R416" s="10">
        <f t="shared" si="27"/>
        <v>91.480769230769226</v>
      </c>
      <c r="S416" s="3" t="s">
        <v>8305</v>
      </c>
      <c r="T416" s="3" t="s">
        <v>8306</v>
      </c>
    </row>
    <row r="417" spans="1:20" ht="110" x14ac:dyDescent="0.2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14">
        <f t="shared" si="24"/>
        <v>41929.416666666664</v>
      </c>
      <c r="J417" s="3">
        <v>1413547200</v>
      </c>
      <c r="K417" s="14">
        <f t="shared" si="25"/>
        <v>41904.768541666665</v>
      </c>
      <c r="L417" s="3">
        <v>1411417602</v>
      </c>
      <c r="M417" s="3" t="b">
        <v>0</v>
      </c>
      <c r="N417" s="3">
        <v>21</v>
      </c>
      <c r="O417" s="3" t="b">
        <v>1</v>
      </c>
      <c r="P417" s="3" t="s">
        <v>8265</v>
      </c>
      <c r="Q417" s="8">
        <f t="shared" si="26"/>
        <v>1.0214714285714286</v>
      </c>
      <c r="R417" s="10">
        <f t="shared" si="27"/>
        <v>68.09809523809524</v>
      </c>
      <c r="S417" s="3" t="s">
        <v>8305</v>
      </c>
      <c r="T417" s="3" t="s">
        <v>8306</v>
      </c>
    </row>
    <row r="418" spans="1:20" ht="88" x14ac:dyDescent="0.2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14">
        <f t="shared" si="24"/>
        <v>41678.312858796293</v>
      </c>
      <c r="J418" s="3">
        <v>1391851831</v>
      </c>
      <c r="K418" s="14">
        <f t="shared" si="25"/>
        <v>41648.312858796293</v>
      </c>
      <c r="L418" s="3">
        <v>1389259831</v>
      </c>
      <c r="M418" s="3" t="b">
        <v>0</v>
      </c>
      <c r="N418" s="3">
        <v>25</v>
      </c>
      <c r="O418" s="3" t="b">
        <v>1</v>
      </c>
      <c r="P418" s="3" t="s">
        <v>8265</v>
      </c>
      <c r="Q418" s="8">
        <f t="shared" si="26"/>
        <v>1.2021700000000002</v>
      </c>
      <c r="R418" s="10">
        <f t="shared" si="27"/>
        <v>48.086800000000004</v>
      </c>
      <c r="S418" s="3" t="s">
        <v>8305</v>
      </c>
      <c r="T418" s="3" t="s">
        <v>8306</v>
      </c>
    </row>
    <row r="419" spans="1:20" ht="88" x14ac:dyDescent="0.2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14">
        <f t="shared" si="24"/>
        <v>41372.106249999997</v>
      </c>
      <c r="J419" s="3">
        <v>1365395580</v>
      </c>
      <c r="K419" s="14">
        <f t="shared" si="25"/>
        <v>41360.887268518512</v>
      </c>
      <c r="L419" s="3">
        <v>1364426260</v>
      </c>
      <c r="M419" s="3" t="b">
        <v>0</v>
      </c>
      <c r="N419" s="3">
        <v>52</v>
      </c>
      <c r="O419" s="3" t="b">
        <v>1</v>
      </c>
      <c r="P419" s="3" t="s">
        <v>8265</v>
      </c>
      <c r="Q419" s="8">
        <f t="shared" si="26"/>
        <v>1.0024761904761905</v>
      </c>
      <c r="R419" s="10">
        <f t="shared" si="27"/>
        <v>202.42307692307693</v>
      </c>
      <c r="S419" s="3" t="s">
        <v>8305</v>
      </c>
      <c r="T419" s="3" t="s">
        <v>8306</v>
      </c>
    </row>
    <row r="420" spans="1:20" ht="110" x14ac:dyDescent="0.2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14">
        <f t="shared" si="24"/>
        <v>42208.19903935185</v>
      </c>
      <c r="J420" s="3">
        <v>1437633997</v>
      </c>
      <c r="K420" s="14">
        <f t="shared" si="25"/>
        <v>42178.19903935185</v>
      </c>
      <c r="L420" s="3">
        <v>1435041997</v>
      </c>
      <c r="M420" s="3" t="b">
        <v>0</v>
      </c>
      <c r="N420" s="3">
        <v>104</v>
      </c>
      <c r="O420" s="3" t="b">
        <v>1</v>
      </c>
      <c r="P420" s="3" t="s">
        <v>8265</v>
      </c>
      <c r="Q420" s="8">
        <f t="shared" si="26"/>
        <v>1.0063392857142857</v>
      </c>
      <c r="R420" s="10">
        <f t="shared" si="27"/>
        <v>216.75</v>
      </c>
      <c r="S420" s="3" t="s">
        <v>8305</v>
      </c>
      <c r="T420" s="3" t="s">
        <v>8306</v>
      </c>
    </row>
    <row r="421" spans="1:20" ht="88" x14ac:dyDescent="0.2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14">
        <f t="shared" si="24"/>
        <v>41454.759108796294</v>
      </c>
      <c r="J421" s="3">
        <v>1372536787</v>
      </c>
      <c r="K421" s="14">
        <f t="shared" si="25"/>
        <v>41394.759108796294</v>
      </c>
      <c r="L421" s="3">
        <v>1367352787</v>
      </c>
      <c r="M421" s="3" t="b">
        <v>0</v>
      </c>
      <c r="N421" s="3">
        <v>73</v>
      </c>
      <c r="O421" s="3" t="b">
        <v>1</v>
      </c>
      <c r="P421" s="3" t="s">
        <v>8265</v>
      </c>
      <c r="Q421" s="8">
        <f t="shared" si="26"/>
        <v>1.004375</v>
      </c>
      <c r="R421" s="10">
        <f t="shared" si="27"/>
        <v>110.06849315068493</v>
      </c>
      <c r="S421" s="3" t="s">
        <v>8305</v>
      </c>
      <c r="T421" s="3" t="s">
        <v>8306</v>
      </c>
    </row>
    <row r="422" spans="1:20" ht="88" x14ac:dyDescent="0.2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14">
        <f t="shared" si="24"/>
        <v>41712.111469907402</v>
      </c>
      <c r="J422" s="3">
        <v>1394772031</v>
      </c>
      <c r="K422" s="14">
        <f t="shared" si="25"/>
        <v>41682.153136574074</v>
      </c>
      <c r="L422" s="3">
        <v>1392183631</v>
      </c>
      <c r="M422" s="3" t="b">
        <v>0</v>
      </c>
      <c r="N422" s="3">
        <v>3</v>
      </c>
      <c r="O422" s="3" t="b">
        <v>0</v>
      </c>
      <c r="P422" s="3" t="s">
        <v>8265</v>
      </c>
      <c r="Q422" s="8">
        <f t="shared" si="26"/>
        <v>4.3939393939393936E-3</v>
      </c>
      <c r="R422" s="10">
        <f t="shared" si="27"/>
        <v>4.833333333333333</v>
      </c>
      <c r="S422" s="3" t="s">
        <v>8305</v>
      </c>
      <c r="T422" s="3" t="s">
        <v>8306</v>
      </c>
    </row>
    <row r="423" spans="1:20" ht="88" x14ac:dyDescent="0.2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14">
        <f t="shared" si="24"/>
        <v>42237.408055555548</v>
      </c>
      <c r="J423" s="3">
        <v>1440157656</v>
      </c>
      <c r="K423" s="14">
        <f t="shared" si="25"/>
        <v>42177.408055555548</v>
      </c>
      <c r="L423" s="3">
        <v>1434973656</v>
      </c>
      <c r="M423" s="3" t="b">
        <v>0</v>
      </c>
      <c r="N423" s="3">
        <v>6</v>
      </c>
      <c r="O423" s="3" t="b">
        <v>0</v>
      </c>
      <c r="P423" s="3" t="s">
        <v>8265</v>
      </c>
      <c r="Q423" s="8">
        <f t="shared" si="26"/>
        <v>2.0066666666666667E-2</v>
      </c>
      <c r="R423" s="10">
        <f t="shared" si="27"/>
        <v>50.166666666666664</v>
      </c>
      <c r="S423" s="3" t="s">
        <v>8305</v>
      </c>
      <c r="T423" s="3" t="s">
        <v>8306</v>
      </c>
    </row>
    <row r="424" spans="1:20" ht="110" x14ac:dyDescent="0.2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14">
        <f t="shared" si="24"/>
        <v>41893.177048611105</v>
      </c>
      <c r="J424" s="3">
        <v>1410416097</v>
      </c>
      <c r="K424" s="14">
        <f t="shared" si="25"/>
        <v>41863.177048611113</v>
      </c>
      <c r="L424" s="3">
        <v>1407824097</v>
      </c>
      <c r="M424" s="3" t="b">
        <v>0</v>
      </c>
      <c r="N424" s="3">
        <v>12</v>
      </c>
      <c r="O424" s="3" t="b">
        <v>0</v>
      </c>
      <c r="P424" s="3" t="s">
        <v>8265</v>
      </c>
      <c r="Q424" s="8">
        <f t="shared" si="26"/>
        <v>1.0749999999999999E-2</v>
      </c>
      <c r="R424" s="10">
        <f t="shared" si="27"/>
        <v>35.833333333333336</v>
      </c>
      <c r="S424" s="3" t="s">
        <v>8305</v>
      </c>
      <c r="T424" s="3" t="s">
        <v>8306</v>
      </c>
    </row>
    <row r="425" spans="1:20" ht="88" x14ac:dyDescent="0.2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14">
        <f t="shared" si="24"/>
        <v>41430.842939814815</v>
      </c>
      <c r="J425" s="3">
        <v>1370470430</v>
      </c>
      <c r="K425" s="14">
        <f t="shared" si="25"/>
        <v>41400.842939814815</v>
      </c>
      <c r="L425" s="3">
        <v>1367878430</v>
      </c>
      <c r="M425" s="3" t="b">
        <v>0</v>
      </c>
      <c r="N425" s="3">
        <v>13</v>
      </c>
      <c r="O425" s="3" t="b">
        <v>0</v>
      </c>
      <c r="P425" s="3" t="s">
        <v>8265</v>
      </c>
      <c r="Q425" s="8">
        <f t="shared" si="26"/>
        <v>7.6499999999999997E-3</v>
      </c>
      <c r="R425" s="10">
        <f t="shared" si="27"/>
        <v>11.76923076923077</v>
      </c>
      <c r="S425" s="3" t="s">
        <v>8305</v>
      </c>
      <c r="T425" s="3" t="s">
        <v>8306</v>
      </c>
    </row>
    <row r="426" spans="1:20" ht="88" x14ac:dyDescent="0.2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14">
        <f t="shared" si="24"/>
        <v>40994.251145833332</v>
      </c>
      <c r="J426" s="3">
        <v>1332748899</v>
      </c>
      <c r="K426" s="14">
        <f t="shared" si="25"/>
        <v>40934.292812499996</v>
      </c>
      <c r="L426" s="3">
        <v>1327568499</v>
      </c>
      <c r="M426" s="3" t="b">
        <v>0</v>
      </c>
      <c r="N426" s="3">
        <v>5</v>
      </c>
      <c r="O426" s="3" t="b">
        <v>0</v>
      </c>
      <c r="P426" s="3" t="s">
        <v>8265</v>
      </c>
      <c r="Q426" s="8">
        <f t="shared" si="26"/>
        <v>6.7966666666666675E-2</v>
      </c>
      <c r="R426" s="10">
        <f t="shared" si="27"/>
        <v>40.78</v>
      </c>
      <c r="S426" s="3" t="s">
        <v>8305</v>
      </c>
      <c r="T426" s="3" t="s">
        <v>8306</v>
      </c>
    </row>
    <row r="427" spans="1:20" ht="88" x14ac:dyDescent="0.2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14">
        <f t="shared" si="24"/>
        <v>42335.819490740738</v>
      </c>
      <c r="J427" s="3">
        <v>1448660404</v>
      </c>
      <c r="K427" s="14">
        <f t="shared" si="25"/>
        <v>42275.777824074066</v>
      </c>
      <c r="L427" s="3">
        <v>1443472804</v>
      </c>
      <c r="M427" s="3" t="b">
        <v>0</v>
      </c>
      <c r="N427" s="3">
        <v>2</v>
      </c>
      <c r="O427" s="3" t="b">
        <v>0</v>
      </c>
      <c r="P427" s="3" t="s">
        <v>8265</v>
      </c>
      <c r="Q427" s="8">
        <f t="shared" si="26"/>
        <v>1.2E-4</v>
      </c>
      <c r="R427" s="10">
        <f t="shared" si="27"/>
        <v>3</v>
      </c>
      <c r="S427" s="3" t="s">
        <v>8305</v>
      </c>
      <c r="T427" s="3" t="s">
        <v>8306</v>
      </c>
    </row>
    <row r="428" spans="1:20" ht="88" x14ac:dyDescent="0.2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14">
        <f t="shared" si="24"/>
        <v>42430.628634259258</v>
      </c>
      <c r="J428" s="3">
        <v>1456851914</v>
      </c>
      <c r="K428" s="14">
        <f t="shared" si="25"/>
        <v>42400.628634259258</v>
      </c>
      <c r="L428" s="3">
        <v>1454259914</v>
      </c>
      <c r="M428" s="3" t="b">
        <v>0</v>
      </c>
      <c r="N428" s="3">
        <v>8</v>
      </c>
      <c r="O428" s="3" t="b">
        <v>0</v>
      </c>
      <c r="P428" s="3" t="s">
        <v>8265</v>
      </c>
      <c r="Q428" s="8">
        <f t="shared" si="26"/>
        <v>1.3299999999999999E-2</v>
      </c>
      <c r="R428" s="10">
        <f t="shared" si="27"/>
        <v>16.625</v>
      </c>
      <c r="S428" s="3" t="s">
        <v>8305</v>
      </c>
      <c r="T428" s="3" t="s">
        <v>8306</v>
      </c>
    </row>
    <row r="429" spans="1:20" ht="110" x14ac:dyDescent="0.2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14">
        <f t="shared" si="24"/>
        <v>42299.707638888889</v>
      </c>
      <c r="J429" s="3">
        <v>1445540340</v>
      </c>
      <c r="K429" s="14">
        <f t="shared" si="25"/>
        <v>42285.825694444444</v>
      </c>
      <c r="L429" s="3">
        <v>1444340940</v>
      </c>
      <c r="M429" s="3" t="b">
        <v>0</v>
      </c>
      <c r="N429" s="3">
        <v>0</v>
      </c>
      <c r="O429" s="3" t="b">
        <v>0</v>
      </c>
      <c r="P429" s="3" t="s">
        <v>8265</v>
      </c>
      <c r="Q429" s="8">
        <f t="shared" si="26"/>
        <v>0</v>
      </c>
      <c r="R429" s="10" t="e">
        <f t="shared" si="27"/>
        <v>#DIV/0!</v>
      </c>
      <c r="S429" s="3" t="s">
        <v>8305</v>
      </c>
      <c r="T429" s="3" t="s">
        <v>8306</v>
      </c>
    </row>
    <row r="430" spans="1:20" ht="66" x14ac:dyDescent="0.2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14">
        <f t="shared" si="24"/>
        <v>41806.833333333328</v>
      </c>
      <c r="J430" s="3">
        <v>1402956000</v>
      </c>
      <c r="K430" s="14">
        <f t="shared" si="25"/>
        <v>41778.683391203704</v>
      </c>
      <c r="L430" s="3">
        <v>1400523845</v>
      </c>
      <c r="M430" s="3" t="b">
        <v>0</v>
      </c>
      <c r="N430" s="3">
        <v>13</v>
      </c>
      <c r="O430" s="3" t="b">
        <v>0</v>
      </c>
      <c r="P430" s="3" t="s">
        <v>8265</v>
      </c>
      <c r="Q430" s="8">
        <f t="shared" si="26"/>
        <v>5.6333333333333332E-2</v>
      </c>
      <c r="R430" s="10">
        <f t="shared" si="27"/>
        <v>52</v>
      </c>
      <c r="S430" s="3" t="s">
        <v>8305</v>
      </c>
      <c r="T430" s="3" t="s">
        <v>8306</v>
      </c>
    </row>
    <row r="431" spans="1:20" ht="110" x14ac:dyDescent="0.2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14">
        <f t="shared" si="24"/>
        <v>40144.124305555553</v>
      </c>
      <c r="J431" s="3">
        <v>1259297940</v>
      </c>
      <c r="K431" s="14">
        <f t="shared" si="25"/>
        <v>40070.818078703705</v>
      </c>
      <c r="L431" s="3">
        <v>1252964282</v>
      </c>
      <c r="M431" s="3" t="b">
        <v>0</v>
      </c>
      <c r="N431" s="3">
        <v>0</v>
      </c>
      <c r="O431" s="3" t="b">
        <v>0</v>
      </c>
      <c r="P431" s="3" t="s">
        <v>8265</v>
      </c>
      <c r="Q431" s="8">
        <f t="shared" si="26"/>
        <v>0</v>
      </c>
      <c r="R431" s="10" t="e">
        <f t="shared" si="27"/>
        <v>#DIV/0!</v>
      </c>
      <c r="S431" s="3" t="s">
        <v>8305</v>
      </c>
      <c r="T431" s="3" t="s">
        <v>8306</v>
      </c>
    </row>
    <row r="432" spans="1:20" ht="88" x14ac:dyDescent="0.2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14">
        <f t="shared" si="24"/>
        <v>41528.023923611108</v>
      </c>
      <c r="J432" s="3">
        <v>1378866867</v>
      </c>
      <c r="K432" s="14">
        <f t="shared" si="25"/>
        <v>41513.023923611108</v>
      </c>
      <c r="L432" s="3">
        <v>1377570867</v>
      </c>
      <c r="M432" s="3" t="b">
        <v>0</v>
      </c>
      <c r="N432" s="3">
        <v>5</v>
      </c>
      <c r="O432" s="3" t="b">
        <v>0</v>
      </c>
      <c r="P432" s="3" t="s">
        <v>8265</v>
      </c>
      <c r="Q432" s="8">
        <f t="shared" si="26"/>
        <v>2.4E-2</v>
      </c>
      <c r="R432" s="10">
        <f t="shared" si="27"/>
        <v>4.8</v>
      </c>
      <c r="S432" s="3" t="s">
        <v>8305</v>
      </c>
      <c r="T432" s="3" t="s">
        <v>8306</v>
      </c>
    </row>
    <row r="433" spans="1:20" ht="88" x14ac:dyDescent="0.2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14">
        <f t="shared" si="24"/>
        <v>42556.787997685176</v>
      </c>
      <c r="J433" s="3">
        <v>1467752083</v>
      </c>
      <c r="K433" s="14">
        <f t="shared" si="25"/>
        <v>42526.787997685184</v>
      </c>
      <c r="L433" s="3">
        <v>1465160083</v>
      </c>
      <c r="M433" s="3" t="b">
        <v>0</v>
      </c>
      <c r="N433" s="3">
        <v>8</v>
      </c>
      <c r="O433" s="3" t="b">
        <v>0</v>
      </c>
      <c r="P433" s="3" t="s">
        <v>8265</v>
      </c>
      <c r="Q433" s="8">
        <f t="shared" si="26"/>
        <v>0.13833333333333334</v>
      </c>
      <c r="R433" s="10">
        <f t="shared" si="27"/>
        <v>51.875</v>
      </c>
      <c r="S433" s="3" t="s">
        <v>8305</v>
      </c>
      <c r="T433" s="3" t="s">
        <v>8306</v>
      </c>
    </row>
    <row r="434" spans="1:20" ht="110" x14ac:dyDescent="0.2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14">
        <f t="shared" si="24"/>
        <v>42298.64329861111</v>
      </c>
      <c r="J434" s="3">
        <v>1445448381</v>
      </c>
      <c r="K434" s="14">
        <f t="shared" si="25"/>
        <v>42238.64329861111</v>
      </c>
      <c r="L434" s="3">
        <v>1440264381</v>
      </c>
      <c r="M434" s="3" t="b">
        <v>0</v>
      </c>
      <c r="N434" s="3">
        <v>8</v>
      </c>
      <c r="O434" s="3" t="b">
        <v>0</v>
      </c>
      <c r="P434" s="3" t="s">
        <v>8265</v>
      </c>
      <c r="Q434" s="8">
        <f t="shared" si="26"/>
        <v>9.5000000000000001E-2</v>
      </c>
      <c r="R434" s="10">
        <f t="shared" si="27"/>
        <v>71.25</v>
      </c>
      <c r="S434" s="3" t="s">
        <v>8305</v>
      </c>
      <c r="T434" s="3" t="s">
        <v>8306</v>
      </c>
    </row>
    <row r="435" spans="1:20" ht="154" x14ac:dyDescent="0.2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14">
        <f t="shared" si="24"/>
        <v>42288.54655092593</v>
      </c>
      <c r="J435" s="3">
        <v>1444576022</v>
      </c>
      <c r="K435" s="14">
        <f t="shared" si="25"/>
        <v>42228.546550925923</v>
      </c>
      <c r="L435" s="3">
        <v>1439392022</v>
      </c>
      <c r="M435" s="3" t="b">
        <v>0</v>
      </c>
      <c r="N435" s="3">
        <v>0</v>
      </c>
      <c r="O435" s="3" t="b">
        <v>0</v>
      </c>
      <c r="P435" s="3" t="s">
        <v>8265</v>
      </c>
      <c r="Q435" s="8">
        <f t="shared" si="26"/>
        <v>0</v>
      </c>
      <c r="R435" s="10" t="e">
        <f t="shared" si="27"/>
        <v>#DIV/0!</v>
      </c>
      <c r="S435" s="3" t="s">
        <v>8305</v>
      </c>
      <c r="T435" s="3" t="s">
        <v>8306</v>
      </c>
    </row>
    <row r="436" spans="1:20" ht="110" x14ac:dyDescent="0.2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14">
        <f t="shared" si="24"/>
        <v>41609.792847222219</v>
      </c>
      <c r="J436" s="3">
        <v>1385931702</v>
      </c>
      <c r="K436" s="14">
        <f t="shared" si="25"/>
        <v>41576.751180555555</v>
      </c>
      <c r="L436" s="3">
        <v>1383076902</v>
      </c>
      <c r="M436" s="3" t="b">
        <v>0</v>
      </c>
      <c r="N436" s="3">
        <v>2</v>
      </c>
      <c r="O436" s="3" t="b">
        <v>0</v>
      </c>
      <c r="P436" s="3" t="s">
        <v>8265</v>
      </c>
      <c r="Q436" s="8">
        <f t="shared" si="26"/>
        <v>0.05</v>
      </c>
      <c r="R436" s="10">
        <f t="shared" si="27"/>
        <v>62.5</v>
      </c>
      <c r="S436" s="3" t="s">
        <v>8305</v>
      </c>
      <c r="T436" s="3" t="s">
        <v>8306</v>
      </c>
    </row>
    <row r="437" spans="1:20" ht="110" x14ac:dyDescent="0.2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14">
        <f t="shared" si="24"/>
        <v>41530.664120370369</v>
      </c>
      <c r="J437" s="3">
        <v>1379094980</v>
      </c>
      <c r="K437" s="14">
        <f t="shared" si="25"/>
        <v>41500.664120370369</v>
      </c>
      <c r="L437" s="3">
        <v>1376502980</v>
      </c>
      <c r="M437" s="3" t="b">
        <v>0</v>
      </c>
      <c r="N437" s="3">
        <v>3</v>
      </c>
      <c r="O437" s="3" t="b">
        <v>0</v>
      </c>
      <c r="P437" s="3" t="s">
        <v>8265</v>
      </c>
      <c r="Q437" s="8">
        <f t="shared" si="26"/>
        <v>2.7272727272727273E-5</v>
      </c>
      <c r="R437" s="10">
        <f t="shared" si="27"/>
        <v>1</v>
      </c>
      <c r="S437" s="3" t="s">
        <v>8305</v>
      </c>
      <c r="T437" s="3" t="s">
        <v>8306</v>
      </c>
    </row>
    <row r="438" spans="1:20" ht="88" x14ac:dyDescent="0.2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14">
        <f t="shared" si="24"/>
        <v>41486.279085648144</v>
      </c>
      <c r="J438" s="3">
        <v>1375260113</v>
      </c>
      <c r="K438" s="14">
        <f t="shared" si="25"/>
        <v>41456.279085648144</v>
      </c>
      <c r="L438" s="3">
        <v>1372668113</v>
      </c>
      <c r="M438" s="3" t="b">
        <v>0</v>
      </c>
      <c r="N438" s="3">
        <v>0</v>
      </c>
      <c r="O438" s="3" t="b">
        <v>0</v>
      </c>
      <c r="P438" s="3" t="s">
        <v>8265</v>
      </c>
      <c r="Q438" s="8">
        <f t="shared" si="26"/>
        <v>0</v>
      </c>
      <c r="R438" s="10" t="e">
        <f t="shared" si="27"/>
        <v>#DIV/0!</v>
      </c>
      <c r="S438" s="3" t="s">
        <v>8305</v>
      </c>
      <c r="T438" s="3" t="s">
        <v>8306</v>
      </c>
    </row>
    <row r="439" spans="1:20" ht="88" x14ac:dyDescent="0.2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14">
        <f t="shared" si="24"/>
        <v>42651.235254629624</v>
      </c>
      <c r="J439" s="3">
        <v>1475912326</v>
      </c>
      <c r="K439" s="14">
        <f t="shared" si="25"/>
        <v>42591.235254629624</v>
      </c>
      <c r="L439" s="3">
        <v>1470728326</v>
      </c>
      <c r="M439" s="3" t="b">
        <v>0</v>
      </c>
      <c r="N439" s="3">
        <v>0</v>
      </c>
      <c r="O439" s="3" t="b">
        <v>0</v>
      </c>
      <c r="P439" s="3" t="s">
        <v>8265</v>
      </c>
      <c r="Q439" s="8">
        <f t="shared" si="26"/>
        <v>0</v>
      </c>
      <c r="R439" s="10" t="e">
        <f t="shared" si="27"/>
        <v>#DIV/0!</v>
      </c>
      <c r="S439" s="3" t="s">
        <v>8305</v>
      </c>
      <c r="T439" s="3" t="s">
        <v>8306</v>
      </c>
    </row>
    <row r="440" spans="1:20" ht="88" x14ac:dyDescent="0.2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14">
        <f t="shared" si="24"/>
        <v>42326.219421296293</v>
      </c>
      <c r="J440" s="3">
        <v>1447830958</v>
      </c>
      <c r="K440" s="14">
        <f t="shared" si="25"/>
        <v>42296.177754629629</v>
      </c>
      <c r="L440" s="3">
        <v>1445235358</v>
      </c>
      <c r="M440" s="3" t="b">
        <v>0</v>
      </c>
      <c r="N440" s="3">
        <v>11</v>
      </c>
      <c r="O440" s="3" t="b">
        <v>0</v>
      </c>
      <c r="P440" s="3" t="s">
        <v>8265</v>
      </c>
      <c r="Q440" s="8">
        <f t="shared" si="26"/>
        <v>9.3799999999999994E-2</v>
      </c>
      <c r="R440" s="10">
        <f t="shared" si="27"/>
        <v>170.54545454545453</v>
      </c>
      <c r="S440" s="3" t="s">
        <v>8305</v>
      </c>
      <c r="T440" s="3" t="s">
        <v>8306</v>
      </c>
    </row>
    <row r="441" spans="1:20" ht="88" x14ac:dyDescent="0.2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14">
        <f t="shared" si="24"/>
        <v>41929.678449074068</v>
      </c>
      <c r="J441" s="3">
        <v>1413569818</v>
      </c>
      <c r="K441" s="14">
        <f t="shared" si="25"/>
        <v>41919.678449074076</v>
      </c>
      <c r="L441" s="3">
        <v>1412705818</v>
      </c>
      <c r="M441" s="3" t="b">
        <v>0</v>
      </c>
      <c r="N441" s="3">
        <v>0</v>
      </c>
      <c r="O441" s="3" t="b">
        <v>0</v>
      </c>
      <c r="P441" s="3" t="s">
        <v>8265</v>
      </c>
      <c r="Q441" s="8">
        <f t="shared" si="26"/>
        <v>0</v>
      </c>
      <c r="R441" s="10" t="e">
        <f t="shared" si="27"/>
        <v>#DIV/0!</v>
      </c>
      <c r="S441" s="3" t="s">
        <v>8305</v>
      </c>
      <c r="T441" s="3" t="s">
        <v>8306</v>
      </c>
    </row>
    <row r="442" spans="1:20" ht="88" x14ac:dyDescent="0.2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14">
        <f t="shared" si="24"/>
        <v>42453.860567129632</v>
      </c>
      <c r="J442" s="3">
        <v>1458859153</v>
      </c>
      <c r="K442" s="14">
        <f t="shared" si="25"/>
        <v>42423.902233796289</v>
      </c>
      <c r="L442" s="3">
        <v>1456270753</v>
      </c>
      <c r="M442" s="3" t="b">
        <v>0</v>
      </c>
      <c r="N442" s="3">
        <v>1</v>
      </c>
      <c r="O442" s="3" t="b">
        <v>0</v>
      </c>
      <c r="P442" s="3" t="s">
        <v>8265</v>
      </c>
      <c r="Q442" s="8">
        <f t="shared" si="26"/>
        <v>1E-3</v>
      </c>
      <c r="R442" s="10">
        <f t="shared" si="27"/>
        <v>5</v>
      </c>
      <c r="S442" s="3" t="s">
        <v>8305</v>
      </c>
      <c r="T442" s="3" t="s">
        <v>8306</v>
      </c>
    </row>
    <row r="443" spans="1:20" ht="88" x14ac:dyDescent="0.2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14">
        <f t="shared" si="24"/>
        <v>41580.710601851846</v>
      </c>
      <c r="J443" s="3">
        <v>1383418996</v>
      </c>
      <c r="K443" s="14">
        <f t="shared" si="25"/>
        <v>41550.710601851846</v>
      </c>
      <c r="L443" s="3">
        <v>1380826996</v>
      </c>
      <c r="M443" s="3" t="b">
        <v>0</v>
      </c>
      <c r="N443" s="3">
        <v>0</v>
      </c>
      <c r="O443" s="3" t="b">
        <v>0</v>
      </c>
      <c r="P443" s="3" t="s">
        <v>8265</v>
      </c>
      <c r="Q443" s="8">
        <f t="shared" si="26"/>
        <v>0</v>
      </c>
      <c r="R443" s="10" t="e">
        <f t="shared" si="27"/>
        <v>#DIV/0!</v>
      </c>
      <c r="S443" s="3" t="s">
        <v>8305</v>
      </c>
      <c r="T443" s="3" t="s">
        <v>8306</v>
      </c>
    </row>
    <row r="444" spans="1:20" ht="22" x14ac:dyDescent="0.2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14">
        <f t="shared" si="24"/>
        <v>42054.805358796293</v>
      </c>
      <c r="J444" s="3">
        <v>1424380783</v>
      </c>
      <c r="K444" s="14">
        <f t="shared" si="25"/>
        <v>42024.805358796293</v>
      </c>
      <c r="L444" s="3">
        <v>1421788783</v>
      </c>
      <c r="M444" s="3" t="b">
        <v>0</v>
      </c>
      <c r="N444" s="3">
        <v>17</v>
      </c>
      <c r="O444" s="3" t="b">
        <v>0</v>
      </c>
      <c r="P444" s="3" t="s">
        <v>8265</v>
      </c>
      <c r="Q444" s="8">
        <f t="shared" si="26"/>
        <v>0.39358823529411763</v>
      </c>
      <c r="R444" s="10">
        <f t="shared" si="27"/>
        <v>393.58823529411762</v>
      </c>
      <c r="S444" s="3" t="s">
        <v>8305</v>
      </c>
      <c r="T444" s="3" t="s">
        <v>8306</v>
      </c>
    </row>
    <row r="445" spans="1:20" ht="88" x14ac:dyDescent="0.2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14">
        <f t="shared" si="24"/>
        <v>41679.931724537033</v>
      </c>
      <c r="J445" s="3">
        <v>1391991701</v>
      </c>
      <c r="K445" s="14">
        <f t="shared" si="25"/>
        <v>41649.931724537033</v>
      </c>
      <c r="L445" s="3">
        <v>1389399701</v>
      </c>
      <c r="M445" s="3" t="b">
        <v>0</v>
      </c>
      <c r="N445" s="3">
        <v>2</v>
      </c>
      <c r="O445" s="3" t="b">
        <v>0</v>
      </c>
      <c r="P445" s="3" t="s">
        <v>8265</v>
      </c>
      <c r="Q445" s="8">
        <f t="shared" si="26"/>
        <v>1E-3</v>
      </c>
      <c r="R445" s="10">
        <f t="shared" si="27"/>
        <v>5</v>
      </c>
      <c r="S445" s="3" t="s">
        <v>8305</v>
      </c>
      <c r="T445" s="3" t="s">
        <v>8306</v>
      </c>
    </row>
    <row r="446" spans="1:20" ht="66" x14ac:dyDescent="0.2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14">
        <f t="shared" si="24"/>
        <v>40954.82362268518</v>
      </c>
      <c r="J446" s="3">
        <v>1329342361</v>
      </c>
      <c r="K446" s="14">
        <f t="shared" si="25"/>
        <v>40894.82362268518</v>
      </c>
      <c r="L446" s="3">
        <v>1324158361</v>
      </c>
      <c r="M446" s="3" t="b">
        <v>0</v>
      </c>
      <c r="N446" s="3">
        <v>1</v>
      </c>
      <c r="O446" s="3" t="b">
        <v>0</v>
      </c>
      <c r="P446" s="3" t="s">
        <v>8265</v>
      </c>
      <c r="Q446" s="8">
        <f t="shared" si="26"/>
        <v>0.05</v>
      </c>
      <c r="R446" s="10">
        <f t="shared" si="27"/>
        <v>50</v>
      </c>
      <c r="S446" s="3" t="s">
        <v>8305</v>
      </c>
      <c r="T446" s="3" t="s">
        <v>8306</v>
      </c>
    </row>
    <row r="447" spans="1:20" ht="88" x14ac:dyDescent="0.2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14">
        <f t="shared" si="24"/>
        <v>42145.252025462956</v>
      </c>
      <c r="J447" s="3">
        <v>1432195375</v>
      </c>
      <c r="K447" s="14">
        <f t="shared" si="25"/>
        <v>42130.252025462956</v>
      </c>
      <c r="L447" s="3">
        <v>1430899375</v>
      </c>
      <c r="M447" s="3" t="b">
        <v>0</v>
      </c>
      <c r="N447" s="3">
        <v>2</v>
      </c>
      <c r="O447" s="3" t="b">
        <v>0</v>
      </c>
      <c r="P447" s="3" t="s">
        <v>8265</v>
      </c>
      <c r="Q447" s="8">
        <f t="shared" si="26"/>
        <v>3.3333333333333335E-5</v>
      </c>
      <c r="R447" s="10">
        <f t="shared" si="27"/>
        <v>1</v>
      </c>
      <c r="S447" s="3" t="s">
        <v>8305</v>
      </c>
      <c r="T447" s="3" t="s">
        <v>8306</v>
      </c>
    </row>
    <row r="448" spans="1:20" ht="88" x14ac:dyDescent="0.2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14">
        <f t="shared" si="24"/>
        <v>42067.000231481477</v>
      </c>
      <c r="J448" s="3">
        <v>1425434420</v>
      </c>
      <c r="K448" s="14">
        <f t="shared" si="25"/>
        <v>42037.000231481477</v>
      </c>
      <c r="L448" s="3">
        <v>1422842420</v>
      </c>
      <c r="M448" s="3" t="b">
        <v>0</v>
      </c>
      <c r="N448" s="3">
        <v>16</v>
      </c>
      <c r="O448" s="3" t="b">
        <v>0</v>
      </c>
      <c r="P448" s="3" t="s">
        <v>8265</v>
      </c>
      <c r="Q448" s="8">
        <f t="shared" si="26"/>
        <v>7.2952380952380949E-2</v>
      </c>
      <c r="R448" s="10">
        <f t="shared" si="27"/>
        <v>47.875</v>
      </c>
      <c r="S448" s="3" t="s">
        <v>8305</v>
      </c>
      <c r="T448" s="3" t="s">
        <v>8306</v>
      </c>
    </row>
    <row r="449" spans="1:20" ht="110" x14ac:dyDescent="0.2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14">
        <f t="shared" si="24"/>
        <v>41356.430127314808</v>
      </c>
      <c r="J449" s="3">
        <v>1364041163</v>
      </c>
      <c r="K449" s="14">
        <f t="shared" si="25"/>
        <v>41331.47179398148</v>
      </c>
      <c r="L449" s="3">
        <v>1361884763</v>
      </c>
      <c r="M449" s="3" t="b">
        <v>0</v>
      </c>
      <c r="N449" s="3">
        <v>1</v>
      </c>
      <c r="O449" s="3" t="b">
        <v>0</v>
      </c>
      <c r="P449" s="3" t="s">
        <v>8265</v>
      </c>
      <c r="Q449" s="8">
        <f t="shared" si="26"/>
        <v>1.6666666666666666E-4</v>
      </c>
      <c r="R449" s="10">
        <f t="shared" si="27"/>
        <v>5</v>
      </c>
      <c r="S449" s="3" t="s">
        <v>8305</v>
      </c>
      <c r="T449" s="3" t="s">
        <v>8306</v>
      </c>
    </row>
    <row r="450" spans="1:20" ht="88" x14ac:dyDescent="0.2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14">
        <f t="shared" si="24"/>
        <v>41773.674710648142</v>
      </c>
      <c r="J450" s="3">
        <v>1400091095</v>
      </c>
      <c r="K450" s="14">
        <f t="shared" si="25"/>
        <v>41753.674710648142</v>
      </c>
      <c r="L450" s="3">
        <v>1398363095</v>
      </c>
      <c r="M450" s="3" t="b">
        <v>0</v>
      </c>
      <c r="N450" s="3">
        <v>4</v>
      </c>
      <c r="O450" s="3" t="b">
        <v>0</v>
      </c>
      <c r="P450" s="3" t="s">
        <v>8265</v>
      </c>
      <c r="Q450" s="8">
        <f t="shared" si="26"/>
        <v>3.2804E-2</v>
      </c>
      <c r="R450" s="10">
        <f t="shared" si="27"/>
        <v>20.502500000000001</v>
      </c>
      <c r="S450" s="3" t="s">
        <v>8305</v>
      </c>
      <c r="T450" s="3" t="s">
        <v>8306</v>
      </c>
    </row>
    <row r="451" spans="1:20" ht="88" x14ac:dyDescent="0.2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14">
        <f t="shared" ref="I451:I514" si="28">(((J451/60)/60)/24)+DATE(1970,1,1)+(-2/24)</f>
        <v>41564.484780092593</v>
      </c>
      <c r="J451" s="3">
        <v>1382017085</v>
      </c>
      <c r="K451" s="14">
        <f t="shared" ref="K451:K514" si="29">(L451/86400)+25569+(-2/24)</f>
        <v>41534.484780092593</v>
      </c>
      <c r="L451" s="3">
        <v>1379425085</v>
      </c>
      <c r="M451" s="3" t="b">
        <v>0</v>
      </c>
      <c r="N451" s="3">
        <v>5</v>
      </c>
      <c r="O451" s="3" t="b">
        <v>0</v>
      </c>
      <c r="P451" s="3" t="s">
        <v>8265</v>
      </c>
      <c r="Q451" s="8">
        <f t="shared" ref="Q451:Q514" si="30">E451/D451</f>
        <v>2.2499999999999999E-2</v>
      </c>
      <c r="R451" s="10">
        <f t="shared" ref="R451:R514" si="31">E451/N451</f>
        <v>9</v>
      </c>
      <c r="S451" s="3" t="s">
        <v>8305</v>
      </c>
      <c r="T451" s="3" t="s">
        <v>8306</v>
      </c>
    </row>
    <row r="452" spans="1:20" ht="88" x14ac:dyDescent="0.2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14">
        <f t="shared" si="28"/>
        <v>41684.86342592592</v>
      </c>
      <c r="J452" s="3">
        <v>1392417800</v>
      </c>
      <c r="K452" s="14">
        <f t="shared" si="29"/>
        <v>41654.86342592592</v>
      </c>
      <c r="L452" s="3">
        <v>1389825800</v>
      </c>
      <c r="M452" s="3" t="b">
        <v>0</v>
      </c>
      <c r="N452" s="3">
        <v>7</v>
      </c>
      <c r="O452" s="3" t="b">
        <v>0</v>
      </c>
      <c r="P452" s="3" t="s">
        <v>8265</v>
      </c>
      <c r="Q452" s="8">
        <f t="shared" si="30"/>
        <v>7.92E-3</v>
      </c>
      <c r="R452" s="10">
        <f t="shared" si="31"/>
        <v>56.571428571428569</v>
      </c>
      <c r="S452" s="3" t="s">
        <v>8305</v>
      </c>
      <c r="T452" s="3" t="s">
        <v>8306</v>
      </c>
    </row>
    <row r="453" spans="1:20" ht="110" x14ac:dyDescent="0.2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14">
        <f t="shared" si="28"/>
        <v>41664.631840277776</v>
      </c>
      <c r="J453" s="3">
        <v>1390669791</v>
      </c>
      <c r="K453" s="14">
        <f t="shared" si="29"/>
        <v>41634.631840277776</v>
      </c>
      <c r="L453" s="3">
        <v>1388077791</v>
      </c>
      <c r="M453" s="3" t="b">
        <v>0</v>
      </c>
      <c r="N453" s="3">
        <v>0</v>
      </c>
      <c r="O453" s="3" t="b">
        <v>0</v>
      </c>
      <c r="P453" s="3" t="s">
        <v>8265</v>
      </c>
      <c r="Q453" s="8">
        <f t="shared" si="30"/>
        <v>0</v>
      </c>
      <c r="R453" s="10" t="e">
        <f t="shared" si="31"/>
        <v>#DIV/0!</v>
      </c>
      <c r="S453" s="3" t="s">
        <v>8305</v>
      </c>
      <c r="T453" s="3" t="s">
        <v>8306</v>
      </c>
    </row>
    <row r="454" spans="1:20" ht="66" x14ac:dyDescent="0.2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14">
        <f t="shared" si="28"/>
        <v>42137.620543981473</v>
      </c>
      <c r="J454" s="3">
        <v>1431536015</v>
      </c>
      <c r="K454" s="14">
        <f t="shared" si="29"/>
        <v>42107.62054398148</v>
      </c>
      <c r="L454" s="3">
        <v>1428944015</v>
      </c>
      <c r="M454" s="3" t="b">
        <v>0</v>
      </c>
      <c r="N454" s="3">
        <v>12</v>
      </c>
      <c r="O454" s="3" t="b">
        <v>0</v>
      </c>
      <c r="P454" s="3" t="s">
        <v>8265</v>
      </c>
      <c r="Q454" s="8">
        <f t="shared" si="30"/>
        <v>0.64</v>
      </c>
      <c r="R454" s="10">
        <f t="shared" si="31"/>
        <v>40</v>
      </c>
      <c r="S454" s="3" t="s">
        <v>8305</v>
      </c>
      <c r="T454" s="3" t="s">
        <v>8306</v>
      </c>
    </row>
    <row r="455" spans="1:20" ht="88" x14ac:dyDescent="0.2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14">
        <f t="shared" si="28"/>
        <v>42054.741655092592</v>
      </c>
      <c r="J455" s="3">
        <v>1424375279</v>
      </c>
      <c r="K455" s="14">
        <f t="shared" si="29"/>
        <v>42038.741655092592</v>
      </c>
      <c r="L455" s="3">
        <v>1422992879</v>
      </c>
      <c r="M455" s="3" t="b">
        <v>0</v>
      </c>
      <c r="N455" s="3">
        <v>2</v>
      </c>
      <c r="O455" s="3" t="b">
        <v>0</v>
      </c>
      <c r="P455" s="3" t="s">
        <v>8265</v>
      </c>
      <c r="Q455" s="8">
        <f t="shared" si="30"/>
        <v>2.740447957839262E-4</v>
      </c>
      <c r="R455" s="10">
        <f t="shared" si="31"/>
        <v>13</v>
      </c>
      <c r="S455" s="3" t="s">
        <v>8305</v>
      </c>
      <c r="T455" s="3" t="s">
        <v>8306</v>
      </c>
    </row>
    <row r="456" spans="1:20" ht="88" x14ac:dyDescent="0.2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14">
        <f t="shared" si="28"/>
        <v>41969.468055555553</v>
      </c>
      <c r="J456" s="3">
        <v>1417007640</v>
      </c>
      <c r="K456" s="14">
        <f t="shared" si="29"/>
        <v>41938.633923611109</v>
      </c>
      <c r="L456" s="3">
        <v>1414343571</v>
      </c>
      <c r="M456" s="3" t="b">
        <v>0</v>
      </c>
      <c r="N456" s="3">
        <v>5</v>
      </c>
      <c r="O456" s="3" t="b">
        <v>0</v>
      </c>
      <c r="P456" s="3" t="s">
        <v>8265</v>
      </c>
      <c r="Q456" s="8">
        <f t="shared" si="30"/>
        <v>8.2000000000000007E-3</v>
      </c>
      <c r="R456" s="10">
        <f t="shared" si="31"/>
        <v>16.399999999999999</v>
      </c>
      <c r="S456" s="3" t="s">
        <v>8305</v>
      </c>
      <c r="T456" s="3" t="s">
        <v>8306</v>
      </c>
    </row>
    <row r="457" spans="1:20" ht="110" x14ac:dyDescent="0.2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14">
        <f t="shared" si="28"/>
        <v>41015.938194444439</v>
      </c>
      <c r="J457" s="3">
        <v>1334622660</v>
      </c>
      <c r="K457" s="14">
        <f t="shared" si="29"/>
        <v>40970.919236111113</v>
      </c>
      <c r="L457" s="3">
        <v>1330733022</v>
      </c>
      <c r="M457" s="3" t="b">
        <v>0</v>
      </c>
      <c r="N457" s="3">
        <v>2</v>
      </c>
      <c r="O457" s="3" t="b">
        <v>0</v>
      </c>
      <c r="P457" s="3" t="s">
        <v>8265</v>
      </c>
      <c r="Q457" s="8">
        <f t="shared" si="30"/>
        <v>6.9230769230769226E-4</v>
      </c>
      <c r="R457" s="10">
        <f t="shared" si="31"/>
        <v>22.5</v>
      </c>
      <c r="S457" s="3" t="s">
        <v>8305</v>
      </c>
      <c r="T457" s="3" t="s">
        <v>8306</v>
      </c>
    </row>
    <row r="458" spans="1:20" ht="110" x14ac:dyDescent="0.2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14">
        <f t="shared" si="28"/>
        <v>41569.082638888889</v>
      </c>
      <c r="J458" s="3">
        <v>1382414340</v>
      </c>
      <c r="K458" s="14">
        <f t="shared" si="29"/>
        <v>41547.611122685186</v>
      </c>
      <c r="L458" s="3">
        <v>1380559201</v>
      </c>
      <c r="M458" s="3" t="b">
        <v>0</v>
      </c>
      <c r="N458" s="3">
        <v>3</v>
      </c>
      <c r="O458" s="3" t="b">
        <v>0</v>
      </c>
      <c r="P458" s="3" t="s">
        <v>8265</v>
      </c>
      <c r="Q458" s="8">
        <f t="shared" si="30"/>
        <v>6.8631863186318634E-3</v>
      </c>
      <c r="R458" s="10">
        <f t="shared" si="31"/>
        <v>20.333333333333332</v>
      </c>
      <c r="S458" s="3" t="s">
        <v>8305</v>
      </c>
      <c r="T458" s="3" t="s">
        <v>8306</v>
      </c>
    </row>
    <row r="459" spans="1:20" ht="110" x14ac:dyDescent="0.2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14">
        <f t="shared" si="28"/>
        <v>41867.684166666666</v>
      </c>
      <c r="J459" s="3">
        <v>1408213512</v>
      </c>
      <c r="K459" s="14">
        <f t="shared" si="29"/>
        <v>41837.684166666666</v>
      </c>
      <c r="L459" s="3">
        <v>1405621512</v>
      </c>
      <c r="M459" s="3" t="b">
        <v>0</v>
      </c>
      <c r="N459" s="3">
        <v>0</v>
      </c>
      <c r="O459" s="3" t="b">
        <v>0</v>
      </c>
      <c r="P459" s="3" t="s">
        <v>8265</v>
      </c>
      <c r="Q459" s="8">
        <f t="shared" si="30"/>
        <v>0</v>
      </c>
      <c r="R459" s="10" t="e">
        <f t="shared" si="31"/>
        <v>#DIV/0!</v>
      </c>
      <c r="S459" s="3" t="s">
        <v>8305</v>
      </c>
      <c r="T459" s="3" t="s">
        <v>8306</v>
      </c>
    </row>
    <row r="460" spans="1:20" ht="88" x14ac:dyDescent="0.2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14">
        <f t="shared" si="28"/>
        <v>41408.616435185184</v>
      </c>
      <c r="J460" s="3">
        <v>1368550060</v>
      </c>
      <c r="K460" s="14">
        <f t="shared" si="29"/>
        <v>41378.616435185184</v>
      </c>
      <c r="L460" s="3">
        <v>1365958060</v>
      </c>
      <c r="M460" s="3" t="b">
        <v>0</v>
      </c>
      <c r="N460" s="3">
        <v>49</v>
      </c>
      <c r="O460" s="3" t="b">
        <v>0</v>
      </c>
      <c r="P460" s="3" t="s">
        <v>8265</v>
      </c>
      <c r="Q460" s="8">
        <f t="shared" si="30"/>
        <v>8.2100000000000006E-2</v>
      </c>
      <c r="R460" s="10">
        <f t="shared" si="31"/>
        <v>16.755102040816325</v>
      </c>
      <c r="S460" s="3" t="s">
        <v>8305</v>
      </c>
      <c r="T460" s="3" t="s">
        <v>8306</v>
      </c>
    </row>
    <row r="461" spans="1:20" ht="88" x14ac:dyDescent="0.2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14">
        <f t="shared" si="28"/>
        <v>40860.598692129628</v>
      </c>
      <c r="J461" s="3">
        <v>1321201327</v>
      </c>
      <c r="K461" s="14">
        <f t="shared" si="29"/>
        <v>40800.557025462964</v>
      </c>
      <c r="L461" s="3">
        <v>1316013727</v>
      </c>
      <c r="M461" s="3" t="b">
        <v>0</v>
      </c>
      <c r="N461" s="3">
        <v>1</v>
      </c>
      <c r="O461" s="3" t="b">
        <v>0</v>
      </c>
      <c r="P461" s="3" t="s">
        <v>8265</v>
      </c>
      <c r="Q461" s="8">
        <f t="shared" si="30"/>
        <v>6.4102564102564103E-4</v>
      </c>
      <c r="R461" s="10">
        <f t="shared" si="31"/>
        <v>25</v>
      </c>
      <c r="S461" s="3" t="s">
        <v>8305</v>
      </c>
      <c r="T461" s="3" t="s">
        <v>8306</v>
      </c>
    </row>
    <row r="462" spans="1:20" ht="44" x14ac:dyDescent="0.2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14">
        <f t="shared" si="28"/>
        <v>41791.083333333328</v>
      </c>
      <c r="J462" s="3">
        <v>1401595200</v>
      </c>
      <c r="K462" s="14">
        <f t="shared" si="29"/>
        <v>41759.459201388883</v>
      </c>
      <c r="L462" s="3">
        <v>1398862875</v>
      </c>
      <c r="M462" s="3" t="b">
        <v>0</v>
      </c>
      <c r="N462" s="3">
        <v>2</v>
      </c>
      <c r="O462" s="3" t="b">
        <v>0</v>
      </c>
      <c r="P462" s="3" t="s">
        <v>8265</v>
      </c>
      <c r="Q462" s="8">
        <f t="shared" si="30"/>
        <v>2.9411764705882353E-3</v>
      </c>
      <c r="R462" s="10">
        <f t="shared" si="31"/>
        <v>12.5</v>
      </c>
      <c r="S462" s="3" t="s">
        <v>8305</v>
      </c>
      <c r="T462" s="3" t="s">
        <v>8306</v>
      </c>
    </row>
    <row r="463" spans="1:20" ht="110" x14ac:dyDescent="0.2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14">
        <f t="shared" si="28"/>
        <v>41427.763506944444</v>
      </c>
      <c r="J463" s="3">
        <v>1370204367</v>
      </c>
      <c r="K463" s="14">
        <f t="shared" si="29"/>
        <v>41407.763506944444</v>
      </c>
      <c r="L463" s="3">
        <v>1368476367</v>
      </c>
      <c r="M463" s="3" t="b">
        <v>0</v>
      </c>
      <c r="N463" s="3">
        <v>0</v>
      </c>
      <c r="O463" s="3" t="b">
        <v>0</v>
      </c>
      <c r="P463" s="3" t="s">
        <v>8265</v>
      </c>
      <c r="Q463" s="8">
        <f t="shared" si="30"/>
        <v>0</v>
      </c>
      <c r="R463" s="10" t="e">
        <f t="shared" si="31"/>
        <v>#DIV/0!</v>
      </c>
      <c r="S463" s="3" t="s">
        <v>8305</v>
      </c>
      <c r="T463" s="3" t="s">
        <v>8306</v>
      </c>
    </row>
    <row r="464" spans="1:20" ht="110" x14ac:dyDescent="0.2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14">
        <f t="shared" si="28"/>
        <v>40765.043298611112</v>
      </c>
      <c r="J464" s="3">
        <v>1312945341</v>
      </c>
      <c r="K464" s="14">
        <f t="shared" si="29"/>
        <v>40705.043298611105</v>
      </c>
      <c r="L464" s="3">
        <v>1307761341</v>
      </c>
      <c r="M464" s="3" t="b">
        <v>0</v>
      </c>
      <c r="N464" s="3">
        <v>0</v>
      </c>
      <c r="O464" s="3" t="b">
        <v>0</v>
      </c>
      <c r="P464" s="3" t="s">
        <v>8265</v>
      </c>
      <c r="Q464" s="8">
        <f t="shared" si="30"/>
        <v>0</v>
      </c>
      <c r="R464" s="10" t="e">
        <f t="shared" si="31"/>
        <v>#DIV/0!</v>
      </c>
      <c r="S464" s="3" t="s">
        <v>8305</v>
      </c>
      <c r="T464" s="3" t="s">
        <v>8306</v>
      </c>
    </row>
    <row r="465" spans="1:20" ht="88" x14ac:dyDescent="0.2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14">
        <f t="shared" si="28"/>
        <v>40810.626770833333</v>
      </c>
      <c r="J465" s="3">
        <v>1316883753</v>
      </c>
      <c r="K465" s="14">
        <f t="shared" si="29"/>
        <v>40750.626770833333</v>
      </c>
      <c r="L465" s="3">
        <v>1311699753</v>
      </c>
      <c r="M465" s="3" t="b">
        <v>0</v>
      </c>
      <c r="N465" s="3">
        <v>11</v>
      </c>
      <c r="O465" s="3" t="b">
        <v>0</v>
      </c>
      <c r="P465" s="3" t="s">
        <v>8265</v>
      </c>
      <c r="Q465" s="8">
        <f t="shared" si="30"/>
        <v>2.2727272727272728E-2</v>
      </c>
      <c r="R465" s="10">
        <f t="shared" si="31"/>
        <v>113.63636363636364</v>
      </c>
      <c r="S465" s="3" t="s">
        <v>8305</v>
      </c>
      <c r="T465" s="3" t="s">
        <v>8306</v>
      </c>
    </row>
    <row r="466" spans="1:20" ht="66" x14ac:dyDescent="0.2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14">
        <f t="shared" si="28"/>
        <v>42508.765451388892</v>
      </c>
      <c r="J466" s="3">
        <v>1463602935</v>
      </c>
      <c r="K466" s="14">
        <f t="shared" si="29"/>
        <v>42488.765451388885</v>
      </c>
      <c r="L466" s="3">
        <v>1461874935</v>
      </c>
      <c r="M466" s="3" t="b">
        <v>0</v>
      </c>
      <c r="N466" s="3">
        <v>1</v>
      </c>
      <c r="O466" s="3" t="b">
        <v>0</v>
      </c>
      <c r="P466" s="3" t="s">
        <v>8265</v>
      </c>
      <c r="Q466" s="8">
        <f t="shared" si="30"/>
        <v>9.9009900990099011E-4</v>
      </c>
      <c r="R466" s="10">
        <f t="shared" si="31"/>
        <v>1</v>
      </c>
      <c r="S466" s="3" t="s">
        <v>8305</v>
      </c>
      <c r="T466" s="3" t="s">
        <v>8306</v>
      </c>
    </row>
    <row r="467" spans="1:20" ht="44" x14ac:dyDescent="0.2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14">
        <f t="shared" si="28"/>
        <v>41817.036736111106</v>
      </c>
      <c r="J467" s="3">
        <v>1403837574</v>
      </c>
      <c r="K467" s="14">
        <f t="shared" si="29"/>
        <v>41801.036736111106</v>
      </c>
      <c r="L467" s="3">
        <v>1402455174</v>
      </c>
      <c r="M467" s="3" t="b">
        <v>0</v>
      </c>
      <c r="N467" s="3">
        <v>8</v>
      </c>
      <c r="O467" s="3" t="b">
        <v>0</v>
      </c>
      <c r="P467" s="3" t="s">
        <v>8265</v>
      </c>
      <c r="Q467" s="8">
        <f t="shared" si="30"/>
        <v>0.26953125</v>
      </c>
      <c r="R467" s="10">
        <f t="shared" si="31"/>
        <v>17.25</v>
      </c>
      <c r="S467" s="3" t="s">
        <v>8305</v>
      </c>
      <c r="T467" s="3" t="s">
        <v>8306</v>
      </c>
    </row>
    <row r="468" spans="1:20" ht="88" x14ac:dyDescent="0.2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14">
        <f t="shared" si="28"/>
        <v>41159.859537037039</v>
      </c>
      <c r="J468" s="3">
        <v>1347057464</v>
      </c>
      <c r="K468" s="14">
        <f t="shared" si="29"/>
        <v>41129.859537037039</v>
      </c>
      <c r="L468" s="3">
        <v>1344465464</v>
      </c>
      <c r="M468" s="3" t="b">
        <v>0</v>
      </c>
      <c r="N468" s="3">
        <v>5</v>
      </c>
      <c r="O468" s="3" t="b">
        <v>0</v>
      </c>
      <c r="P468" s="3" t="s">
        <v>8265</v>
      </c>
      <c r="Q468" s="8">
        <f t="shared" si="30"/>
        <v>7.6E-3</v>
      </c>
      <c r="R468" s="10">
        <f t="shared" si="31"/>
        <v>15.2</v>
      </c>
      <c r="S468" s="3" t="s">
        <v>8305</v>
      </c>
      <c r="T468" s="3" t="s">
        <v>8306</v>
      </c>
    </row>
    <row r="469" spans="1:20" ht="88" x14ac:dyDescent="0.2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14">
        <f t="shared" si="28"/>
        <v>41180.596458333333</v>
      </c>
      <c r="J469" s="3">
        <v>1348849134</v>
      </c>
      <c r="K469" s="14">
        <f t="shared" si="29"/>
        <v>41135.596458333333</v>
      </c>
      <c r="L469" s="3">
        <v>1344961134</v>
      </c>
      <c r="M469" s="3" t="b">
        <v>0</v>
      </c>
      <c r="N469" s="3">
        <v>39</v>
      </c>
      <c r="O469" s="3" t="b">
        <v>0</v>
      </c>
      <c r="P469" s="3" t="s">
        <v>8265</v>
      </c>
      <c r="Q469" s="8">
        <f t="shared" si="30"/>
        <v>0.21575</v>
      </c>
      <c r="R469" s="10">
        <f t="shared" si="31"/>
        <v>110.64102564102564</v>
      </c>
      <c r="S469" s="3" t="s">
        <v>8305</v>
      </c>
      <c r="T469" s="3" t="s">
        <v>8306</v>
      </c>
    </row>
    <row r="470" spans="1:20" ht="88" x14ac:dyDescent="0.2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14">
        <f t="shared" si="28"/>
        <v>41101.077141203699</v>
      </c>
      <c r="J470" s="3">
        <v>1341978665</v>
      </c>
      <c r="K470" s="14">
        <f t="shared" si="29"/>
        <v>41041.084293981483</v>
      </c>
      <c r="L470" s="3">
        <v>1336795283</v>
      </c>
      <c r="M470" s="3" t="b">
        <v>0</v>
      </c>
      <c r="N470" s="3">
        <v>0</v>
      </c>
      <c r="O470" s="3" t="b">
        <v>0</v>
      </c>
      <c r="P470" s="3" t="s">
        <v>8265</v>
      </c>
      <c r="Q470" s="8">
        <f t="shared" si="30"/>
        <v>0</v>
      </c>
      <c r="R470" s="10" t="e">
        <f t="shared" si="31"/>
        <v>#DIV/0!</v>
      </c>
      <c r="S470" s="3" t="s">
        <v>8305</v>
      </c>
      <c r="T470" s="3" t="s">
        <v>8306</v>
      </c>
    </row>
    <row r="471" spans="1:20" ht="66" x14ac:dyDescent="0.2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14">
        <f t="shared" si="28"/>
        <v>41887.906527777777</v>
      </c>
      <c r="J471" s="3">
        <v>1409960724</v>
      </c>
      <c r="K471" s="14">
        <f t="shared" si="29"/>
        <v>41827.906527777777</v>
      </c>
      <c r="L471" s="3">
        <v>1404776724</v>
      </c>
      <c r="M471" s="3" t="b">
        <v>0</v>
      </c>
      <c r="N471" s="3">
        <v>0</v>
      </c>
      <c r="O471" s="3" t="b">
        <v>0</v>
      </c>
      <c r="P471" s="3" t="s">
        <v>8265</v>
      </c>
      <c r="Q471" s="8">
        <f t="shared" si="30"/>
        <v>0</v>
      </c>
      <c r="R471" s="10" t="e">
        <f t="shared" si="31"/>
        <v>#DIV/0!</v>
      </c>
      <c r="S471" s="3" t="s">
        <v>8305</v>
      </c>
      <c r="T471" s="3" t="s">
        <v>8306</v>
      </c>
    </row>
    <row r="472" spans="1:20" ht="88" x14ac:dyDescent="0.2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14">
        <f t="shared" si="28"/>
        <v>41655.083333333328</v>
      </c>
      <c r="J472" s="3">
        <v>1389844800</v>
      </c>
      <c r="K472" s="14">
        <f t="shared" si="29"/>
        <v>41605.084363425922</v>
      </c>
      <c r="L472" s="3">
        <v>1385524889</v>
      </c>
      <c r="M472" s="3" t="b">
        <v>0</v>
      </c>
      <c r="N472" s="3">
        <v>2</v>
      </c>
      <c r="O472" s="3" t="b">
        <v>0</v>
      </c>
      <c r="P472" s="3" t="s">
        <v>8265</v>
      </c>
      <c r="Q472" s="8">
        <f t="shared" si="30"/>
        <v>1.0200000000000001E-2</v>
      </c>
      <c r="R472" s="10">
        <f t="shared" si="31"/>
        <v>25.5</v>
      </c>
      <c r="S472" s="3" t="s">
        <v>8305</v>
      </c>
      <c r="T472" s="3" t="s">
        <v>8306</v>
      </c>
    </row>
    <row r="473" spans="1:20" ht="110" x14ac:dyDescent="0.2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14">
        <f t="shared" si="28"/>
        <v>41748.596979166665</v>
      </c>
      <c r="J473" s="3">
        <v>1397924379</v>
      </c>
      <c r="K473" s="14">
        <f t="shared" si="29"/>
        <v>41703.638645833329</v>
      </c>
      <c r="L473" s="3">
        <v>1394039979</v>
      </c>
      <c r="M473" s="3" t="b">
        <v>0</v>
      </c>
      <c r="N473" s="3">
        <v>170</v>
      </c>
      <c r="O473" s="3" t="b">
        <v>0</v>
      </c>
      <c r="P473" s="3" t="s">
        <v>8265</v>
      </c>
      <c r="Q473" s="8">
        <f t="shared" si="30"/>
        <v>0.11892727272727273</v>
      </c>
      <c r="R473" s="10">
        <f t="shared" si="31"/>
        <v>38.476470588235294</v>
      </c>
      <c r="S473" s="3" t="s">
        <v>8305</v>
      </c>
      <c r="T473" s="3" t="s">
        <v>8306</v>
      </c>
    </row>
    <row r="474" spans="1:20" ht="88" x14ac:dyDescent="0.2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14">
        <f t="shared" si="28"/>
        <v>41874.839328703703</v>
      </c>
      <c r="J474" s="3">
        <v>1408831718</v>
      </c>
      <c r="K474" s="14">
        <f t="shared" si="29"/>
        <v>41844.839328703703</v>
      </c>
      <c r="L474" s="3">
        <v>1406239718</v>
      </c>
      <c r="M474" s="3" t="b">
        <v>0</v>
      </c>
      <c r="N474" s="3">
        <v>5</v>
      </c>
      <c r="O474" s="3" t="b">
        <v>0</v>
      </c>
      <c r="P474" s="3" t="s">
        <v>8265</v>
      </c>
      <c r="Q474" s="8">
        <f t="shared" si="30"/>
        <v>0.17624999999999999</v>
      </c>
      <c r="R474" s="10">
        <f t="shared" si="31"/>
        <v>28.2</v>
      </c>
      <c r="S474" s="3" t="s">
        <v>8305</v>
      </c>
      <c r="T474" s="3" t="s">
        <v>8306</v>
      </c>
    </row>
    <row r="475" spans="1:20" ht="88" x14ac:dyDescent="0.2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14">
        <f t="shared" si="28"/>
        <v>41899.614803240736</v>
      </c>
      <c r="J475" s="3">
        <v>1410972319</v>
      </c>
      <c r="K475" s="14">
        <f t="shared" si="29"/>
        <v>41869.614803240736</v>
      </c>
      <c r="L475" s="3">
        <v>1408380319</v>
      </c>
      <c r="M475" s="3" t="b">
        <v>0</v>
      </c>
      <c r="N475" s="3">
        <v>14</v>
      </c>
      <c r="O475" s="3" t="b">
        <v>0</v>
      </c>
      <c r="P475" s="3" t="s">
        <v>8265</v>
      </c>
      <c r="Q475" s="8">
        <f t="shared" si="30"/>
        <v>2.87E-2</v>
      </c>
      <c r="R475" s="10">
        <f t="shared" si="31"/>
        <v>61.5</v>
      </c>
      <c r="S475" s="3" t="s">
        <v>8305</v>
      </c>
      <c r="T475" s="3" t="s">
        <v>8306</v>
      </c>
    </row>
    <row r="476" spans="1:20" ht="88" x14ac:dyDescent="0.2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14">
        <f t="shared" si="28"/>
        <v>42783.245706018519</v>
      </c>
      <c r="J476" s="3">
        <v>1487318029</v>
      </c>
      <c r="K476" s="14">
        <f t="shared" si="29"/>
        <v>42753.245706018519</v>
      </c>
      <c r="L476" s="3">
        <v>1484726029</v>
      </c>
      <c r="M476" s="3" t="b">
        <v>0</v>
      </c>
      <c r="N476" s="3">
        <v>1</v>
      </c>
      <c r="O476" s="3" t="b">
        <v>0</v>
      </c>
      <c r="P476" s="3" t="s">
        <v>8265</v>
      </c>
      <c r="Q476" s="8">
        <f t="shared" si="30"/>
        <v>3.0303030303030303E-4</v>
      </c>
      <c r="R476" s="10">
        <f t="shared" si="31"/>
        <v>1</v>
      </c>
      <c r="S476" s="3" t="s">
        <v>8305</v>
      </c>
      <c r="T476" s="3" t="s">
        <v>8306</v>
      </c>
    </row>
    <row r="477" spans="1:20" ht="88" x14ac:dyDescent="0.2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14">
        <f t="shared" si="28"/>
        <v>42130.002812500003</v>
      </c>
      <c r="J477" s="3">
        <v>1430877843</v>
      </c>
      <c r="K477" s="14">
        <f t="shared" si="29"/>
        <v>42100.002812500003</v>
      </c>
      <c r="L477" s="3">
        <v>1428285843</v>
      </c>
      <c r="M477" s="3" t="b">
        <v>0</v>
      </c>
      <c r="N477" s="3">
        <v>0</v>
      </c>
      <c r="O477" s="3" t="b">
        <v>0</v>
      </c>
      <c r="P477" s="3" t="s">
        <v>8265</v>
      </c>
      <c r="Q477" s="8">
        <f t="shared" si="30"/>
        <v>0</v>
      </c>
      <c r="R477" s="10" t="e">
        <f t="shared" si="31"/>
        <v>#DIV/0!</v>
      </c>
      <c r="S477" s="3" t="s">
        <v>8305</v>
      </c>
      <c r="T477" s="3" t="s">
        <v>8306</v>
      </c>
    </row>
    <row r="478" spans="1:20" ht="44" x14ac:dyDescent="0.2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14">
        <f t="shared" si="28"/>
        <v>41793.082638888889</v>
      </c>
      <c r="J478" s="3">
        <v>1401767940</v>
      </c>
      <c r="K478" s="14">
        <f t="shared" si="29"/>
        <v>41757.89167824074</v>
      </c>
      <c r="L478" s="3">
        <v>1398727441</v>
      </c>
      <c r="M478" s="3" t="b">
        <v>0</v>
      </c>
      <c r="N478" s="3">
        <v>124</v>
      </c>
      <c r="O478" s="3" t="b">
        <v>0</v>
      </c>
      <c r="P478" s="3" t="s">
        <v>8265</v>
      </c>
      <c r="Q478" s="8">
        <f t="shared" si="30"/>
        <v>2.2302681818181819E-2</v>
      </c>
      <c r="R478" s="10">
        <f t="shared" si="31"/>
        <v>39.569274193548388</v>
      </c>
      <c r="S478" s="3" t="s">
        <v>8305</v>
      </c>
      <c r="T478" s="3" t="s">
        <v>8306</v>
      </c>
    </row>
    <row r="479" spans="1:20" ht="110" x14ac:dyDescent="0.2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14">
        <f t="shared" si="28"/>
        <v>41047.751550925925</v>
      </c>
      <c r="J479" s="3">
        <v>1337371334</v>
      </c>
      <c r="K479" s="14">
        <f t="shared" si="29"/>
        <v>40987.751550925925</v>
      </c>
      <c r="L479" s="3">
        <v>1332187334</v>
      </c>
      <c r="M479" s="3" t="b">
        <v>0</v>
      </c>
      <c r="N479" s="3">
        <v>0</v>
      </c>
      <c r="O479" s="3" t="b">
        <v>0</v>
      </c>
      <c r="P479" s="3" t="s">
        <v>8265</v>
      </c>
      <c r="Q479" s="8">
        <f t="shared" si="30"/>
        <v>0</v>
      </c>
      <c r="R479" s="10" t="e">
        <f t="shared" si="31"/>
        <v>#DIV/0!</v>
      </c>
      <c r="S479" s="3" t="s">
        <v>8305</v>
      </c>
      <c r="T479" s="3" t="s">
        <v>8306</v>
      </c>
    </row>
    <row r="480" spans="1:20" ht="88" x14ac:dyDescent="0.2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14">
        <f t="shared" si="28"/>
        <v>42095.785983796297</v>
      </c>
      <c r="J480" s="3">
        <v>1427921509</v>
      </c>
      <c r="K480" s="14">
        <f t="shared" si="29"/>
        <v>42065.827650462961</v>
      </c>
      <c r="L480" s="3">
        <v>1425333109</v>
      </c>
      <c r="M480" s="3" t="b">
        <v>0</v>
      </c>
      <c r="N480" s="3">
        <v>0</v>
      </c>
      <c r="O480" s="3" t="b">
        <v>0</v>
      </c>
      <c r="P480" s="3" t="s">
        <v>8265</v>
      </c>
      <c r="Q480" s="8">
        <f t="shared" si="30"/>
        <v>0</v>
      </c>
      <c r="R480" s="10" t="e">
        <f t="shared" si="31"/>
        <v>#DIV/0!</v>
      </c>
      <c r="S480" s="3" t="s">
        <v>8305</v>
      </c>
      <c r="T480" s="3" t="s">
        <v>8306</v>
      </c>
    </row>
    <row r="481" spans="1:20" ht="88" x14ac:dyDescent="0.2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14">
        <f t="shared" si="28"/>
        <v>41964.36614583333</v>
      </c>
      <c r="J481" s="3">
        <v>1416566835</v>
      </c>
      <c r="K481" s="14">
        <f t="shared" si="29"/>
        <v>41904.324479166666</v>
      </c>
      <c r="L481" s="3">
        <v>1411379235</v>
      </c>
      <c r="M481" s="3" t="b">
        <v>0</v>
      </c>
      <c r="N481" s="3">
        <v>55</v>
      </c>
      <c r="O481" s="3" t="b">
        <v>0</v>
      </c>
      <c r="P481" s="3" t="s">
        <v>8265</v>
      </c>
      <c r="Q481" s="8">
        <f t="shared" si="30"/>
        <v>0.3256</v>
      </c>
      <c r="R481" s="10">
        <f t="shared" si="31"/>
        <v>88.8</v>
      </c>
      <c r="S481" s="3" t="s">
        <v>8305</v>
      </c>
      <c r="T481" s="3" t="s">
        <v>8306</v>
      </c>
    </row>
    <row r="482" spans="1:20" ht="88" x14ac:dyDescent="0.2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14">
        <f t="shared" si="28"/>
        <v>41495.416840277772</v>
      </c>
      <c r="J482" s="3">
        <v>1376049615</v>
      </c>
      <c r="K482" s="14">
        <f t="shared" si="29"/>
        <v>41465.41684027778</v>
      </c>
      <c r="L482" s="3">
        <v>1373457615</v>
      </c>
      <c r="M482" s="3" t="b">
        <v>0</v>
      </c>
      <c r="N482" s="3">
        <v>140</v>
      </c>
      <c r="O482" s="3" t="b">
        <v>0</v>
      </c>
      <c r="P482" s="3" t="s">
        <v>8265</v>
      </c>
      <c r="Q482" s="8">
        <f t="shared" si="30"/>
        <v>0.19409999999999999</v>
      </c>
      <c r="R482" s="10">
        <f t="shared" si="31"/>
        <v>55.457142857142856</v>
      </c>
      <c r="S482" s="3" t="s">
        <v>8305</v>
      </c>
      <c r="T482" s="3" t="s">
        <v>8306</v>
      </c>
    </row>
    <row r="483" spans="1:20" ht="110" x14ac:dyDescent="0.2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14">
        <f t="shared" si="28"/>
        <v>41192.58899305555</v>
      </c>
      <c r="J483" s="3">
        <v>1349885289</v>
      </c>
      <c r="K483" s="14">
        <f t="shared" si="29"/>
        <v>41162.58899305555</v>
      </c>
      <c r="L483" s="3">
        <v>1347293289</v>
      </c>
      <c r="M483" s="3" t="b">
        <v>0</v>
      </c>
      <c r="N483" s="3">
        <v>21</v>
      </c>
      <c r="O483" s="3" t="b">
        <v>0</v>
      </c>
      <c r="P483" s="3" t="s">
        <v>8265</v>
      </c>
      <c r="Q483" s="8">
        <f t="shared" si="30"/>
        <v>6.0999999999999999E-2</v>
      </c>
      <c r="R483" s="10">
        <f t="shared" si="31"/>
        <v>87.142857142857139</v>
      </c>
      <c r="S483" s="3" t="s">
        <v>8305</v>
      </c>
      <c r="T483" s="3" t="s">
        <v>8306</v>
      </c>
    </row>
    <row r="484" spans="1:20" ht="88" x14ac:dyDescent="0.2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14">
        <f t="shared" si="28"/>
        <v>42474.523611111108</v>
      </c>
      <c r="J484" s="3">
        <v>1460644440</v>
      </c>
      <c r="K484" s="14">
        <f t="shared" si="29"/>
        <v>42447.813541666663</v>
      </c>
      <c r="L484" s="3">
        <v>1458336690</v>
      </c>
      <c r="M484" s="3" t="b">
        <v>0</v>
      </c>
      <c r="N484" s="3">
        <v>1</v>
      </c>
      <c r="O484" s="3" t="b">
        <v>0</v>
      </c>
      <c r="P484" s="3" t="s">
        <v>8265</v>
      </c>
      <c r="Q484" s="8">
        <f t="shared" si="30"/>
        <v>1E-3</v>
      </c>
      <c r="R484" s="10">
        <f t="shared" si="31"/>
        <v>10</v>
      </c>
      <c r="S484" s="3" t="s">
        <v>8305</v>
      </c>
      <c r="T484" s="3" t="s">
        <v>8306</v>
      </c>
    </row>
    <row r="485" spans="1:20" ht="88" x14ac:dyDescent="0.2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14">
        <f t="shared" si="28"/>
        <v>41303.114259259259</v>
      </c>
      <c r="J485" s="3">
        <v>1359434672</v>
      </c>
      <c r="K485" s="14">
        <f t="shared" si="29"/>
        <v>41243.114259259259</v>
      </c>
      <c r="L485" s="3">
        <v>1354250672</v>
      </c>
      <c r="M485" s="3" t="b">
        <v>0</v>
      </c>
      <c r="N485" s="3">
        <v>147</v>
      </c>
      <c r="O485" s="3" t="b">
        <v>0</v>
      </c>
      <c r="P485" s="3" t="s">
        <v>8265</v>
      </c>
      <c r="Q485" s="8">
        <f t="shared" si="30"/>
        <v>0.502</v>
      </c>
      <c r="R485" s="10">
        <f t="shared" si="31"/>
        <v>51.224489795918366</v>
      </c>
      <c r="S485" s="3" t="s">
        <v>8305</v>
      </c>
      <c r="T485" s="3" t="s">
        <v>8306</v>
      </c>
    </row>
    <row r="486" spans="1:20" ht="110" x14ac:dyDescent="0.2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14">
        <f t="shared" si="28"/>
        <v>42313.897824074076</v>
      </c>
      <c r="J486" s="3">
        <v>1446766372</v>
      </c>
      <c r="K486" s="14">
        <f t="shared" si="29"/>
        <v>42272.856157407405</v>
      </c>
      <c r="L486" s="3">
        <v>1443220372</v>
      </c>
      <c r="M486" s="3" t="b">
        <v>0</v>
      </c>
      <c r="N486" s="3">
        <v>11</v>
      </c>
      <c r="O486" s="3" t="b">
        <v>0</v>
      </c>
      <c r="P486" s="3" t="s">
        <v>8265</v>
      </c>
      <c r="Q486" s="8">
        <f t="shared" si="30"/>
        <v>1.8625E-3</v>
      </c>
      <c r="R486" s="10">
        <f t="shared" si="31"/>
        <v>13.545454545454545</v>
      </c>
      <c r="S486" s="3" t="s">
        <v>8305</v>
      </c>
      <c r="T486" s="3" t="s">
        <v>8306</v>
      </c>
    </row>
    <row r="487" spans="1:20" ht="66" x14ac:dyDescent="0.2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14">
        <f t="shared" si="28"/>
        <v>41411.422442129624</v>
      </c>
      <c r="J487" s="3">
        <v>1368792499</v>
      </c>
      <c r="K487" s="14">
        <f t="shared" si="29"/>
        <v>41381.422442129631</v>
      </c>
      <c r="L487" s="3">
        <v>1366200499</v>
      </c>
      <c r="M487" s="3" t="b">
        <v>0</v>
      </c>
      <c r="N487" s="3">
        <v>125</v>
      </c>
      <c r="O487" s="3" t="b">
        <v>0</v>
      </c>
      <c r="P487" s="3" t="s">
        <v>8265</v>
      </c>
      <c r="Q487" s="8">
        <f t="shared" si="30"/>
        <v>0.21906971229845085</v>
      </c>
      <c r="R487" s="10">
        <f t="shared" si="31"/>
        <v>66.520080000000007</v>
      </c>
      <c r="S487" s="3" t="s">
        <v>8305</v>
      </c>
      <c r="T487" s="3" t="s">
        <v>8306</v>
      </c>
    </row>
    <row r="488" spans="1:20" ht="88" x14ac:dyDescent="0.2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14">
        <f t="shared" si="28"/>
        <v>41791.859247685185</v>
      </c>
      <c r="J488" s="3">
        <v>1401662239</v>
      </c>
      <c r="K488" s="14">
        <f t="shared" si="29"/>
        <v>41761.859247685185</v>
      </c>
      <c r="L488" s="3">
        <v>1399070239</v>
      </c>
      <c r="M488" s="3" t="b">
        <v>0</v>
      </c>
      <c r="N488" s="3">
        <v>1</v>
      </c>
      <c r="O488" s="3" t="b">
        <v>0</v>
      </c>
      <c r="P488" s="3" t="s">
        <v>8265</v>
      </c>
      <c r="Q488" s="8">
        <f t="shared" si="30"/>
        <v>9.0909090909090904E-5</v>
      </c>
      <c r="R488" s="10">
        <f t="shared" si="31"/>
        <v>50</v>
      </c>
      <c r="S488" s="3" t="s">
        <v>8305</v>
      </c>
      <c r="T488" s="3" t="s">
        <v>8306</v>
      </c>
    </row>
    <row r="489" spans="1:20" ht="88" x14ac:dyDescent="0.2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14">
        <f t="shared" si="28"/>
        <v>42729.553171296291</v>
      </c>
      <c r="J489" s="3">
        <v>1482678994</v>
      </c>
      <c r="K489" s="14">
        <f t="shared" si="29"/>
        <v>42669.511504629627</v>
      </c>
      <c r="L489" s="3">
        <v>1477491394</v>
      </c>
      <c r="M489" s="3" t="b">
        <v>0</v>
      </c>
      <c r="N489" s="3">
        <v>0</v>
      </c>
      <c r="O489" s="3" t="b">
        <v>0</v>
      </c>
      <c r="P489" s="3" t="s">
        <v>8265</v>
      </c>
      <c r="Q489" s="8">
        <f t="shared" si="30"/>
        <v>0</v>
      </c>
      <c r="R489" s="10" t="e">
        <f t="shared" si="31"/>
        <v>#DIV/0!</v>
      </c>
      <c r="S489" s="3" t="s">
        <v>8305</v>
      </c>
      <c r="T489" s="3" t="s">
        <v>8306</v>
      </c>
    </row>
    <row r="490" spans="1:20" ht="66" x14ac:dyDescent="0.2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14">
        <f t="shared" si="28"/>
        <v>42743.97106481481</v>
      </c>
      <c r="J490" s="3">
        <v>1483924700</v>
      </c>
      <c r="K490" s="14">
        <f t="shared" si="29"/>
        <v>42713.97106481481</v>
      </c>
      <c r="L490" s="3">
        <v>1481332700</v>
      </c>
      <c r="M490" s="3" t="b">
        <v>0</v>
      </c>
      <c r="N490" s="3">
        <v>0</v>
      </c>
      <c r="O490" s="3" t="b">
        <v>0</v>
      </c>
      <c r="P490" s="3" t="s">
        <v>8265</v>
      </c>
      <c r="Q490" s="8">
        <f t="shared" si="30"/>
        <v>0</v>
      </c>
      <c r="R490" s="10" t="e">
        <f t="shared" si="31"/>
        <v>#DIV/0!</v>
      </c>
      <c r="S490" s="3" t="s">
        <v>8305</v>
      </c>
      <c r="T490" s="3" t="s">
        <v>8306</v>
      </c>
    </row>
    <row r="491" spans="1:20" ht="110" x14ac:dyDescent="0.2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14">
        <f t="shared" si="28"/>
        <v>40913.397916666661</v>
      </c>
      <c r="J491" s="3">
        <v>1325763180</v>
      </c>
      <c r="K491" s="14">
        <f t="shared" si="29"/>
        <v>40882.398333333331</v>
      </c>
      <c r="L491" s="3">
        <v>1323084816</v>
      </c>
      <c r="M491" s="3" t="b">
        <v>0</v>
      </c>
      <c r="N491" s="3">
        <v>3</v>
      </c>
      <c r="O491" s="3" t="b">
        <v>0</v>
      </c>
      <c r="P491" s="3" t="s">
        <v>8265</v>
      </c>
      <c r="Q491" s="8">
        <f t="shared" si="30"/>
        <v>2.8667813379201833E-3</v>
      </c>
      <c r="R491" s="10">
        <f t="shared" si="31"/>
        <v>71.666666666666671</v>
      </c>
      <c r="S491" s="3" t="s">
        <v>8305</v>
      </c>
      <c r="T491" s="3" t="s">
        <v>8306</v>
      </c>
    </row>
    <row r="492" spans="1:20" ht="22" x14ac:dyDescent="0.2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14">
        <f t="shared" si="28"/>
        <v>41143.885243055556</v>
      </c>
      <c r="J492" s="3">
        <v>1345677285</v>
      </c>
      <c r="K492" s="14">
        <f t="shared" si="29"/>
        <v>41113.885243055549</v>
      </c>
      <c r="L492" s="3">
        <v>1343085285</v>
      </c>
      <c r="M492" s="3" t="b">
        <v>0</v>
      </c>
      <c r="N492" s="3">
        <v>0</v>
      </c>
      <c r="O492" s="3" t="b">
        <v>0</v>
      </c>
      <c r="P492" s="3" t="s">
        <v>8265</v>
      </c>
      <c r="Q492" s="8">
        <f t="shared" si="30"/>
        <v>0</v>
      </c>
      <c r="R492" s="10" t="e">
        <f t="shared" si="31"/>
        <v>#DIV/0!</v>
      </c>
      <c r="S492" s="3" t="s">
        <v>8305</v>
      </c>
      <c r="T492" s="3" t="s">
        <v>8306</v>
      </c>
    </row>
    <row r="493" spans="1:20" ht="88" x14ac:dyDescent="0.2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14">
        <f t="shared" si="28"/>
        <v>42396.899293981485</v>
      </c>
      <c r="J493" s="3">
        <v>1453937699</v>
      </c>
      <c r="K493" s="14">
        <f t="shared" si="29"/>
        <v>42366.899293981478</v>
      </c>
      <c r="L493" s="3">
        <v>1451345699</v>
      </c>
      <c r="M493" s="3" t="b">
        <v>0</v>
      </c>
      <c r="N493" s="3">
        <v>0</v>
      </c>
      <c r="O493" s="3" t="b">
        <v>0</v>
      </c>
      <c r="P493" s="3" t="s">
        <v>8265</v>
      </c>
      <c r="Q493" s="8">
        <f t="shared" si="30"/>
        <v>0</v>
      </c>
      <c r="R493" s="10" t="e">
        <f t="shared" si="31"/>
        <v>#DIV/0!</v>
      </c>
      <c r="S493" s="3" t="s">
        <v>8305</v>
      </c>
      <c r="T493" s="3" t="s">
        <v>8306</v>
      </c>
    </row>
    <row r="494" spans="1:20" ht="88" x14ac:dyDescent="0.2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14">
        <f t="shared" si="28"/>
        <v>42655.951736111114</v>
      </c>
      <c r="J494" s="3">
        <v>1476319830</v>
      </c>
      <c r="K494" s="14">
        <f t="shared" si="29"/>
        <v>42595.951736111114</v>
      </c>
      <c r="L494" s="3">
        <v>1471135830</v>
      </c>
      <c r="M494" s="3" t="b">
        <v>0</v>
      </c>
      <c r="N494" s="3">
        <v>0</v>
      </c>
      <c r="O494" s="3" t="b">
        <v>0</v>
      </c>
      <c r="P494" s="3" t="s">
        <v>8265</v>
      </c>
      <c r="Q494" s="8">
        <f t="shared" si="30"/>
        <v>0</v>
      </c>
      <c r="R494" s="10" t="e">
        <f t="shared" si="31"/>
        <v>#DIV/0!</v>
      </c>
      <c r="S494" s="3" t="s">
        <v>8305</v>
      </c>
      <c r="T494" s="3" t="s">
        <v>8306</v>
      </c>
    </row>
    <row r="495" spans="1:20" ht="88" x14ac:dyDescent="0.2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14">
        <f t="shared" si="28"/>
        <v>42144.642800925918</v>
      </c>
      <c r="J495" s="3">
        <v>1432142738</v>
      </c>
      <c r="K495" s="14">
        <f t="shared" si="29"/>
        <v>42114.642800925925</v>
      </c>
      <c r="L495" s="3">
        <v>1429550738</v>
      </c>
      <c r="M495" s="3" t="b">
        <v>0</v>
      </c>
      <c r="N495" s="3">
        <v>0</v>
      </c>
      <c r="O495" s="3" t="b">
        <v>0</v>
      </c>
      <c r="P495" s="3" t="s">
        <v>8265</v>
      </c>
      <c r="Q495" s="8">
        <f t="shared" si="30"/>
        <v>0</v>
      </c>
      <c r="R495" s="10" t="e">
        <f t="shared" si="31"/>
        <v>#DIV/0!</v>
      </c>
      <c r="S495" s="3" t="s">
        <v>8305</v>
      </c>
      <c r="T495" s="3" t="s">
        <v>8306</v>
      </c>
    </row>
    <row r="496" spans="1:20" ht="110" x14ac:dyDescent="0.2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14">
        <f t="shared" si="28"/>
        <v>41823.041666666664</v>
      </c>
      <c r="J496" s="3">
        <v>1404356400</v>
      </c>
      <c r="K496" s="14">
        <f t="shared" si="29"/>
        <v>41799.74728009259</v>
      </c>
      <c r="L496" s="3">
        <v>1402343765</v>
      </c>
      <c r="M496" s="3" t="b">
        <v>0</v>
      </c>
      <c r="N496" s="3">
        <v>3</v>
      </c>
      <c r="O496" s="3" t="b">
        <v>0</v>
      </c>
      <c r="P496" s="3" t="s">
        <v>8265</v>
      </c>
      <c r="Q496" s="8">
        <f t="shared" si="30"/>
        <v>1.5499999999999999E-3</v>
      </c>
      <c r="R496" s="10">
        <f t="shared" si="31"/>
        <v>10.333333333333334</v>
      </c>
      <c r="S496" s="3" t="s">
        <v>8305</v>
      </c>
      <c r="T496" s="3" t="s">
        <v>8306</v>
      </c>
    </row>
    <row r="497" spans="1:20" ht="88" x14ac:dyDescent="0.2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14">
        <f t="shared" si="28"/>
        <v>42201.744270833333</v>
      </c>
      <c r="J497" s="3">
        <v>1437076305</v>
      </c>
      <c r="K497" s="14">
        <f t="shared" si="29"/>
        <v>42171.744270833333</v>
      </c>
      <c r="L497" s="3">
        <v>1434484305</v>
      </c>
      <c r="M497" s="3" t="b">
        <v>0</v>
      </c>
      <c r="N497" s="3">
        <v>0</v>
      </c>
      <c r="O497" s="3" t="b">
        <v>0</v>
      </c>
      <c r="P497" s="3" t="s">
        <v>8265</v>
      </c>
      <c r="Q497" s="8">
        <f t="shared" si="30"/>
        <v>0</v>
      </c>
      <c r="R497" s="10" t="e">
        <f t="shared" si="31"/>
        <v>#DIV/0!</v>
      </c>
      <c r="S497" s="3" t="s">
        <v>8305</v>
      </c>
      <c r="T497" s="3" t="s">
        <v>8306</v>
      </c>
    </row>
    <row r="498" spans="1:20" ht="66" x14ac:dyDescent="0.2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14">
        <f t="shared" si="28"/>
        <v>41680.848078703704</v>
      </c>
      <c r="J498" s="3">
        <v>1392070874</v>
      </c>
      <c r="K498" s="14">
        <f t="shared" si="29"/>
        <v>41620.848078703704</v>
      </c>
      <c r="L498" s="3">
        <v>1386886874</v>
      </c>
      <c r="M498" s="3" t="b">
        <v>0</v>
      </c>
      <c r="N498" s="3">
        <v>1</v>
      </c>
      <c r="O498" s="3" t="b">
        <v>0</v>
      </c>
      <c r="P498" s="3" t="s">
        <v>8265</v>
      </c>
      <c r="Q498" s="8">
        <f t="shared" si="30"/>
        <v>1.6666666666666667E-5</v>
      </c>
      <c r="R498" s="10">
        <f t="shared" si="31"/>
        <v>1</v>
      </c>
      <c r="S498" s="3" t="s">
        <v>8305</v>
      </c>
      <c r="T498" s="3" t="s">
        <v>8306</v>
      </c>
    </row>
    <row r="499" spans="1:20" ht="22" x14ac:dyDescent="0.2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14">
        <f t="shared" si="28"/>
        <v>41998.124999999993</v>
      </c>
      <c r="J499" s="3">
        <v>1419483600</v>
      </c>
      <c r="K499" s="14">
        <f t="shared" si="29"/>
        <v>41944.954456018517</v>
      </c>
      <c r="L499" s="3">
        <v>1414889665</v>
      </c>
      <c r="M499" s="3" t="b">
        <v>0</v>
      </c>
      <c r="N499" s="3">
        <v>3</v>
      </c>
      <c r="O499" s="3" t="b">
        <v>0</v>
      </c>
      <c r="P499" s="3" t="s">
        <v>8265</v>
      </c>
      <c r="Q499" s="8">
        <f t="shared" si="30"/>
        <v>6.6964285714285711E-3</v>
      </c>
      <c r="R499" s="10">
        <f t="shared" si="31"/>
        <v>10</v>
      </c>
      <c r="S499" s="3" t="s">
        <v>8305</v>
      </c>
      <c r="T499" s="3" t="s">
        <v>8306</v>
      </c>
    </row>
    <row r="500" spans="1:20" ht="88" x14ac:dyDescent="0.2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14">
        <f t="shared" si="28"/>
        <v>40900.678807870368</v>
      </c>
      <c r="J500" s="3">
        <v>1324664249</v>
      </c>
      <c r="K500" s="14">
        <f t="shared" si="29"/>
        <v>40858.678807870368</v>
      </c>
      <c r="L500" s="3">
        <v>1321035449</v>
      </c>
      <c r="M500" s="3" t="b">
        <v>0</v>
      </c>
      <c r="N500" s="3">
        <v>22</v>
      </c>
      <c r="O500" s="3" t="b">
        <v>0</v>
      </c>
      <c r="P500" s="3" t="s">
        <v>8265</v>
      </c>
      <c r="Q500" s="8">
        <f t="shared" si="30"/>
        <v>4.5985132395404561E-2</v>
      </c>
      <c r="R500" s="10">
        <f t="shared" si="31"/>
        <v>136.09090909090909</v>
      </c>
      <c r="S500" s="3" t="s">
        <v>8305</v>
      </c>
      <c r="T500" s="3" t="s">
        <v>8306</v>
      </c>
    </row>
    <row r="501" spans="1:20" ht="88" x14ac:dyDescent="0.2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14">
        <f t="shared" si="28"/>
        <v>40098.790972222218</v>
      </c>
      <c r="J501" s="3">
        <v>1255381140</v>
      </c>
      <c r="K501" s="14">
        <f t="shared" si="29"/>
        <v>40043.812129629623</v>
      </c>
      <c r="L501" s="3">
        <v>1250630968</v>
      </c>
      <c r="M501" s="3" t="b">
        <v>0</v>
      </c>
      <c r="N501" s="3">
        <v>26</v>
      </c>
      <c r="O501" s="3" t="b">
        <v>0</v>
      </c>
      <c r="P501" s="3" t="s">
        <v>8265</v>
      </c>
      <c r="Q501" s="8">
        <f t="shared" si="30"/>
        <v>9.5500000000000002E-2</v>
      </c>
      <c r="R501" s="10">
        <f t="shared" si="31"/>
        <v>73.461538461538467</v>
      </c>
      <c r="S501" s="3" t="s">
        <v>8305</v>
      </c>
      <c r="T501" s="3" t="s">
        <v>8306</v>
      </c>
    </row>
    <row r="502" spans="1:20" ht="110" x14ac:dyDescent="0.2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14">
        <f t="shared" si="28"/>
        <v>40306.844444444439</v>
      </c>
      <c r="J502" s="3">
        <v>1273356960</v>
      </c>
      <c r="K502" s="14">
        <f t="shared" si="29"/>
        <v>40247.802673611106</v>
      </c>
      <c r="L502" s="3">
        <v>1268255751</v>
      </c>
      <c r="M502" s="3" t="b">
        <v>0</v>
      </c>
      <c r="N502" s="3">
        <v>4</v>
      </c>
      <c r="O502" s="3" t="b">
        <v>0</v>
      </c>
      <c r="P502" s="3" t="s">
        <v>8265</v>
      </c>
      <c r="Q502" s="8">
        <f t="shared" si="30"/>
        <v>3.307692307692308E-2</v>
      </c>
      <c r="R502" s="10">
        <f t="shared" si="31"/>
        <v>53.75</v>
      </c>
      <c r="S502" s="3" t="s">
        <v>8305</v>
      </c>
      <c r="T502" s="3" t="s">
        <v>8306</v>
      </c>
    </row>
    <row r="503" spans="1:20" ht="88" x14ac:dyDescent="0.2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14">
        <f t="shared" si="28"/>
        <v>40733.151053240741</v>
      </c>
      <c r="J503" s="3">
        <v>1310189851</v>
      </c>
      <c r="K503" s="14">
        <f t="shared" si="29"/>
        <v>40703.151053240741</v>
      </c>
      <c r="L503" s="3">
        <v>1307597851</v>
      </c>
      <c r="M503" s="3" t="b">
        <v>0</v>
      </c>
      <c r="N503" s="3">
        <v>0</v>
      </c>
      <c r="O503" s="3" t="b">
        <v>0</v>
      </c>
      <c r="P503" s="3" t="s">
        <v>8265</v>
      </c>
      <c r="Q503" s="8">
        <f t="shared" si="30"/>
        <v>0</v>
      </c>
      <c r="R503" s="10" t="e">
        <f t="shared" si="31"/>
        <v>#DIV/0!</v>
      </c>
      <c r="S503" s="3" t="s">
        <v>8305</v>
      </c>
      <c r="T503" s="3" t="s">
        <v>8306</v>
      </c>
    </row>
    <row r="504" spans="1:20" ht="110" x14ac:dyDescent="0.2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14">
        <f t="shared" si="28"/>
        <v>40986.428530092591</v>
      </c>
      <c r="J504" s="3">
        <v>1332073025</v>
      </c>
      <c r="K504" s="14">
        <f t="shared" si="29"/>
        <v>40956.470196759255</v>
      </c>
      <c r="L504" s="3">
        <v>1329484625</v>
      </c>
      <c r="M504" s="3" t="b">
        <v>0</v>
      </c>
      <c r="N504" s="3">
        <v>4</v>
      </c>
      <c r="O504" s="3" t="b">
        <v>0</v>
      </c>
      <c r="P504" s="3" t="s">
        <v>8265</v>
      </c>
      <c r="Q504" s="8">
        <f t="shared" si="30"/>
        <v>1.15E-2</v>
      </c>
      <c r="R504" s="10">
        <f t="shared" si="31"/>
        <v>57.5</v>
      </c>
      <c r="S504" s="3" t="s">
        <v>8305</v>
      </c>
      <c r="T504" s="3" t="s">
        <v>8306</v>
      </c>
    </row>
    <row r="505" spans="1:20" ht="88" x14ac:dyDescent="0.2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14">
        <f t="shared" si="28"/>
        <v>42021.443321759252</v>
      </c>
      <c r="J505" s="3">
        <v>1421498303</v>
      </c>
      <c r="K505" s="14">
        <f t="shared" si="29"/>
        <v>41991.443321759252</v>
      </c>
      <c r="L505" s="3">
        <v>1418906303</v>
      </c>
      <c r="M505" s="3" t="b">
        <v>0</v>
      </c>
      <c r="N505" s="3">
        <v>9</v>
      </c>
      <c r="O505" s="3" t="b">
        <v>0</v>
      </c>
      <c r="P505" s="3" t="s">
        <v>8265</v>
      </c>
      <c r="Q505" s="8">
        <f t="shared" si="30"/>
        <v>1.7538461538461537E-2</v>
      </c>
      <c r="R505" s="10">
        <f t="shared" si="31"/>
        <v>12.666666666666666</v>
      </c>
      <c r="S505" s="3" t="s">
        <v>8305</v>
      </c>
      <c r="T505" s="3" t="s">
        <v>8306</v>
      </c>
    </row>
    <row r="506" spans="1:20" ht="88" x14ac:dyDescent="0.2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14">
        <f t="shared" si="28"/>
        <v>41009.85864583333</v>
      </c>
      <c r="J506" s="3">
        <v>1334097387</v>
      </c>
      <c r="K506" s="14">
        <f t="shared" si="29"/>
        <v>40949.900312499994</v>
      </c>
      <c r="L506" s="3">
        <v>1328916987</v>
      </c>
      <c r="M506" s="3" t="b">
        <v>0</v>
      </c>
      <c r="N506" s="3">
        <v>5</v>
      </c>
      <c r="O506" s="3" t="b">
        <v>0</v>
      </c>
      <c r="P506" s="3" t="s">
        <v>8265</v>
      </c>
      <c r="Q506" s="8">
        <f t="shared" si="30"/>
        <v>1.3673469387755101E-2</v>
      </c>
      <c r="R506" s="10">
        <f t="shared" si="31"/>
        <v>67</v>
      </c>
      <c r="S506" s="3" t="s">
        <v>8305</v>
      </c>
      <c r="T506" s="3" t="s">
        <v>8306</v>
      </c>
    </row>
    <row r="507" spans="1:20" ht="88" x14ac:dyDescent="0.2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14">
        <f t="shared" si="28"/>
        <v>42363.014884259253</v>
      </c>
      <c r="J507" s="3">
        <v>1451010086</v>
      </c>
      <c r="K507" s="14">
        <f t="shared" si="29"/>
        <v>42318.014884259253</v>
      </c>
      <c r="L507" s="3">
        <v>1447122086</v>
      </c>
      <c r="M507" s="3" t="b">
        <v>0</v>
      </c>
      <c r="N507" s="3">
        <v>14</v>
      </c>
      <c r="O507" s="3" t="b">
        <v>0</v>
      </c>
      <c r="P507" s="3" t="s">
        <v>8265</v>
      </c>
      <c r="Q507" s="8">
        <f t="shared" si="30"/>
        <v>4.3333333333333331E-3</v>
      </c>
      <c r="R507" s="10">
        <f t="shared" si="31"/>
        <v>3.7142857142857144</v>
      </c>
      <c r="S507" s="3" t="s">
        <v>8305</v>
      </c>
      <c r="T507" s="3" t="s">
        <v>8306</v>
      </c>
    </row>
    <row r="508" spans="1:20" ht="88" x14ac:dyDescent="0.2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14">
        <f t="shared" si="28"/>
        <v>41496.468981481477</v>
      </c>
      <c r="J508" s="3">
        <v>1376140520</v>
      </c>
      <c r="K508" s="14">
        <f t="shared" si="29"/>
        <v>41466.468981481477</v>
      </c>
      <c r="L508" s="3">
        <v>1373548520</v>
      </c>
      <c r="M508" s="3" t="b">
        <v>0</v>
      </c>
      <c r="N508" s="3">
        <v>1</v>
      </c>
      <c r="O508" s="3" t="b">
        <v>0</v>
      </c>
      <c r="P508" s="3" t="s">
        <v>8265</v>
      </c>
      <c r="Q508" s="8">
        <f t="shared" si="30"/>
        <v>1.25E-3</v>
      </c>
      <c r="R508" s="10">
        <f t="shared" si="31"/>
        <v>250</v>
      </c>
      <c r="S508" s="3" t="s">
        <v>8305</v>
      </c>
      <c r="T508" s="3" t="s">
        <v>8306</v>
      </c>
    </row>
    <row r="509" spans="1:20" ht="110" x14ac:dyDescent="0.2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14">
        <f t="shared" si="28"/>
        <v>41201.875659722216</v>
      </c>
      <c r="J509" s="3">
        <v>1350687657</v>
      </c>
      <c r="K509" s="14">
        <f t="shared" si="29"/>
        <v>41156.875659722216</v>
      </c>
      <c r="L509" s="3">
        <v>1346799657</v>
      </c>
      <c r="M509" s="3" t="b">
        <v>0</v>
      </c>
      <c r="N509" s="3">
        <v>10</v>
      </c>
      <c r="O509" s="3" t="b">
        <v>0</v>
      </c>
      <c r="P509" s="3" t="s">
        <v>8265</v>
      </c>
      <c r="Q509" s="8">
        <f t="shared" si="30"/>
        <v>3.2000000000000001E-2</v>
      </c>
      <c r="R509" s="10">
        <f t="shared" si="31"/>
        <v>64</v>
      </c>
      <c r="S509" s="3" t="s">
        <v>8305</v>
      </c>
      <c r="T509" s="3" t="s">
        <v>8306</v>
      </c>
    </row>
    <row r="510" spans="1:20" ht="110" x14ac:dyDescent="0.2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14">
        <f t="shared" si="28"/>
        <v>41054.509722222218</v>
      </c>
      <c r="J510" s="3">
        <v>1337955240</v>
      </c>
      <c r="K510" s="14">
        <f t="shared" si="29"/>
        <v>40994.940983796296</v>
      </c>
      <c r="L510" s="3">
        <v>1332808501</v>
      </c>
      <c r="M510" s="3" t="b">
        <v>0</v>
      </c>
      <c r="N510" s="3">
        <v>3</v>
      </c>
      <c r="O510" s="3" t="b">
        <v>0</v>
      </c>
      <c r="P510" s="3" t="s">
        <v>8265</v>
      </c>
      <c r="Q510" s="8">
        <f t="shared" si="30"/>
        <v>8.0000000000000002E-3</v>
      </c>
      <c r="R510" s="10">
        <f t="shared" si="31"/>
        <v>133.33333333333334</v>
      </c>
      <c r="S510" s="3" t="s">
        <v>8305</v>
      </c>
      <c r="T510" s="3" t="s">
        <v>8306</v>
      </c>
    </row>
    <row r="511" spans="1:20" ht="88" x14ac:dyDescent="0.2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14">
        <f t="shared" si="28"/>
        <v>42183.548263888886</v>
      </c>
      <c r="J511" s="3">
        <v>1435504170</v>
      </c>
      <c r="K511" s="14">
        <f t="shared" si="29"/>
        <v>42153.548263888886</v>
      </c>
      <c r="L511" s="3">
        <v>1432912170</v>
      </c>
      <c r="M511" s="3" t="b">
        <v>0</v>
      </c>
      <c r="N511" s="3">
        <v>1</v>
      </c>
      <c r="O511" s="3" t="b">
        <v>0</v>
      </c>
      <c r="P511" s="3" t="s">
        <v>8265</v>
      </c>
      <c r="Q511" s="8">
        <f t="shared" si="30"/>
        <v>2E-3</v>
      </c>
      <c r="R511" s="10">
        <f t="shared" si="31"/>
        <v>10</v>
      </c>
      <c r="S511" s="3" t="s">
        <v>8305</v>
      </c>
      <c r="T511" s="3" t="s">
        <v>8306</v>
      </c>
    </row>
    <row r="512" spans="1:20" ht="88" x14ac:dyDescent="0.2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14">
        <f t="shared" si="28"/>
        <v>42430.093043981477</v>
      </c>
      <c r="J512" s="3">
        <v>1456805639</v>
      </c>
      <c r="K512" s="14">
        <f t="shared" si="29"/>
        <v>42400.093043981477</v>
      </c>
      <c r="L512" s="3">
        <v>1454213639</v>
      </c>
      <c r="M512" s="3" t="b">
        <v>0</v>
      </c>
      <c r="N512" s="3">
        <v>0</v>
      </c>
      <c r="O512" s="3" t="b">
        <v>0</v>
      </c>
      <c r="P512" s="3" t="s">
        <v>8265</v>
      </c>
      <c r="Q512" s="8">
        <f t="shared" si="30"/>
        <v>0</v>
      </c>
      <c r="R512" s="10" t="e">
        <f t="shared" si="31"/>
        <v>#DIV/0!</v>
      </c>
      <c r="S512" s="3" t="s">
        <v>8305</v>
      </c>
      <c r="T512" s="3" t="s">
        <v>8306</v>
      </c>
    </row>
    <row r="513" spans="1:20" ht="88" x14ac:dyDescent="0.2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14">
        <f t="shared" si="28"/>
        <v>41370.178032407406</v>
      </c>
      <c r="J513" s="3">
        <v>1365228982</v>
      </c>
      <c r="K513" s="14">
        <f t="shared" si="29"/>
        <v>41340.21969907407</v>
      </c>
      <c r="L513" s="3">
        <v>1362640582</v>
      </c>
      <c r="M513" s="3" t="b">
        <v>0</v>
      </c>
      <c r="N513" s="3">
        <v>5</v>
      </c>
      <c r="O513" s="3" t="b">
        <v>0</v>
      </c>
      <c r="P513" s="3" t="s">
        <v>8265</v>
      </c>
      <c r="Q513" s="8">
        <f t="shared" si="30"/>
        <v>0.03</v>
      </c>
      <c r="R513" s="10">
        <f t="shared" si="31"/>
        <v>30</v>
      </c>
      <c r="S513" s="3" t="s">
        <v>8305</v>
      </c>
      <c r="T513" s="3" t="s">
        <v>8306</v>
      </c>
    </row>
    <row r="514" spans="1:20" ht="110" x14ac:dyDescent="0.2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14">
        <f t="shared" si="28"/>
        <v>42694.700543981475</v>
      </c>
      <c r="J514" s="3">
        <v>1479667727</v>
      </c>
      <c r="K514" s="14">
        <f t="shared" si="29"/>
        <v>42649.658877314818</v>
      </c>
      <c r="L514" s="3">
        <v>1475776127</v>
      </c>
      <c r="M514" s="3" t="b">
        <v>0</v>
      </c>
      <c r="N514" s="3">
        <v>2</v>
      </c>
      <c r="O514" s="3" t="b">
        <v>0</v>
      </c>
      <c r="P514" s="3" t="s">
        <v>8265</v>
      </c>
      <c r="Q514" s="8">
        <f t="shared" si="30"/>
        <v>1.3749999999999999E-3</v>
      </c>
      <c r="R514" s="10">
        <f t="shared" si="31"/>
        <v>5.5</v>
      </c>
      <c r="S514" s="3" t="s">
        <v>8305</v>
      </c>
      <c r="T514" s="3" t="s">
        <v>8306</v>
      </c>
    </row>
    <row r="515" spans="1:20" ht="66" x14ac:dyDescent="0.2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14">
        <f t="shared" ref="I515:I578" si="32">(((J515/60)/60)/24)+DATE(1970,1,1)+(-2/24)</f>
        <v>42597.208333333336</v>
      </c>
      <c r="J515" s="3">
        <v>1471244400</v>
      </c>
      <c r="K515" s="14">
        <f t="shared" ref="K515:K578" si="33">(L515/86400)+25569+(-2/24)</f>
        <v>42552.570659722223</v>
      </c>
      <c r="L515" s="3">
        <v>1467387705</v>
      </c>
      <c r="M515" s="3" t="b">
        <v>0</v>
      </c>
      <c r="N515" s="3">
        <v>68</v>
      </c>
      <c r="O515" s="3" t="b">
        <v>0</v>
      </c>
      <c r="P515" s="3" t="s">
        <v>8265</v>
      </c>
      <c r="Q515" s="8">
        <f t="shared" ref="Q515:Q578" si="34">E515/D515</f>
        <v>0.13924</v>
      </c>
      <c r="R515" s="10">
        <f t="shared" ref="R515:R578" si="35">E515/N515</f>
        <v>102.38235294117646</v>
      </c>
      <c r="S515" s="3" t="s">
        <v>8305</v>
      </c>
      <c r="T515" s="3" t="s">
        <v>8306</v>
      </c>
    </row>
    <row r="516" spans="1:20" ht="88" x14ac:dyDescent="0.2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14">
        <f t="shared" si="32"/>
        <v>41860.530636574069</v>
      </c>
      <c r="J516" s="3">
        <v>1407595447</v>
      </c>
      <c r="K516" s="14">
        <f t="shared" si="33"/>
        <v>41830.530636574069</v>
      </c>
      <c r="L516" s="3">
        <v>1405003447</v>
      </c>
      <c r="M516" s="3" t="b">
        <v>0</v>
      </c>
      <c r="N516" s="3">
        <v>3</v>
      </c>
      <c r="O516" s="3" t="b">
        <v>0</v>
      </c>
      <c r="P516" s="3" t="s">
        <v>8265</v>
      </c>
      <c r="Q516" s="8">
        <f t="shared" si="34"/>
        <v>3.3333333333333333E-2</v>
      </c>
      <c r="R516" s="10">
        <f t="shared" si="35"/>
        <v>16.666666666666668</v>
      </c>
      <c r="S516" s="3" t="s">
        <v>8305</v>
      </c>
      <c r="T516" s="3" t="s">
        <v>8306</v>
      </c>
    </row>
    <row r="517" spans="1:20" ht="88" x14ac:dyDescent="0.2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14">
        <f t="shared" si="32"/>
        <v>42367.407418981478</v>
      </c>
      <c r="J517" s="3">
        <v>1451389601</v>
      </c>
      <c r="K517" s="14">
        <f t="shared" si="33"/>
        <v>42327.407418981478</v>
      </c>
      <c r="L517" s="3">
        <v>1447933601</v>
      </c>
      <c r="M517" s="3" t="b">
        <v>0</v>
      </c>
      <c r="N517" s="3">
        <v>34</v>
      </c>
      <c r="O517" s="3" t="b">
        <v>0</v>
      </c>
      <c r="P517" s="3" t="s">
        <v>8265</v>
      </c>
      <c r="Q517" s="8">
        <f t="shared" si="34"/>
        <v>0.25413402061855672</v>
      </c>
      <c r="R517" s="10">
        <f t="shared" si="35"/>
        <v>725.02941176470586</v>
      </c>
      <c r="S517" s="3" t="s">
        <v>8305</v>
      </c>
      <c r="T517" s="3" t="s">
        <v>8306</v>
      </c>
    </row>
    <row r="518" spans="1:20" ht="66" x14ac:dyDescent="0.2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14">
        <f t="shared" si="32"/>
        <v>42151.695370370369</v>
      </c>
      <c r="J518" s="3">
        <v>1432752080</v>
      </c>
      <c r="K518" s="14">
        <f t="shared" si="33"/>
        <v>42091.695370370369</v>
      </c>
      <c r="L518" s="3">
        <v>1427568080</v>
      </c>
      <c r="M518" s="3" t="b">
        <v>0</v>
      </c>
      <c r="N518" s="3">
        <v>0</v>
      </c>
      <c r="O518" s="3" t="b">
        <v>0</v>
      </c>
      <c r="P518" s="3" t="s">
        <v>8265</v>
      </c>
      <c r="Q518" s="8">
        <f t="shared" si="34"/>
        <v>0</v>
      </c>
      <c r="R518" s="10" t="e">
        <f t="shared" si="35"/>
        <v>#DIV/0!</v>
      </c>
      <c r="S518" s="3" t="s">
        <v>8305</v>
      </c>
      <c r="T518" s="3" t="s">
        <v>8306</v>
      </c>
    </row>
    <row r="519" spans="1:20" ht="88" x14ac:dyDescent="0.2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14">
        <f t="shared" si="32"/>
        <v>42768.531956018516</v>
      </c>
      <c r="J519" s="3">
        <v>1486046761</v>
      </c>
      <c r="K519" s="14">
        <f t="shared" si="33"/>
        <v>42738.531956018516</v>
      </c>
      <c r="L519" s="3">
        <v>1483454761</v>
      </c>
      <c r="M519" s="3" t="b">
        <v>0</v>
      </c>
      <c r="N519" s="3">
        <v>3</v>
      </c>
      <c r="O519" s="3" t="b">
        <v>0</v>
      </c>
      <c r="P519" s="3" t="s">
        <v>8265</v>
      </c>
      <c r="Q519" s="8">
        <f t="shared" si="34"/>
        <v>1.3666666666666667E-2</v>
      </c>
      <c r="R519" s="10">
        <f t="shared" si="35"/>
        <v>68.333333333333329</v>
      </c>
      <c r="S519" s="3" t="s">
        <v>8305</v>
      </c>
      <c r="T519" s="3" t="s">
        <v>8306</v>
      </c>
    </row>
    <row r="520" spans="1:20" ht="110" x14ac:dyDescent="0.2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14">
        <f t="shared" si="32"/>
        <v>42253.531944444439</v>
      </c>
      <c r="J520" s="3">
        <v>1441550760</v>
      </c>
      <c r="K520" s="14">
        <f t="shared" si="33"/>
        <v>42223.532685185179</v>
      </c>
      <c r="L520" s="3">
        <v>1438958824</v>
      </c>
      <c r="M520" s="3" t="b">
        <v>0</v>
      </c>
      <c r="N520" s="3">
        <v>0</v>
      </c>
      <c r="O520" s="3" t="b">
        <v>0</v>
      </c>
      <c r="P520" s="3" t="s">
        <v>8265</v>
      </c>
      <c r="Q520" s="8">
        <f t="shared" si="34"/>
        <v>0</v>
      </c>
      <c r="R520" s="10" t="e">
        <f t="shared" si="35"/>
        <v>#DIV/0!</v>
      </c>
      <c r="S520" s="3" t="s">
        <v>8305</v>
      </c>
      <c r="T520" s="3" t="s">
        <v>8306</v>
      </c>
    </row>
    <row r="521" spans="1:20" ht="88" x14ac:dyDescent="0.2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14">
        <f t="shared" si="32"/>
        <v>41248.308113425926</v>
      </c>
      <c r="J521" s="3">
        <v>1354699421</v>
      </c>
      <c r="K521" s="14">
        <f t="shared" si="33"/>
        <v>41218.308113425919</v>
      </c>
      <c r="L521" s="3">
        <v>1352107421</v>
      </c>
      <c r="M521" s="3" t="b">
        <v>0</v>
      </c>
      <c r="N521" s="3">
        <v>70</v>
      </c>
      <c r="O521" s="3" t="b">
        <v>0</v>
      </c>
      <c r="P521" s="3" t="s">
        <v>8265</v>
      </c>
      <c r="Q521" s="8">
        <f t="shared" si="34"/>
        <v>0.22881426547787684</v>
      </c>
      <c r="R521" s="10">
        <f t="shared" si="35"/>
        <v>39.228571428571428</v>
      </c>
      <c r="S521" s="3" t="s">
        <v>8305</v>
      </c>
      <c r="T521" s="3" t="s">
        <v>8306</v>
      </c>
    </row>
    <row r="522" spans="1:20" ht="88" x14ac:dyDescent="0.2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14">
        <f t="shared" si="32"/>
        <v>42348.618761574071</v>
      </c>
      <c r="J522" s="3">
        <v>1449766261</v>
      </c>
      <c r="K522" s="14">
        <f t="shared" si="33"/>
        <v>42318.618761574071</v>
      </c>
      <c r="L522" s="3">
        <v>1447174261</v>
      </c>
      <c r="M522" s="3" t="b">
        <v>0</v>
      </c>
      <c r="N522" s="3">
        <v>34</v>
      </c>
      <c r="O522" s="3" t="b">
        <v>1</v>
      </c>
      <c r="P522" s="3" t="s">
        <v>8265</v>
      </c>
      <c r="Q522" s="8">
        <f t="shared" si="34"/>
        <v>1.0209999999999999</v>
      </c>
      <c r="R522" s="10">
        <f t="shared" si="35"/>
        <v>150.14705882352942</v>
      </c>
      <c r="S522" s="3" t="s">
        <v>8305</v>
      </c>
      <c r="T522" s="3" t="s">
        <v>8306</v>
      </c>
    </row>
    <row r="523" spans="1:20" ht="110" x14ac:dyDescent="0.2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14">
        <f t="shared" si="32"/>
        <v>42675.124305555553</v>
      </c>
      <c r="J523" s="3">
        <v>1477976340</v>
      </c>
      <c r="K523" s="14">
        <f t="shared" si="33"/>
        <v>42646.009479166663</v>
      </c>
      <c r="L523" s="3">
        <v>1475460819</v>
      </c>
      <c r="M523" s="3" t="b">
        <v>0</v>
      </c>
      <c r="N523" s="3">
        <v>56</v>
      </c>
      <c r="O523" s="3" t="b">
        <v>1</v>
      </c>
      <c r="P523" s="3" t="s">
        <v>8265</v>
      </c>
      <c r="Q523" s="8">
        <f t="shared" si="34"/>
        <v>1.0464</v>
      </c>
      <c r="R523" s="10">
        <f t="shared" si="35"/>
        <v>93.428571428571431</v>
      </c>
      <c r="S523" s="3" t="s">
        <v>8305</v>
      </c>
      <c r="T523" s="3" t="s">
        <v>8306</v>
      </c>
    </row>
    <row r="524" spans="1:20" ht="88" x14ac:dyDescent="0.2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14">
        <f t="shared" si="32"/>
        <v>42449.915798611109</v>
      </c>
      <c r="J524" s="3">
        <v>1458518325</v>
      </c>
      <c r="K524" s="14">
        <f t="shared" si="33"/>
        <v>42429.957465277774</v>
      </c>
      <c r="L524" s="3">
        <v>1456793925</v>
      </c>
      <c r="M524" s="3" t="b">
        <v>0</v>
      </c>
      <c r="N524" s="3">
        <v>31</v>
      </c>
      <c r="O524" s="3" t="b">
        <v>1</v>
      </c>
      <c r="P524" s="3" t="s">
        <v>8265</v>
      </c>
      <c r="Q524" s="8">
        <f t="shared" si="34"/>
        <v>1.1466666666666667</v>
      </c>
      <c r="R524" s="10">
        <f t="shared" si="35"/>
        <v>110.96774193548387</v>
      </c>
      <c r="S524" s="3" t="s">
        <v>8305</v>
      </c>
      <c r="T524" s="3" t="s">
        <v>8306</v>
      </c>
    </row>
    <row r="525" spans="1:20" ht="88" x14ac:dyDescent="0.2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14">
        <f t="shared" si="32"/>
        <v>42268.049490740734</v>
      </c>
      <c r="J525" s="3">
        <v>1442805076</v>
      </c>
      <c r="K525" s="14">
        <f t="shared" si="33"/>
        <v>42238.049490740734</v>
      </c>
      <c r="L525" s="3">
        <v>1440213076</v>
      </c>
      <c r="M525" s="3" t="b">
        <v>0</v>
      </c>
      <c r="N525" s="3">
        <v>84</v>
      </c>
      <c r="O525" s="3" t="b">
        <v>1</v>
      </c>
      <c r="P525" s="3" t="s">
        <v>8265</v>
      </c>
      <c r="Q525" s="8">
        <f t="shared" si="34"/>
        <v>1.206</v>
      </c>
      <c r="R525" s="10">
        <f t="shared" si="35"/>
        <v>71.785714285714292</v>
      </c>
      <c r="S525" s="3" t="s">
        <v>8305</v>
      </c>
      <c r="T525" s="3" t="s">
        <v>8306</v>
      </c>
    </row>
    <row r="526" spans="1:20" ht="110" x14ac:dyDescent="0.2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14">
        <f t="shared" si="32"/>
        <v>42522.633900462963</v>
      </c>
      <c r="J526" s="3">
        <v>1464801169</v>
      </c>
      <c r="K526" s="14">
        <f t="shared" si="33"/>
        <v>42492.633900462963</v>
      </c>
      <c r="L526" s="3">
        <v>1462209169</v>
      </c>
      <c r="M526" s="3" t="b">
        <v>0</v>
      </c>
      <c r="N526" s="3">
        <v>130</v>
      </c>
      <c r="O526" s="3" t="b">
        <v>1</v>
      </c>
      <c r="P526" s="3" t="s">
        <v>8265</v>
      </c>
      <c r="Q526" s="8">
        <f t="shared" si="34"/>
        <v>1.0867285714285715</v>
      </c>
      <c r="R526" s="10">
        <f t="shared" si="35"/>
        <v>29.258076923076924</v>
      </c>
      <c r="S526" s="3" t="s">
        <v>8305</v>
      </c>
      <c r="T526" s="3" t="s">
        <v>8306</v>
      </c>
    </row>
    <row r="527" spans="1:20" ht="88" x14ac:dyDescent="0.2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14">
        <f t="shared" si="32"/>
        <v>41895.317604166667</v>
      </c>
      <c r="J527" s="3">
        <v>1410601041</v>
      </c>
      <c r="K527" s="14">
        <f t="shared" si="33"/>
        <v>41850.317604166667</v>
      </c>
      <c r="L527" s="3">
        <v>1406713041</v>
      </c>
      <c r="M527" s="3" t="b">
        <v>0</v>
      </c>
      <c r="N527" s="3">
        <v>12</v>
      </c>
      <c r="O527" s="3" t="b">
        <v>1</v>
      </c>
      <c r="P527" s="3" t="s">
        <v>8265</v>
      </c>
      <c r="Q527" s="8">
        <f t="shared" si="34"/>
        <v>1</v>
      </c>
      <c r="R527" s="10">
        <f t="shared" si="35"/>
        <v>1000</v>
      </c>
      <c r="S527" s="3" t="s">
        <v>8305</v>
      </c>
      <c r="T527" s="3" t="s">
        <v>8306</v>
      </c>
    </row>
    <row r="528" spans="1:20" ht="88" x14ac:dyDescent="0.2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14">
        <f t="shared" si="32"/>
        <v>42223.624999999993</v>
      </c>
      <c r="J528" s="3">
        <v>1438966800</v>
      </c>
      <c r="K528" s="14">
        <f t="shared" si="33"/>
        <v>42192.508611111109</v>
      </c>
      <c r="L528" s="3">
        <v>1436278344</v>
      </c>
      <c r="M528" s="3" t="b">
        <v>0</v>
      </c>
      <c r="N528" s="3">
        <v>23</v>
      </c>
      <c r="O528" s="3" t="b">
        <v>1</v>
      </c>
      <c r="P528" s="3" t="s">
        <v>8265</v>
      </c>
      <c r="Q528" s="8">
        <f t="shared" si="34"/>
        <v>1.1399999999999999</v>
      </c>
      <c r="R528" s="10">
        <f t="shared" si="35"/>
        <v>74.347826086956516</v>
      </c>
      <c r="S528" s="3" t="s">
        <v>8305</v>
      </c>
      <c r="T528" s="3" t="s">
        <v>8306</v>
      </c>
    </row>
    <row r="529" spans="1:20" ht="110" x14ac:dyDescent="0.2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14">
        <f t="shared" si="32"/>
        <v>42783.586805555555</v>
      </c>
      <c r="J529" s="3">
        <v>1487347500</v>
      </c>
      <c r="K529" s="14">
        <f t="shared" si="33"/>
        <v>42753.122291666667</v>
      </c>
      <c r="L529" s="3">
        <v>1484715366</v>
      </c>
      <c r="M529" s="3" t="b">
        <v>0</v>
      </c>
      <c r="N529" s="3">
        <v>158</v>
      </c>
      <c r="O529" s="3" t="b">
        <v>1</v>
      </c>
      <c r="P529" s="3" t="s">
        <v>8265</v>
      </c>
      <c r="Q529" s="8">
        <f t="shared" si="34"/>
        <v>1.0085</v>
      </c>
      <c r="R529" s="10">
        <f t="shared" si="35"/>
        <v>63.829113924050631</v>
      </c>
      <c r="S529" s="3" t="s">
        <v>8305</v>
      </c>
      <c r="T529" s="3" t="s">
        <v>8306</v>
      </c>
    </row>
    <row r="530" spans="1:20" ht="44" x14ac:dyDescent="0.2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14">
        <f t="shared" si="32"/>
        <v>42176.805555555555</v>
      </c>
      <c r="J530" s="3">
        <v>1434921600</v>
      </c>
      <c r="K530" s="14">
        <f t="shared" si="33"/>
        <v>42155.83688657407</v>
      </c>
      <c r="L530" s="3">
        <v>1433109907</v>
      </c>
      <c r="M530" s="3" t="b">
        <v>0</v>
      </c>
      <c r="N530" s="3">
        <v>30</v>
      </c>
      <c r="O530" s="3" t="b">
        <v>1</v>
      </c>
      <c r="P530" s="3" t="s">
        <v>8265</v>
      </c>
      <c r="Q530" s="8">
        <f t="shared" si="34"/>
        <v>1.1565217391304348</v>
      </c>
      <c r="R530" s="10">
        <f t="shared" si="35"/>
        <v>44.333333333333336</v>
      </c>
      <c r="S530" s="3" t="s">
        <v>8305</v>
      </c>
      <c r="T530" s="3" t="s">
        <v>8306</v>
      </c>
    </row>
    <row r="531" spans="1:20" ht="110" x14ac:dyDescent="0.2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14">
        <f t="shared" si="32"/>
        <v>42746.124999999993</v>
      </c>
      <c r="J531" s="3">
        <v>1484110800</v>
      </c>
      <c r="K531" s="14">
        <f t="shared" si="33"/>
        <v>42724.947847222218</v>
      </c>
      <c r="L531" s="3">
        <v>1482281094</v>
      </c>
      <c r="M531" s="3" t="b">
        <v>0</v>
      </c>
      <c r="N531" s="3">
        <v>18</v>
      </c>
      <c r="O531" s="3" t="b">
        <v>1</v>
      </c>
      <c r="P531" s="3" t="s">
        <v>8265</v>
      </c>
      <c r="Q531" s="8">
        <f t="shared" si="34"/>
        <v>1.3041666666666667</v>
      </c>
      <c r="R531" s="10">
        <f t="shared" si="35"/>
        <v>86.944444444444443</v>
      </c>
      <c r="S531" s="3" t="s">
        <v>8305</v>
      </c>
      <c r="T531" s="3" t="s">
        <v>8306</v>
      </c>
    </row>
    <row r="532" spans="1:20" ht="88" x14ac:dyDescent="0.2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14">
        <f t="shared" si="32"/>
        <v>42178.999999999993</v>
      </c>
      <c r="J532" s="3">
        <v>1435111200</v>
      </c>
      <c r="K532" s="14">
        <f t="shared" si="33"/>
        <v>42157.507731481477</v>
      </c>
      <c r="L532" s="3">
        <v>1433254268</v>
      </c>
      <c r="M532" s="3" t="b">
        <v>0</v>
      </c>
      <c r="N532" s="3">
        <v>29</v>
      </c>
      <c r="O532" s="3" t="b">
        <v>1</v>
      </c>
      <c r="P532" s="3" t="s">
        <v>8265</v>
      </c>
      <c r="Q532" s="8">
        <f t="shared" si="34"/>
        <v>1.0778267254038179</v>
      </c>
      <c r="R532" s="10">
        <f t="shared" si="35"/>
        <v>126.55172413793103</v>
      </c>
      <c r="S532" s="3" t="s">
        <v>8305</v>
      </c>
      <c r="T532" s="3" t="s">
        <v>8306</v>
      </c>
    </row>
    <row r="533" spans="1:20" ht="110" x14ac:dyDescent="0.2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14">
        <f t="shared" si="32"/>
        <v>42721.207638888889</v>
      </c>
      <c r="J533" s="3">
        <v>1481957940</v>
      </c>
      <c r="K533" s="14">
        <f t="shared" si="33"/>
        <v>42675.981817129628</v>
      </c>
      <c r="L533" s="3">
        <v>1478050429</v>
      </c>
      <c r="M533" s="3" t="b">
        <v>0</v>
      </c>
      <c r="N533" s="3">
        <v>31</v>
      </c>
      <c r="O533" s="3" t="b">
        <v>1</v>
      </c>
      <c r="P533" s="3" t="s">
        <v>8265</v>
      </c>
      <c r="Q533" s="8">
        <f t="shared" si="34"/>
        <v>1</v>
      </c>
      <c r="R533" s="10">
        <f t="shared" si="35"/>
        <v>129.03225806451613</v>
      </c>
      <c r="S533" s="3" t="s">
        <v>8305</v>
      </c>
      <c r="T533" s="3" t="s">
        <v>8306</v>
      </c>
    </row>
    <row r="534" spans="1:20" ht="88" x14ac:dyDescent="0.2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14">
        <f t="shared" si="32"/>
        <v>42502.923703703702</v>
      </c>
      <c r="J534" s="3">
        <v>1463098208</v>
      </c>
      <c r="K534" s="14">
        <f t="shared" si="33"/>
        <v>42472.923703703702</v>
      </c>
      <c r="L534" s="3">
        <v>1460506208</v>
      </c>
      <c r="M534" s="3" t="b">
        <v>0</v>
      </c>
      <c r="N534" s="3">
        <v>173</v>
      </c>
      <c r="O534" s="3" t="b">
        <v>1</v>
      </c>
      <c r="P534" s="3" t="s">
        <v>8265</v>
      </c>
      <c r="Q534" s="8">
        <f t="shared" si="34"/>
        <v>1.2324999999999999</v>
      </c>
      <c r="R534" s="10">
        <f t="shared" si="35"/>
        <v>71.242774566473983</v>
      </c>
      <c r="S534" s="3" t="s">
        <v>8305</v>
      </c>
      <c r="T534" s="3" t="s">
        <v>8306</v>
      </c>
    </row>
    <row r="535" spans="1:20" ht="88" x14ac:dyDescent="0.2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14">
        <f t="shared" si="32"/>
        <v>42506.351446759254</v>
      </c>
      <c r="J535" s="3">
        <v>1463394365</v>
      </c>
      <c r="K535" s="14">
        <f t="shared" si="33"/>
        <v>42482.351446759254</v>
      </c>
      <c r="L535" s="3">
        <v>1461320765</v>
      </c>
      <c r="M535" s="3" t="b">
        <v>0</v>
      </c>
      <c r="N535" s="3">
        <v>17</v>
      </c>
      <c r="O535" s="3" t="b">
        <v>1</v>
      </c>
      <c r="P535" s="3" t="s">
        <v>8265</v>
      </c>
      <c r="Q535" s="8">
        <f t="shared" si="34"/>
        <v>1.002</v>
      </c>
      <c r="R535" s="10">
        <f t="shared" si="35"/>
        <v>117.88235294117646</v>
      </c>
      <c r="S535" s="3" t="s">
        <v>8305</v>
      </c>
      <c r="T535" s="3" t="s">
        <v>8306</v>
      </c>
    </row>
    <row r="536" spans="1:20" ht="88" x14ac:dyDescent="0.2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14">
        <f t="shared" si="32"/>
        <v>42309.874999999993</v>
      </c>
      <c r="J536" s="3">
        <v>1446418800</v>
      </c>
      <c r="K536" s="14">
        <f t="shared" si="33"/>
        <v>42270.727662037032</v>
      </c>
      <c r="L536" s="3">
        <v>1443036470</v>
      </c>
      <c r="M536" s="3" t="b">
        <v>0</v>
      </c>
      <c r="N536" s="3">
        <v>48</v>
      </c>
      <c r="O536" s="3" t="b">
        <v>1</v>
      </c>
      <c r="P536" s="3" t="s">
        <v>8265</v>
      </c>
      <c r="Q536" s="8">
        <f t="shared" si="34"/>
        <v>1.0466666666666666</v>
      </c>
      <c r="R536" s="10">
        <f t="shared" si="35"/>
        <v>327.08333333333331</v>
      </c>
      <c r="S536" s="3" t="s">
        <v>8305</v>
      </c>
      <c r="T536" s="3" t="s">
        <v>8306</v>
      </c>
    </row>
    <row r="537" spans="1:20" ht="66" x14ac:dyDescent="0.2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14">
        <f t="shared" si="32"/>
        <v>42741.461863425917</v>
      </c>
      <c r="J537" s="3">
        <v>1483707905</v>
      </c>
      <c r="K537" s="14">
        <f t="shared" si="33"/>
        <v>42711.461863425924</v>
      </c>
      <c r="L537" s="3">
        <v>1481115905</v>
      </c>
      <c r="M537" s="3" t="b">
        <v>0</v>
      </c>
      <c r="N537" s="3">
        <v>59</v>
      </c>
      <c r="O537" s="3" t="b">
        <v>1</v>
      </c>
      <c r="P537" s="3" t="s">
        <v>8265</v>
      </c>
      <c r="Q537" s="8">
        <f t="shared" si="34"/>
        <v>1.0249999999999999</v>
      </c>
      <c r="R537" s="10">
        <f t="shared" si="35"/>
        <v>34.745762711864408</v>
      </c>
      <c r="S537" s="3" t="s">
        <v>8305</v>
      </c>
      <c r="T537" s="3" t="s">
        <v>8306</v>
      </c>
    </row>
    <row r="538" spans="1:20" ht="110" x14ac:dyDescent="0.2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14">
        <f t="shared" si="32"/>
        <v>42219.666666666664</v>
      </c>
      <c r="J538" s="3">
        <v>1438624800</v>
      </c>
      <c r="K538" s="14">
        <f t="shared" si="33"/>
        <v>42179.261655092589</v>
      </c>
      <c r="L538" s="3">
        <v>1435133807</v>
      </c>
      <c r="M538" s="3" t="b">
        <v>0</v>
      </c>
      <c r="N538" s="3">
        <v>39</v>
      </c>
      <c r="O538" s="3" t="b">
        <v>1</v>
      </c>
      <c r="P538" s="3" t="s">
        <v>8265</v>
      </c>
      <c r="Q538" s="8">
        <f t="shared" si="34"/>
        <v>1.1825757575757576</v>
      </c>
      <c r="R538" s="10">
        <f t="shared" si="35"/>
        <v>100.06410256410257</v>
      </c>
      <c r="S538" s="3" t="s">
        <v>8305</v>
      </c>
      <c r="T538" s="3" t="s">
        <v>8306</v>
      </c>
    </row>
    <row r="539" spans="1:20" ht="88" x14ac:dyDescent="0.2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14">
        <f t="shared" si="32"/>
        <v>42312.726747685178</v>
      </c>
      <c r="J539" s="3">
        <v>1446665191</v>
      </c>
      <c r="K539" s="14">
        <f t="shared" si="33"/>
        <v>42282.685081018521</v>
      </c>
      <c r="L539" s="3">
        <v>1444069591</v>
      </c>
      <c r="M539" s="3" t="b">
        <v>0</v>
      </c>
      <c r="N539" s="3">
        <v>59</v>
      </c>
      <c r="O539" s="3" t="b">
        <v>1</v>
      </c>
      <c r="P539" s="3" t="s">
        <v>8265</v>
      </c>
      <c r="Q539" s="8">
        <f t="shared" si="34"/>
        <v>1.2050000000000001</v>
      </c>
      <c r="R539" s="10">
        <f t="shared" si="35"/>
        <v>40.847457627118644</v>
      </c>
      <c r="S539" s="3" t="s">
        <v>8305</v>
      </c>
      <c r="T539" s="3" t="s">
        <v>8306</v>
      </c>
    </row>
    <row r="540" spans="1:20" ht="88" x14ac:dyDescent="0.2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14">
        <f t="shared" si="32"/>
        <v>42503.711377314808</v>
      </c>
      <c r="J540" s="3">
        <v>1463166263</v>
      </c>
      <c r="K540" s="14">
        <f t="shared" si="33"/>
        <v>42473.711377314808</v>
      </c>
      <c r="L540" s="3">
        <v>1460574263</v>
      </c>
      <c r="M540" s="3" t="b">
        <v>0</v>
      </c>
      <c r="N540" s="3">
        <v>60</v>
      </c>
      <c r="O540" s="3" t="b">
        <v>1</v>
      </c>
      <c r="P540" s="3" t="s">
        <v>8265</v>
      </c>
      <c r="Q540" s="8">
        <f t="shared" si="34"/>
        <v>3.0242</v>
      </c>
      <c r="R540" s="10">
        <f t="shared" si="35"/>
        <v>252.01666666666668</v>
      </c>
      <c r="S540" s="3" t="s">
        <v>8305</v>
      </c>
      <c r="T540" s="3" t="s">
        <v>8306</v>
      </c>
    </row>
    <row r="541" spans="1:20" ht="88" x14ac:dyDescent="0.2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14">
        <f t="shared" si="32"/>
        <v>42555.966516203705</v>
      </c>
      <c r="J541" s="3">
        <v>1467681107</v>
      </c>
      <c r="K541" s="14">
        <f t="shared" si="33"/>
        <v>42534.966516203705</v>
      </c>
      <c r="L541" s="3">
        <v>1465866707</v>
      </c>
      <c r="M541" s="3" t="b">
        <v>0</v>
      </c>
      <c r="N541" s="3">
        <v>20</v>
      </c>
      <c r="O541" s="3" t="b">
        <v>1</v>
      </c>
      <c r="P541" s="3" t="s">
        <v>8265</v>
      </c>
      <c r="Q541" s="8">
        <f t="shared" si="34"/>
        <v>1.00644</v>
      </c>
      <c r="R541" s="10">
        <f t="shared" si="35"/>
        <v>25.161000000000001</v>
      </c>
      <c r="S541" s="3" t="s">
        <v>8305</v>
      </c>
      <c r="T541" s="3" t="s">
        <v>8306</v>
      </c>
    </row>
    <row r="542" spans="1:20" ht="110" x14ac:dyDescent="0.2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14">
        <f t="shared" si="32"/>
        <v>42039.733865740738</v>
      </c>
      <c r="J542" s="3">
        <v>1423078606</v>
      </c>
      <c r="K542" s="14">
        <f t="shared" si="33"/>
        <v>42009.733865740738</v>
      </c>
      <c r="L542" s="3">
        <v>1420486606</v>
      </c>
      <c r="M542" s="3" t="b">
        <v>0</v>
      </c>
      <c r="N542" s="3">
        <v>1</v>
      </c>
      <c r="O542" s="3" t="b">
        <v>0</v>
      </c>
      <c r="P542" s="3" t="s">
        <v>8265</v>
      </c>
      <c r="Q542" s="8">
        <f t="shared" si="34"/>
        <v>6.666666666666667E-5</v>
      </c>
      <c r="R542" s="10">
        <f t="shared" si="35"/>
        <v>1</v>
      </c>
      <c r="S542" s="3" t="s">
        <v>8305</v>
      </c>
      <c r="T542" s="3" t="s">
        <v>8306</v>
      </c>
    </row>
    <row r="543" spans="1:20" ht="88" x14ac:dyDescent="0.2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14">
        <f t="shared" si="32"/>
        <v>42305.963356481479</v>
      </c>
      <c r="J543" s="3">
        <v>1446080834</v>
      </c>
      <c r="K543" s="14">
        <f t="shared" si="33"/>
        <v>42275.963356481479</v>
      </c>
      <c r="L543" s="3">
        <v>1443488834</v>
      </c>
      <c r="M543" s="3" t="b">
        <v>0</v>
      </c>
      <c r="N543" s="3">
        <v>1</v>
      </c>
      <c r="O543" s="3" t="b">
        <v>0</v>
      </c>
      <c r="P543" s="3" t="s">
        <v>8265</v>
      </c>
      <c r="Q543" s="8">
        <f t="shared" si="34"/>
        <v>5.5555555555555558E-3</v>
      </c>
      <c r="R543" s="10">
        <f t="shared" si="35"/>
        <v>25</v>
      </c>
      <c r="S543" s="3" t="s">
        <v>8305</v>
      </c>
      <c r="T543" s="3" t="s">
        <v>8306</v>
      </c>
    </row>
    <row r="544" spans="1:20" ht="88" x14ac:dyDescent="0.2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14">
        <f t="shared" si="32"/>
        <v>42493.612453703703</v>
      </c>
      <c r="J544" s="3">
        <v>1462293716</v>
      </c>
      <c r="K544" s="14">
        <f t="shared" si="33"/>
        <v>42433.654120370367</v>
      </c>
      <c r="L544" s="3">
        <v>1457113316</v>
      </c>
      <c r="M544" s="3" t="b">
        <v>0</v>
      </c>
      <c r="N544" s="3">
        <v>1</v>
      </c>
      <c r="O544" s="3" t="b">
        <v>0</v>
      </c>
      <c r="P544" s="3" t="s">
        <v>8265</v>
      </c>
      <c r="Q544" s="8">
        <f t="shared" si="34"/>
        <v>3.9999999999999998E-6</v>
      </c>
      <c r="R544" s="10">
        <f t="shared" si="35"/>
        <v>1</v>
      </c>
      <c r="S544" s="3" t="s">
        <v>8305</v>
      </c>
      <c r="T544" s="3" t="s">
        <v>8306</v>
      </c>
    </row>
    <row r="545" spans="1:20" ht="88" x14ac:dyDescent="0.2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14">
        <f t="shared" si="32"/>
        <v>41944.00881944444</v>
      </c>
      <c r="J545" s="3">
        <v>1414807962</v>
      </c>
      <c r="K545" s="14">
        <f t="shared" si="33"/>
        <v>41914.00881944444</v>
      </c>
      <c r="L545" s="3">
        <v>1412215962</v>
      </c>
      <c r="M545" s="3" t="b">
        <v>0</v>
      </c>
      <c r="N545" s="3">
        <v>2</v>
      </c>
      <c r="O545" s="3" t="b">
        <v>0</v>
      </c>
      <c r="P545" s="3" t="s">
        <v>8265</v>
      </c>
      <c r="Q545" s="8">
        <f t="shared" si="34"/>
        <v>3.1818181818181819E-3</v>
      </c>
      <c r="R545" s="10">
        <f t="shared" si="35"/>
        <v>35</v>
      </c>
      <c r="S545" s="3" t="s">
        <v>8305</v>
      </c>
      <c r="T545" s="3" t="s">
        <v>8306</v>
      </c>
    </row>
    <row r="546" spans="1:20" ht="88" x14ac:dyDescent="0.2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14">
        <f t="shared" si="32"/>
        <v>42555.573611111111</v>
      </c>
      <c r="J546" s="3">
        <v>1467647160</v>
      </c>
      <c r="K546" s="14">
        <f t="shared" si="33"/>
        <v>42525.573611111111</v>
      </c>
      <c r="L546" s="3">
        <v>1465055160</v>
      </c>
      <c r="M546" s="3" t="b">
        <v>0</v>
      </c>
      <c r="N546" s="3">
        <v>2</v>
      </c>
      <c r="O546" s="3" t="b">
        <v>0</v>
      </c>
      <c r="P546" s="3" t="s">
        <v>8265</v>
      </c>
      <c r="Q546" s="8">
        <f t="shared" si="34"/>
        <v>1.2E-2</v>
      </c>
      <c r="R546" s="10">
        <f t="shared" si="35"/>
        <v>3</v>
      </c>
      <c r="S546" s="3" t="s">
        <v>8305</v>
      </c>
      <c r="T546" s="3" t="s">
        <v>8306</v>
      </c>
    </row>
    <row r="547" spans="1:20" ht="88" x14ac:dyDescent="0.2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14">
        <f t="shared" si="32"/>
        <v>42323.550798611112</v>
      </c>
      <c r="J547" s="3">
        <v>1447600389</v>
      </c>
      <c r="K547" s="14">
        <f t="shared" si="33"/>
        <v>42283.50913194444</v>
      </c>
      <c r="L547" s="3">
        <v>1444140789</v>
      </c>
      <c r="M547" s="3" t="b">
        <v>0</v>
      </c>
      <c r="N547" s="3">
        <v>34</v>
      </c>
      <c r="O547" s="3" t="b">
        <v>0</v>
      </c>
      <c r="P547" s="3" t="s">
        <v>8265</v>
      </c>
      <c r="Q547" s="8">
        <f t="shared" si="34"/>
        <v>0.27383999999999997</v>
      </c>
      <c r="R547" s="10">
        <f t="shared" si="35"/>
        <v>402.70588235294116</v>
      </c>
      <c r="S547" s="3" t="s">
        <v>8305</v>
      </c>
      <c r="T547" s="3" t="s">
        <v>8306</v>
      </c>
    </row>
    <row r="548" spans="1:20" ht="88" x14ac:dyDescent="0.2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14">
        <f t="shared" si="32"/>
        <v>42294.584664351853</v>
      </c>
      <c r="J548" s="3">
        <v>1445097715</v>
      </c>
      <c r="K548" s="14">
        <f t="shared" si="33"/>
        <v>42249.584664351853</v>
      </c>
      <c r="L548" s="3">
        <v>1441209715</v>
      </c>
      <c r="M548" s="3" t="b">
        <v>0</v>
      </c>
      <c r="N548" s="3">
        <v>2</v>
      </c>
      <c r="O548" s="3" t="b">
        <v>0</v>
      </c>
      <c r="P548" s="3" t="s">
        <v>8265</v>
      </c>
      <c r="Q548" s="8">
        <f t="shared" si="34"/>
        <v>8.6666666666666663E-4</v>
      </c>
      <c r="R548" s="10">
        <f t="shared" si="35"/>
        <v>26</v>
      </c>
      <c r="S548" s="3" t="s">
        <v>8305</v>
      </c>
      <c r="T548" s="3" t="s">
        <v>8306</v>
      </c>
    </row>
    <row r="549" spans="1:20" ht="88" x14ac:dyDescent="0.2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14">
        <f t="shared" si="32"/>
        <v>42410.613009259258</v>
      </c>
      <c r="J549" s="3">
        <v>1455122564</v>
      </c>
      <c r="K549" s="14">
        <f t="shared" si="33"/>
        <v>42380.613009259258</v>
      </c>
      <c r="L549" s="3">
        <v>1452530564</v>
      </c>
      <c r="M549" s="3" t="b">
        <v>0</v>
      </c>
      <c r="N549" s="3">
        <v>0</v>
      </c>
      <c r="O549" s="3" t="b">
        <v>0</v>
      </c>
      <c r="P549" s="3" t="s">
        <v>8265</v>
      </c>
      <c r="Q549" s="8">
        <f t="shared" si="34"/>
        <v>0</v>
      </c>
      <c r="R549" s="10" t="e">
        <f t="shared" si="35"/>
        <v>#DIV/0!</v>
      </c>
      <c r="S549" s="3" t="s">
        <v>8305</v>
      </c>
      <c r="T549" s="3" t="s">
        <v>8306</v>
      </c>
    </row>
    <row r="550" spans="1:20" ht="88" x14ac:dyDescent="0.2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14">
        <f t="shared" si="32"/>
        <v>42306.82</v>
      </c>
      <c r="J550" s="3">
        <v>1446154848</v>
      </c>
      <c r="K550" s="14">
        <f t="shared" si="33"/>
        <v>42276.82</v>
      </c>
      <c r="L550" s="3">
        <v>1443562848</v>
      </c>
      <c r="M550" s="3" t="b">
        <v>0</v>
      </c>
      <c r="N550" s="3">
        <v>1</v>
      </c>
      <c r="O550" s="3" t="b">
        <v>0</v>
      </c>
      <c r="P550" s="3" t="s">
        <v>8265</v>
      </c>
      <c r="Q550" s="8">
        <f t="shared" si="34"/>
        <v>8.9999999999999998E-4</v>
      </c>
      <c r="R550" s="10">
        <f t="shared" si="35"/>
        <v>9</v>
      </c>
      <c r="S550" s="3" t="s">
        <v>8305</v>
      </c>
      <c r="T550" s="3" t="s">
        <v>8306</v>
      </c>
    </row>
    <row r="551" spans="1:20" ht="110" x14ac:dyDescent="0.2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14">
        <f t="shared" si="32"/>
        <v>42193.553495370368</v>
      </c>
      <c r="J551" s="3">
        <v>1436368622</v>
      </c>
      <c r="K551" s="14">
        <f t="shared" si="33"/>
        <v>42163.553495370368</v>
      </c>
      <c r="L551" s="3">
        <v>1433776622</v>
      </c>
      <c r="M551" s="3" t="b">
        <v>0</v>
      </c>
      <c r="N551" s="3">
        <v>8</v>
      </c>
      <c r="O551" s="3" t="b">
        <v>0</v>
      </c>
      <c r="P551" s="3" t="s">
        <v>8265</v>
      </c>
      <c r="Q551" s="8">
        <f t="shared" si="34"/>
        <v>2.7199999999999998E-2</v>
      </c>
      <c r="R551" s="10">
        <f t="shared" si="35"/>
        <v>8.5</v>
      </c>
      <c r="S551" s="3" t="s">
        <v>8305</v>
      </c>
      <c r="T551" s="3" t="s">
        <v>8306</v>
      </c>
    </row>
    <row r="552" spans="1:20" ht="88" x14ac:dyDescent="0.2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14">
        <f t="shared" si="32"/>
        <v>42766.124999999993</v>
      </c>
      <c r="J552" s="3">
        <v>1485838800</v>
      </c>
      <c r="K552" s="14">
        <f t="shared" si="33"/>
        <v>42753.59542824074</v>
      </c>
      <c r="L552" s="3">
        <v>1484756245</v>
      </c>
      <c r="M552" s="3" t="b">
        <v>0</v>
      </c>
      <c r="N552" s="3">
        <v>4</v>
      </c>
      <c r="O552" s="3" t="b">
        <v>0</v>
      </c>
      <c r="P552" s="3" t="s">
        <v>8265</v>
      </c>
      <c r="Q552" s="8">
        <f t="shared" si="34"/>
        <v>7.0000000000000001E-3</v>
      </c>
      <c r="R552" s="10">
        <f t="shared" si="35"/>
        <v>8.75</v>
      </c>
      <c r="S552" s="3" t="s">
        <v>8305</v>
      </c>
      <c r="T552" s="3" t="s">
        <v>8306</v>
      </c>
    </row>
    <row r="553" spans="1:20" ht="110" x14ac:dyDescent="0.2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14">
        <f t="shared" si="32"/>
        <v>42217.661805555552</v>
      </c>
      <c r="J553" s="3">
        <v>1438451580</v>
      </c>
      <c r="K553" s="14">
        <f t="shared" si="33"/>
        <v>42173.192407407405</v>
      </c>
      <c r="L553" s="3">
        <v>1434609424</v>
      </c>
      <c r="M553" s="3" t="b">
        <v>0</v>
      </c>
      <c r="N553" s="3">
        <v>28</v>
      </c>
      <c r="O553" s="3" t="b">
        <v>0</v>
      </c>
      <c r="P553" s="3" t="s">
        <v>8265</v>
      </c>
      <c r="Q553" s="8">
        <f t="shared" si="34"/>
        <v>5.0413333333333331E-2</v>
      </c>
      <c r="R553" s="10">
        <f t="shared" si="35"/>
        <v>135.03571428571428</v>
      </c>
      <c r="S553" s="3" t="s">
        <v>8305</v>
      </c>
      <c r="T553" s="3" t="s">
        <v>8306</v>
      </c>
    </row>
    <row r="554" spans="1:20" ht="88" x14ac:dyDescent="0.2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14">
        <f t="shared" si="32"/>
        <v>42378.533518518518</v>
      </c>
      <c r="J554" s="3">
        <v>1452350896</v>
      </c>
      <c r="K554" s="14">
        <f t="shared" si="33"/>
        <v>42318.533518518518</v>
      </c>
      <c r="L554" s="3">
        <v>1447166896</v>
      </c>
      <c r="M554" s="3" t="b">
        <v>0</v>
      </c>
      <c r="N554" s="3">
        <v>0</v>
      </c>
      <c r="O554" s="3" t="b">
        <v>0</v>
      </c>
      <c r="P554" s="3" t="s">
        <v>8265</v>
      </c>
      <c r="Q554" s="8">
        <f t="shared" si="34"/>
        <v>0</v>
      </c>
      <c r="R554" s="10" t="e">
        <f t="shared" si="35"/>
        <v>#DIV/0!</v>
      </c>
      <c r="S554" s="3" t="s">
        <v>8305</v>
      </c>
      <c r="T554" s="3" t="s">
        <v>8306</v>
      </c>
    </row>
    <row r="555" spans="1:20" ht="88" x14ac:dyDescent="0.2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14">
        <f t="shared" si="32"/>
        <v>41957.678136574068</v>
      </c>
      <c r="J555" s="3">
        <v>1415988991</v>
      </c>
      <c r="K555" s="14">
        <f t="shared" si="33"/>
        <v>41927.636469907404</v>
      </c>
      <c r="L555" s="3">
        <v>1413393391</v>
      </c>
      <c r="M555" s="3" t="b">
        <v>0</v>
      </c>
      <c r="N555" s="3">
        <v>6</v>
      </c>
      <c r="O555" s="3" t="b">
        <v>0</v>
      </c>
      <c r="P555" s="3" t="s">
        <v>8265</v>
      </c>
      <c r="Q555" s="8">
        <f t="shared" si="34"/>
        <v>4.9199999999999999E-3</v>
      </c>
      <c r="R555" s="10">
        <f t="shared" si="35"/>
        <v>20.5</v>
      </c>
      <c r="S555" s="3" t="s">
        <v>8305</v>
      </c>
      <c r="T555" s="3" t="s">
        <v>8306</v>
      </c>
    </row>
    <row r="556" spans="1:20" ht="110" x14ac:dyDescent="0.2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14">
        <f t="shared" si="32"/>
        <v>41931.601527777777</v>
      </c>
      <c r="J556" s="3">
        <v>1413735972</v>
      </c>
      <c r="K556" s="14">
        <f t="shared" si="33"/>
        <v>41901.601527777777</v>
      </c>
      <c r="L556" s="3">
        <v>1411143972</v>
      </c>
      <c r="M556" s="3" t="b">
        <v>0</v>
      </c>
      <c r="N556" s="3">
        <v>22</v>
      </c>
      <c r="O556" s="3" t="b">
        <v>0</v>
      </c>
      <c r="P556" s="3" t="s">
        <v>8265</v>
      </c>
      <c r="Q556" s="8">
        <f t="shared" si="34"/>
        <v>0.36589147286821705</v>
      </c>
      <c r="R556" s="10">
        <f t="shared" si="35"/>
        <v>64.36363636363636</v>
      </c>
      <c r="S556" s="3" t="s">
        <v>8305</v>
      </c>
      <c r="T556" s="3" t="s">
        <v>8306</v>
      </c>
    </row>
    <row r="557" spans="1:20" ht="88" x14ac:dyDescent="0.2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14">
        <f t="shared" si="32"/>
        <v>42533.270173611112</v>
      </c>
      <c r="J557" s="3">
        <v>1465720143</v>
      </c>
      <c r="K557" s="14">
        <f t="shared" si="33"/>
        <v>42503.270173611112</v>
      </c>
      <c r="L557" s="3">
        <v>1463128143</v>
      </c>
      <c r="M557" s="3" t="b">
        <v>0</v>
      </c>
      <c r="N557" s="3">
        <v>0</v>
      </c>
      <c r="O557" s="3" t="b">
        <v>0</v>
      </c>
      <c r="P557" s="3" t="s">
        <v>8265</v>
      </c>
      <c r="Q557" s="8">
        <f t="shared" si="34"/>
        <v>0</v>
      </c>
      <c r="R557" s="10" t="e">
        <f t="shared" si="35"/>
        <v>#DIV/0!</v>
      </c>
      <c r="S557" s="3" t="s">
        <v>8305</v>
      </c>
      <c r="T557" s="3" t="s">
        <v>8306</v>
      </c>
    </row>
    <row r="558" spans="1:20" ht="66" x14ac:dyDescent="0.2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14">
        <f t="shared" si="32"/>
        <v>42375.776817129627</v>
      </c>
      <c r="J558" s="3">
        <v>1452112717</v>
      </c>
      <c r="K558" s="14">
        <f t="shared" si="33"/>
        <v>42345.776817129627</v>
      </c>
      <c r="L558" s="3">
        <v>1449520717</v>
      </c>
      <c r="M558" s="3" t="b">
        <v>0</v>
      </c>
      <c r="N558" s="3">
        <v>1</v>
      </c>
      <c r="O558" s="3" t="b">
        <v>0</v>
      </c>
      <c r="P558" s="3" t="s">
        <v>8265</v>
      </c>
      <c r="Q558" s="8">
        <f t="shared" si="34"/>
        <v>2.5000000000000001E-2</v>
      </c>
      <c r="R558" s="10">
        <f t="shared" si="35"/>
        <v>200</v>
      </c>
      <c r="S558" s="3" t="s">
        <v>8305</v>
      </c>
      <c r="T558" s="3" t="s">
        <v>8306</v>
      </c>
    </row>
    <row r="559" spans="1:20" ht="88" x14ac:dyDescent="0.2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14">
        <f t="shared" si="32"/>
        <v>42706.900497685179</v>
      </c>
      <c r="J559" s="3">
        <v>1480721803</v>
      </c>
      <c r="K559" s="14">
        <f t="shared" si="33"/>
        <v>42676.858831018515</v>
      </c>
      <c r="L559" s="3">
        <v>1478126203</v>
      </c>
      <c r="M559" s="3" t="b">
        <v>0</v>
      </c>
      <c r="N559" s="3">
        <v>20</v>
      </c>
      <c r="O559" s="3" t="b">
        <v>0</v>
      </c>
      <c r="P559" s="3" t="s">
        <v>8265</v>
      </c>
      <c r="Q559" s="8">
        <f t="shared" si="34"/>
        <v>9.1066666666666674E-3</v>
      </c>
      <c r="R559" s="10">
        <f t="shared" si="35"/>
        <v>68.3</v>
      </c>
      <c r="S559" s="3" t="s">
        <v>8305</v>
      </c>
      <c r="T559" s="3" t="s">
        <v>8306</v>
      </c>
    </row>
    <row r="560" spans="1:20" ht="88" x14ac:dyDescent="0.2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14">
        <f t="shared" si="32"/>
        <v>42087.758159722223</v>
      </c>
      <c r="J560" s="3">
        <v>1427227905</v>
      </c>
      <c r="K560" s="14">
        <f t="shared" si="33"/>
        <v>42057.799826388888</v>
      </c>
      <c r="L560" s="3">
        <v>1424639505</v>
      </c>
      <c r="M560" s="3" t="b">
        <v>0</v>
      </c>
      <c r="N560" s="3">
        <v>0</v>
      </c>
      <c r="O560" s="3" t="b">
        <v>0</v>
      </c>
      <c r="P560" s="3" t="s">
        <v>8265</v>
      </c>
      <c r="Q560" s="8">
        <f t="shared" si="34"/>
        <v>0</v>
      </c>
      <c r="R560" s="10" t="e">
        <f t="shared" si="35"/>
        <v>#DIV/0!</v>
      </c>
      <c r="S560" s="3" t="s">
        <v>8305</v>
      </c>
      <c r="T560" s="3" t="s">
        <v>8306</v>
      </c>
    </row>
    <row r="561" spans="1:20" ht="110" x14ac:dyDescent="0.2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14">
        <f t="shared" si="32"/>
        <v>42351.199768518512</v>
      </c>
      <c r="J561" s="3">
        <v>1449989260</v>
      </c>
      <c r="K561" s="14">
        <f t="shared" si="33"/>
        <v>42321.199768518512</v>
      </c>
      <c r="L561" s="3">
        <v>1447397260</v>
      </c>
      <c r="M561" s="3" t="b">
        <v>0</v>
      </c>
      <c r="N561" s="3">
        <v>1</v>
      </c>
      <c r="O561" s="3" t="b">
        <v>0</v>
      </c>
      <c r="P561" s="3" t="s">
        <v>8265</v>
      </c>
      <c r="Q561" s="8">
        <f t="shared" si="34"/>
        <v>2.0833333333333335E-4</v>
      </c>
      <c r="R561" s="10">
        <f t="shared" si="35"/>
        <v>50</v>
      </c>
      <c r="S561" s="3" t="s">
        <v>8305</v>
      </c>
      <c r="T561" s="3" t="s">
        <v>8306</v>
      </c>
    </row>
    <row r="562" spans="1:20" ht="88" x14ac:dyDescent="0.2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14">
        <f t="shared" si="32"/>
        <v>41990.688020833331</v>
      </c>
      <c r="J562" s="3">
        <v>1418841045</v>
      </c>
      <c r="K562" s="14">
        <f t="shared" si="33"/>
        <v>41960.688020833331</v>
      </c>
      <c r="L562" s="3">
        <v>1416249045</v>
      </c>
      <c r="M562" s="3" t="b">
        <v>0</v>
      </c>
      <c r="N562" s="3">
        <v>3</v>
      </c>
      <c r="O562" s="3" t="b">
        <v>0</v>
      </c>
      <c r="P562" s="3" t="s">
        <v>8265</v>
      </c>
      <c r="Q562" s="8">
        <f t="shared" si="34"/>
        <v>1.2E-4</v>
      </c>
      <c r="R562" s="10">
        <f t="shared" si="35"/>
        <v>4</v>
      </c>
      <c r="S562" s="3" t="s">
        <v>8305</v>
      </c>
      <c r="T562" s="3" t="s">
        <v>8306</v>
      </c>
    </row>
    <row r="563" spans="1:20" ht="110" x14ac:dyDescent="0.2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14">
        <f t="shared" si="32"/>
        <v>42303.575381944444</v>
      </c>
      <c r="J563" s="3">
        <v>1445874513</v>
      </c>
      <c r="K563" s="14">
        <f t="shared" si="33"/>
        <v>42268.575381944444</v>
      </c>
      <c r="L563" s="3">
        <v>1442850513</v>
      </c>
      <c r="M563" s="3" t="b">
        <v>0</v>
      </c>
      <c r="N563" s="3">
        <v>2</v>
      </c>
      <c r="O563" s="3" t="b">
        <v>0</v>
      </c>
      <c r="P563" s="3" t="s">
        <v>8265</v>
      </c>
      <c r="Q563" s="8">
        <f t="shared" si="34"/>
        <v>3.6666666666666666E-3</v>
      </c>
      <c r="R563" s="10">
        <f t="shared" si="35"/>
        <v>27.5</v>
      </c>
      <c r="S563" s="3" t="s">
        <v>8305</v>
      </c>
      <c r="T563" s="3" t="s">
        <v>8306</v>
      </c>
    </row>
    <row r="564" spans="1:20" ht="110" x14ac:dyDescent="0.2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14">
        <f t="shared" si="32"/>
        <v>42722.30572916667</v>
      </c>
      <c r="J564" s="3">
        <v>1482052815</v>
      </c>
      <c r="K564" s="14">
        <f t="shared" si="33"/>
        <v>42692.305729166663</v>
      </c>
      <c r="L564" s="3">
        <v>1479460815</v>
      </c>
      <c r="M564" s="3" t="b">
        <v>0</v>
      </c>
      <c r="N564" s="3">
        <v>0</v>
      </c>
      <c r="O564" s="3" t="b">
        <v>0</v>
      </c>
      <c r="P564" s="3" t="s">
        <v>8265</v>
      </c>
      <c r="Q564" s="8">
        <f t="shared" si="34"/>
        <v>0</v>
      </c>
      <c r="R564" s="10" t="e">
        <f t="shared" si="35"/>
        <v>#DIV/0!</v>
      </c>
      <c r="S564" s="3" t="s">
        <v>8305</v>
      </c>
      <c r="T564" s="3" t="s">
        <v>8306</v>
      </c>
    </row>
    <row r="565" spans="1:20" ht="88" x14ac:dyDescent="0.2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14">
        <f t="shared" si="32"/>
        <v>42051.986655092587</v>
      </c>
      <c r="J565" s="3">
        <v>1424137247</v>
      </c>
      <c r="K565" s="14">
        <f t="shared" si="33"/>
        <v>42021.986655092587</v>
      </c>
      <c r="L565" s="3">
        <v>1421545247</v>
      </c>
      <c r="M565" s="3" t="b">
        <v>0</v>
      </c>
      <c r="N565" s="3">
        <v>2</v>
      </c>
      <c r="O565" s="3" t="b">
        <v>0</v>
      </c>
      <c r="P565" s="3" t="s">
        <v>8265</v>
      </c>
      <c r="Q565" s="8">
        <f t="shared" si="34"/>
        <v>9.0666666666666662E-4</v>
      </c>
      <c r="R565" s="10">
        <f t="shared" si="35"/>
        <v>34</v>
      </c>
      <c r="S565" s="3" t="s">
        <v>8305</v>
      </c>
      <c r="T565" s="3" t="s">
        <v>8306</v>
      </c>
    </row>
    <row r="566" spans="1:20" ht="110" x14ac:dyDescent="0.2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14">
        <f t="shared" si="32"/>
        <v>42441.859664351847</v>
      </c>
      <c r="J566" s="3">
        <v>1457822275</v>
      </c>
      <c r="K566" s="14">
        <f t="shared" si="33"/>
        <v>42411.859664351847</v>
      </c>
      <c r="L566" s="3">
        <v>1455230275</v>
      </c>
      <c r="M566" s="3" t="b">
        <v>0</v>
      </c>
      <c r="N566" s="3">
        <v>1</v>
      </c>
      <c r="O566" s="3" t="b">
        <v>0</v>
      </c>
      <c r="P566" s="3" t="s">
        <v>8265</v>
      </c>
      <c r="Q566" s="8">
        <f t="shared" si="34"/>
        <v>5.5555555555555558E-5</v>
      </c>
      <c r="R566" s="10">
        <f t="shared" si="35"/>
        <v>1</v>
      </c>
      <c r="S566" s="3" t="s">
        <v>8305</v>
      </c>
      <c r="T566" s="3" t="s">
        <v>8306</v>
      </c>
    </row>
    <row r="567" spans="1:20" ht="88" x14ac:dyDescent="0.2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14">
        <f t="shared" si="32"/>
        <v>42195.701956018522</v>
      </c>
      <c r="J567" s="3">
        <v>1436554249</v>
      </c>
      <c r="K567" s="14">
        <f t="shared" si="33"/>
        <v>42165.701956018514</v>
      </c>
      <c r="L567" s="3">
        <v>1433962249</v>
      </c>
      <c r="M567" s="3" t="b">
        <v>0</v>
      </c>
      <c r="N567" s="3">
        <v>0</v>
      </c>
      <c r="O567" s="3" t="b">
        <v>0</v>
      </c>
      <c r="P567" s="3" t="s">
        <v>8265</v>
      </c>
      <c r="Q567" s="8">
        <f t="shared" si="34"/>
        <v>0</v>
      </c>
      <c r="R567" s="10" t="e">
        <f t="shared" si="35"/>
        <v>#DIV/0!</v>
      </c>
      <c r="S567" s="3" t="s">
        <v>8305</v>
      </c>
      <c r="T567" s="3" t="s">
        <v>8306</v>
      </c>
    </row>
    <row r="568" spans="1:20" ht="88" x14ac:dyDescent="0.2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14">
        <f t="shared" si="32"/>
        <v>42565.601076388884</v>
      </c>
      <c r="J568" s="3">
        <v>1468513533</v>
      </c>
      <c r="K568" s="14">
        <f t="shared" si="33"/>
        <v>42535.601076388884</v>
      </c>
      <c r="L568" s="3">
        <v>1465921533</v>
      </c>
      <c r="M568" s="3" t="b">
        <v>0</v>
      </c>
      <c r="N568" s="3">
        <v>1</v>
      </c>
      <c r="O568" s="3" t="b">
        <v>0</v>
      </c>
      <c r="P568" s="3" t="s">
        <v>8265</v>
      </c>
      <c r="Q568" s="8">
        <f t="shared" si="34"/>
        <v>2.0000000000000001E-4</v>
      </c>
      <c r="R568" s="10">
        <f t="shared" si="35"/>
        <v>1</v>
      </c>
      <c r="S568" s="3" t="s">
        <v>8305</v>
      </c>
      <c r="T568" s="3" t="s">
        <v>8306</v>
      </c>
    </row>
    <row r="569" spans="1:20" ht="110" x14ac:dyDescent="0.2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14">
        <f t="shared" si="32"/>
        <v>42005.759189814817</v>
      </c>
      <c r="J569" s="3">
        <v>1420143194</v>
      </c>
      <c r="K569" s="14">
        <f t="shared" si="33"/>
        <v>41975.759189814817</v>
      </c>
      <c r="L569" s="3">
        <v>1417551194</v>
      </c>
      <c r="M569" s="3" t="b">
        <v>0</v>
      </c>
      <c r="N569" s="3">
        <v>0</v>
      </c>
      <c r="O569" s="3" t="b">
        <v>0</v>
      </c>
      <c r="P569" s="3" t="s">
        <v>8265</v>
      </c>
      <c r="Q569" s="8">
        <f t="shared" si="34"/>
        <v>0</v>
      </c>
      <c r="R569" s="10" t="e">
        <f t="shared" si="35"/>
        <v>#DIV/0!</v>
      </c>
      <c r="S569" s="3" t="s">
        <v>8305</v>
      </c>
      <c r="T569" s="3" t="s">
        <v>8306</v>
      </c>
    </row>
    <row r="570" spans="1:20" ht="110" x14ac:dyDescent="0.2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14">
        <f t="shared" si="32"/>
        <v>42385.374999999993</v>
      </c>
      <c r="J570" s="3">
        <v>1452942000</v>
      </c>
      <c r="K570" s="14">
        <f t="shared" si="33"/>
        <v>42348.838229166664</v>
      </c>
      <c r="L570" s="3">
        <v>1449785223</v>
      </c>
      <c r="M570" s="3" t="b">
        <v>0</v>
      </c>
      <c r="N570" s="3">
        <v>5</v>
      </c>
      <c r="O570" s="3" t="b">
        <v>0</v>
      </c>
      <c r="P570" s="3" t="s">
        <v>8265</v>
      </c>
      <c r="Q570" s="8">
        <f t="shared" si="34"/>
        <v>0.01</v>
      </c>
      <c r="R570" s="10">
        <f t="shared" si="35"/>
        <v>49</v>
      </c>
      <c r="S570" s="3" t="s">
        <v>8305</v>
      </c>
      <c r="T570" s="3" t="s">
        <v>8306</v>
      </c>
    </row>
    <row r="571" spans="1:20" ht="88" x14ac:dyDescent="0.2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14">
        <f t="shared" si="32"/>
        <v>42370.764027777775</v>
      </c>
      <c r="J571" s="3">
        <v>1451679612</v>
      </c>
      <c r="K571" s="14">
        <f t="shared" si="33"/>
        <v>42340.764027777775</v>
      </c>
      <c r="L571" s="3">
        <v>1449087612</v>
      </c>
      <c r="M571" s="3" t="b">
        <v>0</v>
      </c>
      <c r="N571" s="3">
        <v>1</v>
      </c>
      <c r="O571" s="3" t="b">
        <v>0</v>
      </c>
      <c r="P571" s="3" t="s">
        <v>8265</v>
      </c>
      <c r="Q571" s="8">
        <f t="shared" si="34"/>
        <v>8.0000000000000002E-3</v>
      </c>
      <c r="R571" s="10">
        <f t="shared" si="35"/>
        <v>20</v>
      </c>
      <c r="S571" s="3" t="s">
        <v>8305</v>
      </c>
      <c r="T571" s="3" t="s">
        <v>8306</v>
      </c>
    </row>
    <row r="572" spans="1:20" ht="66" x14ac:dyDescent="0.2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14">
        <f t="shared" si="32"/>
        <v>42418.714918981481</v>
      </c>
      <c r="J572" s="3">
        <v>1455822569</v>
      </c>
      <c r="K572" s="14">
        <f t="shared" si="33"/>
        <v>42388.714918981474</v>
      </c>
      <c r="L572" s="3">
        <v>1453230569</v>
      </c>
      <c r="M572" s="3" t="b">
        <v>0</v>
      </c>
      <c r="N572" s="3">
        <v>1</v>
      </c>
      <c r="O572" s="3" t="b">
        <v>0</v>
      </c>
      <c r="P572" s="3" t="s">
        <v>8265</v>
      </c>
      <c r="Q572" s="8">
        <f t="shared" si="34"/>
        <v>1.6705882352941177E-3</v>
      </c>
      <c r="R572" s="10">
        <f t="shared" si="35"/>
        <v>142</v>
      </c>
      <c r="S572" s="3" t="s">
        <v>8305</v>
      </c>
      <c r="T572" s="3" t="s">
        <v>8306</v>
      </c>
    </row>
    <row r="573" spans="1:20" ht="110" x14ac:dyDescent="0.2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14">
        <f t="shared" si="32"/>
        <v>42212.082638888889</v>
      </c>
      <c r="J573" s="3">
        <v>1437969540</v>
      </c>
      <c r="K573" s="14">
        <f t="shared" si="33"/>
        <v>42192.732905092591</v>
      </c>
      <c r="L573" s="3">
        <v>1436297723</v>
      </c>
      <c r="M573" s="3" t="b">
        <v>0</v>
      </c>
      <c r="N573" s="3">
        <v>2</v>
      </c>
      <c r="O573" s="3" t="b">
        <v>0</v>
      </c>
      <c r="P573" s="3" t="s">
        <v>8267</v>
      </c>
      <c r="Q573" s="8">
        <f t="shared" si="34"/>
        <v>4.2399999999999998E-3</v>
      </c>
      <c r="R573" s="10">
        <f t="shared" si="35"/>
        <v>53</v>
      </c>
      <c r="S573" s="3" t="s">
        <v>8309</v>
      </c>
      <c r="T573" s="3" t="s">
        <v>8310</v>
      </c>
    </row>
    <row r="574" spans="1:20" ht="110" x14ac:dyDescent="0.2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14">
        <f t="shared" si="32"/>
        <v>42312.674629629626</v>
      </c>
      <c r="J574" s="3">
        <v>1446660688</v>
      </c>
      <c r="K574" s="14">
        <f t="shared" si="33"/>
        <v>42282.632962962962</v>
      </c>
      <c r="L574" s="3">
        <v>1444065088</v>
      </c>
      <c r="M574" s="3" t="b">
        <v>0</v>
      </c>
      <c r="N574" s="3">
        <v>0</v>
      </c>
      <c r="O574" s="3" t="b">
        <v>0</v>
      </c>
      <c r="P574" s="3" t="s">
        <v>8267</v>
      </c>
      <c r="Q574" s="8">
        <f t="shared" si="34"/>
        <v>0</v>
      </c>
      <c r="R574" s="10" t="e">
        <f t="shared" si="35"/>
        <v>#DIV/0!</v>
      </c>
      <c r="S574" s="3" t="s">
        <v>8309</v>
      </c>
      <c r="T574" s="3" t="s">
        <v>8310</v>
      </c>
    </row>
    <row r="575" spans="1:20" ht="88" x14ac:dyDescent="0.2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14">
        <f t="shared" si="32"/>
        <v>42021.966666666667</v>
      </c>
      <c r="J575" s="3">
        <v>1421543520</v>
      </c>
      <c r="K575" s="14">
        <f t="shared" si="33"/>
        <v>41962.966793981475</v>
      </c>
      <c r="L575" s="3">
        <v>1416445931</v>
      </c>
      <c r="M575" s="3" t="b">
        <v>0</v>
      </c>
      <c r="N575" s="3">
        <v>9</v>
      </c>
      <c r="O575" s="3" t="b">
        <v>0</v>
      </c>
      <c r="P575" s="3" t="s">
        <v>8267</v>
      </c>
      <c r="Q575" s="8">
        <f t="shared" si="34"/>
        <v>3.892538925389254E-3</v>
      </c>
      <c r="R575" s="10">
        <f t="shared" si="35"/>
        <v>38.444444444444443</v>
      </c>
      <c r="S575" s="3" t="s">
        <v>8309</v>
      </c>
      <c r="T575" s="3" t="s">
        <v>8310</v>
      </c>
    </row>
    <row r="576" spans="1:20" ht="110" x14ac:dyDescent="0.2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14">
        <f t="shared" si="32"/>
        <v>42662.360034722216</v>
      </c>
      <c r="J576" s="3">
        <v>1476873507</v>
      </c>
      <c r="K576" s="14">
        <f t="shared" si="33"/>
        <v>42632.360034722216</v>
      </c>
      <c r="L576" s="3">
        <v>1474281507</v>
      </c>
      <c r="M576" s="3" t="b">
        <v>0</v>
      </c>
      <c r="N576" s="3">
        <v>4</v>
      </c>
      <c r="O576" s="3" t="b">
        <v>0</v>
      </c>
      <c r="P576" s="3" t="s">
        <v>8267</v>
      </c>
      <c r="Q576" s="8">
        <f t="shared" si="34"/>
        <v>7.1556350626118068E-3</v>
      </c>
      <c r="R576" s="10">
        <f t="shared" si="35"/>
        <v>20</v>
      </c>
      <c r="S576" s="3" t="s">
        <v>8309</v>
      </c>
      <c r="T576" s="3" t="s">
        <v>8310</v>
      </c>
    </row>
    <row r="577" spans="1:20" ht="110" x14ac:dyDescent="0.2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14">
        <f t="shared" si="32"/>
        <v>42168.609293981477</v>
      </c>
      <c r="J577" s="3">
        <v>1434213443</v>
      </c>
      <c r="K577" s="14">
        <f t="shared" si="33"/>
        <v>42138.609293981477</v>
      </c>
      <c r="L577" s="3">
        <v>1431621443</v>
      </c>
      <c r="M577" s="3" t="b">
        <v>0</v>
      </c>
      <c r="N577" s="3">
        <v>4</v>
      </c>
      <c r="O577" s="3" t="b">
        <v>0</v>
      </c>
      <c r="P577" s="3" t="s">
        <v>8267</v>
      </c>
      <c r="Q577" s="8">
        <f t="shared" si="34"/>
        <v>4.3166666666666666E-3</v>
      </c>
      <c r="R577" s="10">
        <f t="shared" si="35"/>
        <v>64.75</v>
      </c>
      <c r="S577" s="3" t="s">
        <v>8309</v>
      </c>
      <c r="T577" s="3" t="s">
        <v>8310</v>
      </c>
    </row>
    <row r="578" spans="1:20" ht="110" x14ac:dyDescent="0.2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14">
        <f t="shared" si="32"/>
        <v>42091.346666666665</v>
      </c>
      <c r="J578" s="3">
        <v>1427537952</v>
      </c>
      <c r="K578" s="14">
        <f t="shared" si="33"/>
        <v>42031.388333333329</v>
      </c>
      <c r="L578" s="3">
        <v>1422357552</v>
      </c>
      <c r="M578" s="3" t="b">
        <v>0</v>
      </c>
      <c r="N578" s="3">
        <v>1</v>
      </c>
      <c r="O578" s="3" t="b">
        <v>0</v>
      </c>
      <c r="P578" s="3" t="s">
        <v>8267</v>
      </c>
      <c r="Q578" s="8">
        <f t="shared" si="34"/>
        <v>1.2500000000000001E-5</v>
      </c>
      <c r="R578" s="10">
        <f t="shared" si="35"/>
        <v>1</v>
      </c>
      <c r="S578" s="3" t="s">
        <v>8309</v>
      </c>
      <c r="T578" s="3" t="s">
        <v>8310</v>
      </c>
    </row>
    <row r="579" spans="1:20" ht="110" x14ac:dyDescent="0.2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14">
        <f t="shared" ref="I579:I642" si="36">(((J579/60)/60)/24)+DATE(1970,1,1)+(-2/24)</f>
        <v>42510.505810185183</v>
      </c>
      <c r="J579" s="3">
        <v>1463753302</v>
      </c>
      <c r="K579" s="14">
        <f t="shared" ref="K579:K642" si="37">(L579/86400)+25569+(-2/24)</f>
        <v>42450.505810185183</v>
      </c>
      <c r="L579" s="3">
        <v>1458569302</v>
      </c>
      <c r="M579" s="3" t="b">
        <v>0</v>
      </c>
      <c r="N579" s="3">
        <v>1</v>
      </c>
      <c r="O579" s="3" t="b">
        <v>0</v>
      </c>
      <c r="P579" s="3" t="s">
        <v>8267</v>
      </c>
      <c r="Q579" s="8">
        <f t="shared" ref="Q579:Q642" si="38">E579/D579</f>
        <v>2E-3</v>
      </c>
      <c r="R579" s="10">
        <f t="shared" ref="R579:R642" si="39">E579/N579</f>
        <v>10</v>
      </c>
      <c r="S579" s="3" t="s">
        <v>8309</v>
      </c>
      <c r="T579" s="3" t="s">
        <v>8310</v>
      </c>
    </row>
    <row r="580" spans="1:20" ht="44" x14ac:dyDescent="0.2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14">
        <f t="shared" si="36"/>
        <v>42254.495289351849</v>
      </c>
      <c r="J580" s="3">
        <v>1441633993</v>
      </c>
      <c r="K580" s="14">
        <f t="shared" si="37"/>
        <v>42230.495289351849</v>
      </c>
      <c r="L580" s="3">
        <v>1439560393</v>
      </c>
      <c r="M580" s="3" t="b">
        <v>0</v>
      </c>
      <c r="N580" s="3">
        <v>7</v>
      </c>
      <c r="O580" s="3" t="b">
        <v>0</v>
      </c>
      <c r="P580" s="3" t="s">
        <v>8267</v>
      </c>
      <c r="Q580" s="8">
        <f t="shared" si="38"/>
        <v>1.12E-4</v>
      </c>
      <c r="R580" s="10">
        <f t="shared" si="39"/>
        <v>2</v>
      </c>
      <c r="S580" s="3" t="s">
        <v>8309</v>
      </c>
      <c r="T580" s="3" t="s">
        <v>8310</v>
      </c>
    </row>
    <row r="581" spans="1:20" ht="66" x14ac:dyDescent="0.2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14">
        <f t="shared" si="36"/>
        <v>41998.768784722219</v>
      </c>
      <c r="J581" s="3">
        <v>1419539223</v>
      </c>
      <c r="K581" s="14">
        <f t="shared" si="37"/>
        <v>41968.768784722219</v>
      </c>
      <c r="L581" s="3">
        <v>1416947223</v>
      </c>
      <c r="M581" s="3" t="b">
        <v>0</v>
      </c>
      <c r="N581" s="3">
        <v>5</v>
      </c>
      <c r="O581" s="3" t="b">
        <v>0</v>
      </c>
      <c r="P581" s="3" t="s">
        <v>8267</v>
      </c>
      <c r="Q581" s="8">
        <f t="shared" si="38"/>
        <v>1.4583333333333334E-2</v>
      </c>
      <c r="R581" s="10">
        <f t="shared" si="39"/>
        <v>35</v>
      </c>
      <c r="S581" s="3" t="s">
        <v>8309</v>
      </c>
      <c r="T581" s="3" t="s">
        <v>8310</v>
      </c>
    </row>
    <row r="582" spans="1:20" ht="88" x14ac:dyDescent="0.2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14">
        <f t="shared" si="36"/>
        <v>42635.824849537035</v>
      </c>
      <c r="J582" s="3">
        <v>1474580867</v>
      </c>
      <c r="K582" s="14">
        <f t="shared" si="37"/>
        <v>42605.824849537035</v>
      </c>
      <c r="L582" s="3">
        <v>1471988867</v>
      </c>
      <c r="M582" s="3" t="b">
        <v>0</v>
      </c>
      <c r="N582" s="3">
        <v>1</v>
      </c>
      <c r="O582" s="3" t="b">
        <v>0</v>
      </c>
      <c r="P582" s="3" t="s">
        <v>8267</v>
      </c>
      <c r="Q582" s="8">
        <f t="shared" si="38"/>
        <v>3.3333333333333332E-4</v>
      </c>
      <c r="R582" s="10">
        <f t="shared" si="39"/>
        <v>1</v>
      </c>
      <c r="S582" s="3" t="s">
        <v>8309</v>
      </c>
      <c r="T582" s="3" t="s">
        <v>8310</v>
      </c>
    </row>
    <row r="583" spans="1:20" ht="110" x14ac:dyDescent="0.2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14">
        <f t="shared" si="36"/>
        <v>42217.929444444446</v>
      </c>
      <c r="J583" s="3">
        <v>1438474704</v>
      </c>
      <c r="K583" s="14">
        <f t="shared" si="37"/>
        <v>42187.929444444446</v>
      </c>
      <c r="L583" s="3">
        <v>1435882704</v>
      </c>
      <c r="M583" s="3" t="b">
        <v>0</v>
      </c>
      <c r="N583" s="3">
        <v>0</v>
      </c>
      <c r="O583" s="3" t="b">
        <v>0</v>
      </c>
      <c r="P583" s="3" t="s">
        <v>8267</v>
      </c>
      <c r="Q583" s="8">
        <f t="shared" si="38"/>
        <v>0</v>
      </c>
      <c r="R583" s="10" t="e">
        <f t="shared" si="39"/>
        <v>#DIV/0!</v>
      </c>
      <c r="S583" s="3" t="s">
        <v>8309</v>
      </c>
      <c r="T583" s="3" t="s">
        <v>8310</v>
      </c>
    </row>
    <row r="584" spans="1:20" ht="88" x14ac:dyDescent="0.2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14">
        <f t="shared" si="36"/>
        <v>42078.666666666664</v>
      </c>
      <c r="J584" s="3">
        <v>1426442400</v>
      </c>
      <c r="K584" s="14">
        <f t="shared" si="37"/>
        <v>42055.656469907401</v>
      </c>
      <c r="L584" s="3">
        <v>1424454319</v>
      </c>
      <c r="M584" s="3" t="b">
        <v>0</v>
      </c>
      <c r="N584" s="3">
        <v>0</v>
      </c>
      <c r="O584" s="3" t="b">
        <v>0</v>
      </c>
      <c r="P584" s="3" t="s">
        <v>8267</v>
      </c>
      <c r="Q584" s="8">
        <f t="shared" si="38"/>
        <v>0</v>
      </c>
      <c r="R584" s="10" t="e">
        <f t="shared" si="39"/>
        <v>#DIV/0!</v>
      </c>
      <c r="S584" s="3" t="s">
        <v>8309</v>
      </c>
      <c r="T584" s="3" t="s">
        <v>8310</v>
      </c>
    </row>
    <row r="585" spans="1:20" ht="66" x14ac:dyDescent="0.2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14">
        <f t="shared" si="36"/>
        <v>42082.813506944447</v>
      </c>
      <c r="J585" s="3">
        <v>1426800687</v>
      </c>
      <c r="K585" s="14">
        <f t="shared" si="37"/>
        <v>42052.855173611104</v>
      </c>
      <c r="L585" s="3">
        <v>1424212287</v>
      </c>
      <c r="M585" s="3" t="b">
        <v>0</v>
      </c>
      <c r="N585" s="3">
        <v>1</v>
      </c>
      <c r="O585" s="3" t="b">
        <v>0</v>
      </c>
      <c r="P585" s="3" t="s">
        <v>8267</v>
      </c>
      <c r="Q585" s="8">
        <f t="shared" si="38"/>
        <v>1.1111111111111112E-4</v>
      </c>
      <c r="R585" s="10">
        <f t="shared" si="39"/>
        <v>1</v>
      </c>
      <c r="S585" s="3" t="s">
        <v>8309</v>
      </c>
      <c r="T585" s="3" t="s">
        <v>8310</v>
      </c>
    </row>
    <row r="586" spans="1:20" ht="66" x14ac:dyDescent="0.2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14">
        <f t="shared" si="36"/>
        <v>42079.591620370367</v>
      </c>
      <c r="J586" s="3">
        <v>1426522316</v>
      </c>
      <c r="K586" s="14">
        <f t="shared" si="37"/>
        <v>42049.633287037032</v>
      </c>
      <c r="L586" s="3">
        <v>1423933916</v>
      </c>
      <c r="M586" s="3" t="b">
        <v>0</v>
      </c>
      <c r="N586" s="3">
        <v>2</v>
      </c>
      <c r="O586" s="3" t="b">
        <v>0</v>
      </c>
      <c r="P586" s="3" t="s">
        <v>8267</v>
      </c>
      <c r="Q586" s="8">
        <f t="shared" si="38"/>
        <v>0.01</v>
      </c>
      <c r="R586" s="10">
        <f t="shared" si="39"/>
        <v>5</v>
      </c>
      <c r="S586" s="3" t="s">
        <v>8309</v>
      </c>
      <c r="T586" s="3" t="s">
        <v>8310</v>
      </c>
    </row>
    <row r="587" spans="1:20" ht="110" x14ac:dyDescent="0.2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14">
        <f t="shared" si="36"/>
        <v>42338.916666666664</v>
      </c>
      <c r="J587" s="3">
        <v>1448928000</v>
      </c>
      <c r="K587" s="14">
        <f t="shared" si="37"/>
        <v>42283.307604166665</v>
      </c>
      <c r="L587" s="3">
        <v>1444123377</v>
      </c>
      <c r="M587" s="3" t="b">
        <v>0</v>
      </c>
      <c r="N587" s="3">
        <v>0</v>
      </c>
      <c r="O587" s="3" t="b">
        <v>0</v>
      </c>
      <c r="P587" s="3" t="s">
        <v>8267</v>
      </c>
      <c r="Q587" s="8">
        <f t="shared" si="38"/>
        <v>0</v>
      </c>
      <c r="R587" s="10" t="e">
        <f t="shared" si="39"/>
        <v>#DIV/0!</v>
      </c>
      <c r="S587" s="3" t="s">
        <v>8309</v>
      </c>
      <c r="T587" s="3" t="s">
        <v>8310</v>
      </c>
    </row>
    <row r="588" spans="1:20" ht="88" x14ac:dyDescent="0.2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14">
        <f t="shared" si="36"/>
        <v>42050.770914351851</v>
      </c>
      <c r="J588" s="3">
        <v>1424032207</v>
      </c>
      <c r="K588" s="14">
        <f t="shared" si="37"/>
        <v>42020.770914351851</v>
      </c>
      <c r="L588" s="3">
        <v>1421440207</v>
      </c>
      <c r="M588" s="3" t="b">
        <v>0</v>
      </c>
      <c r="N588" s="3">
        <v>4</v>
      </c>
      <c r="O588" s="3" t="b">
        <v>0</v>
      </c>
      <c r="P588" s="3" t="s">
        <v>8267</v>
      </c>
      <c r="Q588" s="8">
        <f t="shared" si="38"/>
        <v>5.5999999999999999E-3</v>
      </c>
      <c r="R588" s="10">
        <f t="shared" si="39"/>
        <v>14</v>
      </c>
      <c r="S588" s="3" t="s">
        <v>8309</v>
      </c>
      <c r="T588" s="3" t="s">
        <v>8310</v>
      </c>
    </row>
    <row r="589" spans="1:20" ht="132" x14ac:dyDescent="0.2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14">
        <f t="shared" si="36"/>
        <v>42110.673993055556</v>
      </c>
      <c r="J589" s="3">
        <v>1429207833</v>
      </c>
      <c r="K589" s="14">
        <f t="shared" si="37"/>
        <v>42080.673993055556</v>
      </c>
      <c r="L589" s="3">
        <v>1426615833</v>
      </c>
      <c r="M589" s="3" t="b">
        <v>0</v>
      </c>
      <c r="N589" s="3">
        <v>7</v>
      </c>
      <c r="O589" s="3" t="b">
        <v>0</v>
      </c>
      <c r="P589" s="3" t="s">
        <v>8267</v>
      </c>
      <c r="Q589" s="8">
        <f t="shared" si="38"/>
        <v>9.0833333333333335E-2</v>
      </c>
      <c r="R589" s="10">
        <f t="shared" si="39"/>
        <v>389.28571428571428</v>
      </c>
      <c r="S589" s="3" t="s">
        <v>8309</v>
      </c>
      <c r="T589" s="3" t="s">
        <v>8310</v>
      </c>
    </row>
    <row r="590" spans="1:20" ht="88" x14ac:dyDescent="0.2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14">
        <f t="shared" si="36"/>
        <v>42691.727847222217</v>
      </c>
      <c r="J590" s="3">
        <v>1479410886</v>
      </c>
      <c r="K590" s="14">
        <f t="shared" si="37"/>
        <v>42631.686180555553</v>
      </c>
      <c r="L590" s="3">
        <v>1474223286</v>
      </c>
      <c r="M590" s="3" t="b">
        <v>0</v>
      </c>
      <c r="N590" s="3">
        <v>2</v>
      </c>
      <c r="O590" s="3" t="b">
        <v>0</v>
      </c>
      <c r="P590" s="3" t="s">
        <v>8267</v>
      </c>
      <c r="Q590" s="8">
        <f t="shared" si="38"/>
        <v>3.3444444444444443E-2</v>
      </c>
      <c r="R590" s="10">
        <f t="shared" si="39"/>
        <v>150.5</v>
      </c>
      <c r="S590" s="3" t="s">
        <v>8309</v>
      </c>
      <c r="T590" s="3" t="s">
        <v>8310</v>
      </c>
    </row>
    <row r="591" spans="1:20" ht="22" x14ac:dyDescent="0.2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14">
        <f t="shared" si="36"/>
        <v>42193.531238425923</v>
      </c>
      <c r="J591" s="3">
        <v>1436366699</v>
      </c>
      <c r="K591" s="14">
        <f t="shared" si="37"/>
        <v>42178.531238425923</v>
      </c>
      <c r="L591" s="3">
        <v>1435070699</v>
      </c>
      <c r="M591" s="3" t="b">
        <v>0</v>
      </c>
      <c r="N591" s="3">
        <v>1</v>
      </c>
      <c r="O591" s="3" t="b">
        <v>0</v>
      </c>
      <c r="P591" s="3" t="s">
        <v>8267</v>
      </c>
      <c r="Q591" s="8">
        <f t="shared" si="38"/>
        <v>1.3333333333333334E-4</v>
      </c>
      <c r="R591" s="10">
        <f t="shared" si="39"/>
        <v>1</v>
      </c>
      <c r="S591" s="3" t="s">
        <v>8309</v>
      </c>
      <c r="T591" s="3" t="s">
        <v>8310</v>
      </c>
    </row>
    <row r="592" spans="1:20" ht="110" x14ac:dyDescent="0.2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14">
        <f t="shared" si="36"/>
        <v>42408.459027777775</v>
      </c>
      <c r="J592" s="3">
        <v>1454936460</v>
      </c>
      <c r="K592" s="14">
        <f t="shared" si="37"/>
        <v>42377.47142361111</v>
      </c>
      <c r="L592" s="3">
        <v>1452259131</v>
      </c>
      <c r="M592" s="3" t="b">
        <v>0</v>
      </c>
      <c r="N592" s="3">
        <v>9</v>
      </c>
      <c r="O592" s="3" t="b">
        <v>0</v>
      </c>
      <c r="P592" s="3" t="s">
        <v>8267</v>
      </c>
      <c r="Q592" s="8">
        <f t="shared" si="38"/>
        <v>4.4600000000000001E-2</v>
      </c>
      <c r="R592" s="10">
        <f t="shared" si="39"/>
        <v>24.777777777777779</v>
      </c>
      <c r="S592" s="3" t="s">
        <v>8309</v>
      </c>
      <c r="T592" s="3" t="s">
        <v>8310</v>
      </c>
    </row>
    <row r="593" spans="1:20" ht="88" x14ac:dyDescent="0.2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14">
        <f t="shared" si="36"/>
        <v>42207.459837962961</v>
      </c>
      <c r="J593" s="3">
        <v>1437570130</v>
      </c>
      <c r="K593" s="14">
        <f t="shared" si="37"/>
        <v>42177.459837962961</v>
      </c>
      <c r="L593" s="3">
        <v>1434978130</v>
      </c>
      <c r="M593" s="3" t="b">
        <v>0</v>
      </c>
      <c r="N593" s="3">
        <v>2</v>
      </c>
      <c r="O593" s="3" t="b">
        <v>0</v>
      </c>
      <c r="P593" s="3" t="s">
        <v>8267</v>
      </c>
      <c r="Q593" s="8">
        <f t="shared" si="38"/>
        <v>6.0999999999999997E-4</v>
      </c>
      <c r="R593" s="10">
        <f t="shared" si="39"/>
        <v>30.5</v>
      </c>
      <c r="S593" s="3" t="s">
        <v>8309</v>
      </c>
      <c r="T593" s="3" t="s">
        <v>8310</v>
      </c>
    </row>
    <row r="594" spans="1:20" ht="110" x14ac:dyDescent="0.2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14">
        <f t="shared" si="36"/>
        <v>41976.148842592585</v>
      </c>
      <c r="J594" s="3">
        <v>1417584860</v>
      </c>
      <c r="K594" s="14">
        <f t="shared" si="37"/>
        <v>41946.148842592593</v>
      </c>
      <c r="L594" s="3">
        <v>1414992860</v>
      </c>
      <c r="M594" s="3" t="b">
        <v>0</v>
      </c>
      <c r="N594" s="3">
        <v>1</v>
      </c>
      <c r="O594" s="3" t="b">
        <v>0</v>
      </c>
      <c r="P594" s="3" t="s">
        <v>8267</v>
      </c>
      <c r="Q594" s="8">
        <f t="shared" si="38"/>
        <v>3.3333333333333333E-2</v>
      </c>
      <c r="R594" s="10">
        <f t="shared" si="39"/>
        <v>250</v>
      </c>
      <c r="S594" s="3" t="s">
        <v>8309</v>
      </c>
      <c r="T594" s="3" t="s">
        <v>8310</v>
      </c>
    </row>
    <row r="595" spans="1:20" ht="110" x14ac:dyDescent="0.2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14">
        <f t="shared" si="36"/>
        <v>42100.552604166667</v>
      </c>
      <c r="J595" s="3">
        <v>1428333345</v>
      </c>
      <c r="K595" s="14">
        <f t="shared" si="37"/>
        <v>42070.594270833331</v>
      </c>
      <c r="L595" s="3">
        <v>1425744945</v>
      </c>
      <c r="M595" s="3" t="b">
        <v>0</v>
      </c>
      <c r="N595" s="3">
        <v>7</v>
      </c>
      <c r="O595" s="3" t="b">
        <v>0</v>
      </c>
      <c r="P595" s="3" t="s">
        <v>8267</v>
      </c>
      <c r="Q595" s="8">
        <f t="shared" si="38"/>
        <v>0.23</v>
      </c>
      <c r="R595" s="10">
        <f t="shared" si="39"/>
        <v>16.428571428571427</v>
      </c>
      <c r="S595" s="3" t="s">
        <v>8309</v>
      </c>
      <c r="T595" s="3" t="s">
        <v>8310</v>
      </c>
    </row>
    <row r="596" spans="1:20" ht="44" x14ac:dyDescent="0.2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14">
        <f t="shared" si="36"/>
        <v>42476.696828703702</v>
      </c>
      <c r="J596" s="3">
        <v>1460832206</v>
      </c>
      <c r="K596" s="14">
        <f t="shared" si="37"/>
        <v>42446.696828703702</v>
      </c>
      <c r="L596" s="3">
        <v>1458240206</v>
      </c>
      <c r="M596" s="3" t="b">
        <v>0</v>
      </c>
      <c r="N596" s="3">
        <v>2</v>
      </c>
      <c r="O596" s="3" t="b">
        <v>0</v>
      </c>
      <c r="P596" s="3" t="s">
        <v>8267</v>
      </c>
      <c r="Q596" s="8">
        <f t="shared" si="38"/>
        <v>1.0399999999999999E-3</v>
      </c>
      <c r="R596" s="10">
        <f t="shared" si="39"/>
        <v>13</v>
      </c>
      <c r="S596" s="3" t="s">
        <v>8309</v>
      </c>
      <c r="T596" s="3" t="s">
        <v>8310</v>
      </c>
    </row>
    <row r="597" spans="1:20" ht="88" x14ac:dyDescent="0.2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14">
        <f t="shared" si="36"/>
        <v>42127.986550925918</v>
      </c>
      <c r="J597" s="3">
        <v>1430703638</v>
      </c>
      <c r="K597" s="14">
        <f t="shared" si="37"/>
        <v>42082.986550925925</v>
      </c>
      <c r="L597" s="3">
        <v>1426815638</v>
      </c>
      <c r="M597" s="3" t="b">
        <v>0</v>
      </c>
      <c r="N597" s="3">
        <v>8</v>
      </c>
      <c r="O597" s="3" t="b">
        <v>0</v>
      </c>
      <c r="P597" s="3" t="s">
        <v>8267</v>
      </c>
      <c r="Q597" s="8">
        <f t="shared" si="38"/>
        <v>4.2599999999999999E-3</v>
      </c>
      <c r="R597" s="10">
        <f t="shared" si="39"/>
        <v>53.25</v>
      </c>
      <c r="S597" s="3" t="s">
        <v>8309</v>
      </c>
      <c r="T597" s="3" t="s">
        <v>8310</v>
      </c>
    </row>
    <row r="598" spans="1:20" ht="66" x14ac:dyDescent="0.2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14">
        <f t="shared" si="36"/>
        <v>42676.813564814809</v>
      </c>
      <c r="J598" s="3">
        <v>1478122292</v>
      </c>
      <c r="K598" s="14">
        <f t="shared" si="37"/>
        <v>42646.813564814809</v>
      </c>
      <c r="L598" s="3">
        <v>1475530292</v>
      </c>
      <c r="M598" s="3" t="b">
        <v>0</v>
      </c>
      <c r="N598" s="3">
        <v>2</v>
      </c>
      <c r="O598" s="3" t="b">
        <v>0</v>
      </c>
      <c r="P598" s="3" t="s">
        <v>8267</v>
      </c>
      <c r="Q598" s="8">
        <f t="shared" si="38"/>
        <v>2.9999999999999997E-4</v>
      </c>
      <c r="R598" s="10">
        <f t="shared" si="39"/>
        <v>3</v>
      </c>
      <c r="S598" s="3" t="s">
        <v>8309</v>
      </c>
      <c r="T598" s="3" t="s">
        <v>8310</v>
      </c>
    </row>
    <row r="599" spans="1:20" ht="88" x14ac:dyDescent="0.2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14">
        <f t="shared" si="36"/>
        <v>42582.583333333336</v>
      </c>
      <c r="J599" s="3">
        <v>1469980800</v>
      </c>
      <c r="K599" s="14">
        <f t="shared" si="37"/>
        <v>42545.621932870366</v>
      </c>
      <c r="L599" s="3">
        <v>1466787335</v>
      </c>
      <c r="M599" s="3" t="b">
        <v>0</v>
      </c>
      <c r="N599" s="3">
        <v>2</v>
      </c>
      <c r="O599" s="3" t="b">
        <v>0</v>
      </c>
      <c r="P599" s="3" t="s">
        <v>8267</v>
      </c>
      <c r="Q599" s="8">
        <f t="shared" si="38"/>
        <v>2.6666666666666666E-3</v>
      </c>
      <c r="R599" s="10">
        <f t="shared" si="39"/>
        <v>10</v>
      </c>
      <c r="S599" s="3" t="s">
        <v>8309</v>
      </c>
      <c r="T599" s="3" t="s">
        <v>8310</v>
      </c>
    </row>
    <row r="600" spans="1:20" ht="66" x14ac:dyDescent="0.2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14">
        <f t="shared" si="36"/>
        <v>41977.918761574074</v>
      </c>
      <c r="J600" s="3">
        <v>1417737781</v>
      </c>
      <c r="K600" s="14">
        <f t="shared" si="37"/>
        <v>41947.918761574074</v>
      </c>
      <c r="L600" s="3">
        <v>1415145781</v>
      </c>
      <c r="M600" s="3" t="b">
        <v>0</v>
      </c>
      <c r="N600" s="3">
        <v>7</v>
      </c>
      <c r="O600" s="3" t="b">
        <v>0</v>
      </c>
      <c r="P600" s="3" t="s">
        <v>8267</v>
      </c>
      <c r="Q600" s="8">
        <f t="shared" si="38"/>
        <v>0.34</v>
      </c>
      <c r="R600" s="10">
        <f t="shared" si="39"/>
        <v>121.42857142857143</v>
      </c>
      <c r="S600" s="3" t="s">
        <v>8309</v>
      </c>
      <c r="T600" s="3" t="s">
        <v>8310</v>
      </c>
    </row>
    <row r="601" spans="1:20" ht="110" x14ac:dyDescent="0.2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14">
        <f t="shared" si="36"/>
        <v>42071.552777777775</v>
      </c>
      <c r="J601" s="3">
        <v>1425827760</v>
      </c>
      <c r="K601" s="14">
        <f t="shared" si="37"/>
        <v>42047.729189814818</v>
      </c>
      <c r="L601" s="3">
        <v>1423769402</v>
      </c>
      <c r="M601" s="3" t="b">
        <v>0</v>
      </c>
      <c r="N601" s="3">
        <v>2</v>
      </c>
      <c r="O601" s="3" t="b">
        <v>0</v>
      </c>
      <c r="P601" s="3" t="s">
        <v>8267</v>
      </c>
      <c r="Q601" s="8">
        <f t="shared" si="38"/>
        <v>6.2E-4</v>
      </c>
      <c r="R601" s="10">
        <f t="shared" si="39"/>
        <v>15.5</v>
      </c>
      <c r="S601" s="3" t="s">
        <v>8309</v>
      </c>
      <c r="T601" s="3" t="s">
        <v>8310</v>
      </c>
    </row>
    <row r="602" spans="1:20" ht="66" x14ac:dyDescent="0.2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14">
        <f t="shared" si="36"/>
        <v>42133.714837962958</v>
      </c>
      <c r="J602" s="3">
        <v>1431198562</v>
      </c>
      <c r="K602" s="14">
        <f t="shared" si="37"/>
        <v>42073.714837962958</v>
      </c>
      <c r="L602" s="3">
        <v>1426014562</v>
      </c>
      <c r="M602" s="3" t="b">
        <v>0</v>
      </c>
      <c r="N602" s="3">
        <v>1</v>
      </c>
      <c r="O602" s="3" t="b">
        <v>0</v>
      </c>
      <c r="P602" s="3" t="s">
        <v>8267</v>
      </c>
      <c r="Q602" s="8">
        <f t="shared" si="38"/>
        <v>0.02</v>
      </c>
      <c r="R602" s="10">
        <f t="shared" si="39"/>
        <v>100</v>
      </c>
      <c r="S602" s="3" t="s">
        <v>8309</v>
      </c>
      <c r="T602" s="3" t="s">
        <v>8310</v>
      </c>
    </row>
    <row r="603" spans="1:20" ht="88" x14ac:dyDescent="0.2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14">
        <f t="shared" si="36"/>
        <v>41999.77475694444</v>
      </c>
      <c r="J603" s="3">
        <v>1419626139</v>
      </c>
      <c r="K603" s="14">
        <f t="shared" si="37"/>
        <v>41969.77475694444</v>
      </c>
      <c r="L603" s="3">
        <v>1417034139</v>
      </c>
      <c r="M603" s="3" t="b">
        <v>0</v>
      </c>
      <c r="N603" s="3">
        <v>6</v>
      </c>
      <c r="O603" s="3" t="b">
        <v>0</v>
      </c>
      <c r="P603" s="3" t="s">
        <v>8267</v>
      </c>
      <c r="Q603" s="8">
        <f t="shared" si="38"/>
        <v>1.4E-2</v>
      </c>
      <c r="R603" s="10">
        <f t="shared" si="39"/>
        <v>23.333333333333332</v>
      </c>
      <c r="S603" s="3" t="s">
        <v>8309</v>
      </c>
      <c r="T603" s="3" t="s">
        <v>8310</v>
      </c>
    </row>
    <row r="604" spans="1:20" ht="88" x14ac:dyDescent="0.2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14">
        <f t="shared" si="36"/>
        <v>42173.710821759254</v>
      </c>
      <c r="J604" s="3">
        <v>1434654215</v>
      </c>
      <c r="K604" s="14">
        <f t="shared" si="37"/>
        <v>42143.710821759254</v>
      </c>
      <c r="L604" s="3">
        <v>1432062215</v>
      </c>
      <c r="M604" s="3" t="b">
        <v>0</v>
      </c>
      <c r="N604" s="3">
        <v>0</v>
      </c>
      <c r="O604" s="3" t="b">
        <v>0</v>
      </c>
      <c r="P604" s="3" t="s">
        <v>8267</v>
      </c>
      <c r="Q604" s="8">
        <f t="shared" si="38"/>
        <v>0</v>
      </c>
      <c r="R604" s="10" t="e">
        <f t="shared" si="39"/>
        <v>#DIV/0!</v>
      </c>
      <c r="S604" s="3" t="s">
        <v>8309</v>
      </c>
      <c r="T604" s="3" t="s">
        <v>8310</v>
      </c>
    </row>
    <row r="605" spans="1:20" ht="88" x14ac:dyDescent="0.2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14">
        <f t="shared" si="36"/>
        <v>41865.555821759255</v>
      </c>
      <c r="J605" s="3">
        <v>1408029623</v>
      </c>
      <c r="K605" s="14">
        <f t="shared" si="37"/>
        <v>41835.555821759255</v>
      </c>
      <c r="L605" s="3">
        <v>1405437623</v>
      </c>
      <c r="M605" s="3" t="b">
        <v>0</v>
      </c>
      <c r="N605" s="3">
        <v>13</v>
      </c>
      <c r="O605" s="3" t="b">
        <v>0</v>
      </c>
      <c r="P605" s="3" t="s">
        <v>8267</v>
      </c>
      <c r="Q605" s="8">
        <f t="shared" si="38"/>
        <v>3.9334666666666664E-2</v>
      </c>
      <c r="R605" s="10">
        <f t="shared" si="39"/>
        <v>45.386153846153846</v>
      </c>
      <c r="S605" s="3" t="s">
        <v>8309</v>
      </c>
      <c r="T605" s="3" t="s">
        <v>8310</v>
      </c>
    </row>
    <row r="606" spans="1:20" ht="110" x14ac:dyDescent="0.2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14">
        <f t="shared" si="36"/>
        <v>41878.952037037037</v>
      </c>
      <c r="J606" s="3">
        <v>1409187056</v>
      </c>
      <c r="K606" s="14">
        <f t="shared" si="37"/>
        <v>41848.952037037037</v>
      </c>
      <c r="L606" s="3">
        <v>1406595056</v>
      </c>
      <c r="M606" s="3" t="b">
        <v>0</v>
      </c>
      <c r="N606" s="3">
        <v>0</v>
      </c>
      <c r="O606" s="3" t="b">
        <v>0</v>
      </c>
      <c r="P606" s="3" t="s">
        <v>8267</v>
      </c>
      <c r="Q606" s="8">
        <f t="shared" si="38"/>
        <v>0</v>
      </c>
      <c r="R606" s="10" t="e">
        <f t="shared" si="39"/>
        <v>#DIV/0!</v>
      </c>
      <c r="S606" s="3" t="s">
        <v>8309</v>
      </c>
      <c r="T606" s="3" t="s">
        <v>8310</v>
      </c>
    </row>
    <row r="607" spans="1:20" ht="44" x14ac:dyDescent="0.2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14">
        <f t="shared" si="36"/>
        <v>42239.27439814814</v>
      </c>
      <c r="J607" s="3">
        <v>1440318908</v>
      </c>
      <c r="K607" s="14">
        <f t="shared" si="37"/>
        <v>42194.274398148147</v>
      </c>
      <c r="L607" s="3">
        <v>1436430908</v>
      </c>
      <c r="M607" s="3" t="b">
        <v>0</v>
      </c>
      <c r="N607" s="3">
        <v>8</v>
      </c>
      <c r="O607" s="3" t="b">
        <v>0</v>
      </c>
      <c r="P607" s="3" t="s">
        <v>8267</v>
      </c>
      <c r="Q607" s="8">
        <f t="shared" si="38"/>
        <v>2.6200000000000001E-2</v>
      </c>
      <c r="R607" s="10">
        <f t="shared" si="39"/>
        <v>16.375</v>
      </c>
      <c r="S607" s="3" t="s">
        <v>8309</v>
      </c>
      <c r="T607" s="3" t="s">
        <v>8310</v>
      </c>
    </row>
    <row r="608" spans="1:20" ht="110" x14ac:dyDescent="0.2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14">
        <f t="shared" si="36"/>
        <v>42148.541666666664</v>
      </c>
      <c r="J608" s="3">
        <v>1432479600</v>
      </c>
      <c r="K608" s="14">
        <f t="shared" si="37"/>
        <v>42102.567233796297</v>
      </c>
      <c r="L608" s="3">
        <v>1428507409</v>
      </c>
      <c r="M608" s="3" t="b">
        <v>0</v>
      </c>
      <c r="N608" s="3">
        <v>1</v>
      </c>
      <c r="O608" s="3" t="b">
        <v>0</v>
      </c>
      <c r="P608" s="3" t="s">
        <v>8267</v>
      </c>
      <c r="Q608" s="8">
        <f t="shared" si="38"/>
        <v>2E-3</v>
      </c>
      <c r="R608" s="10">
        <f t="shared" si="39"/>
        <v>10</v>
      </c>
      <c r="S608" s="3" t="s">
        <v>8309</v>
      </c>
      <c r="T608" s="3" t="s">
        <v>8310</v>
      </c>
    </row>
    <row r="609" spans="1:20" ht="88" x14ac:dyDescent="0.2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14">
        <f t="shared" si="36"/>
        <v>42330.78398148148</v>
      </c>
      <c r="J609" s="3">
        <v>1448225336</v>
      </c>
      <c r="K609" s="14">
        <f t="shared" si="37"/>
        <v>42300.742314814815</v>
      </c>
      <c r="L609" s="3">
        <v>1445629736</v>
      </c>
      <c r="M609" s="3" t="b">
        <v>0</v>
      </c>
      <c r="N609" s="3">
        <v>0</v>
      </c>
      <c r="O609" s="3" t="b">
        <v>0</v>
      </c>
      <c r="P609" s="3" t="s">
        <v>8267</v>
      </c>
      <c r="Q609" s="8">
        <f t="shared" si="38"/>
        <v>0</v>
      </c>
      <c r="R609" s="10" t="e">
        <f t="shared" si="39"/>
        <v>#DIV/0!</v>
      </c>
      <c r="S609" s="3" t="s">
        <v>8309</v>
      </c>
      <c r="T609" s="3" t="s">
        <v>8310</v>
      </c>
    </row>
    <row r="610" spans="1:20" ht="110" x14ac:dyDescent="0.2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14">
        <f t="shared" si="36"/>
        <v>42170.837731481479</v>
      </c>
      <c r="J610" s="3">
        <v>1434405980</v>
      </c>
      <c r="K610" s="14">
        <f t="shared" si="37"/>
        <v>42140.837731481479</v>
      </c>
      <c r="L610" s="3">
        <v>1431813980</v>
      </c>
      <c r="M610" s="3" t="b">
        <v>0</v>
      </c>
      <c r="N610" s="3">
        <v>5</v>
      </c>
      <c r="O610" s="3" t="b">
        <v>0</v>
      </c>
      <c r="P610" s="3" t="s">
        <v>8267</v>
      </c>
      <c r="Q610" s="8">
        <f t="shared" si="38"/>
        <v>9.7400000000000004E-3</v>
      </c>
      <c r="R610" s="10">
        <f t="shared" si="39"/>
        <v>292.2</v>
      </c>
      <c r="S610" s="3" t="s">
        <v>8309</v>
      </c>
      <c r="T610" s="3" t="s">
        <v>8310</v>
      </c>
    </row>
    <row r="611" spans="1:20" ht="110" x14ac:dyDescent="0.2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14">
        <f t="shared" si="36"/>
        <v>42336.992407407401</v>
      </c>
      <c r="J611" s="3">
        <v>1448761744</v>
      </c>
      <c r="K611" s="14">
        <f t="shared" si="37"/>
        <v>42306.950740740744</v>
      </c>
      <c r="L611" s="3">
        <v>1446166144</v>
      </c>
      <c r="M611" s="3" t="b">
        <v>0</v>
      </c>
      <c r="N611" s="3">
        <v>1</v>
      </c>
      <c r="O611" s="3" t="b">
        <v>0</v>
      </c>
      <c r="P611" s="3" t="s">
        <v>8267</v>
      </c>
      <c r="Q611" s="8">
        <f t="shared" si="38"/>
        <v>6.41025641025641E-3</v>
      </c>
      <c r="R611" s="10">
        <f t="shared" si="39"/>
        <v>5</v>
      </c>
      <c r="S611" s="3" t="s">
        <v>8309</v>
      </c>
      <c r="T611" s="3" t="s">
        <v>8310</v>
      </c>
    </row>
    <row r="612" spans="1:20" ht="88" x14ac:dyDescent="0.2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14">
        <f t="shared" si="36"/>
        <v>42116.747523148144</v>
      </c>
      <c r="J612" s="3">
        <v>1429732586</v>
      </c>
      <c r="K612" s="14">
        <f t="shared" si="37"/>
        <v>42086.747523148144</v>
      </c>
      <c r="L612" s="3">
        <v>1427140586</v>
      </c>
      <c r="M612" s="3" t="b">
        <v>0</v>
      </c>
      <c r="N612" s="3">
        <v>0</v>
      </c>
      <c r="O612" s="3" t="b">
        <v>0</v>
      </c>
      <c r="P612" s="3" t="s">
        <v>8267</v>
      </c>
      <c r="Q612" s="8">
        <f t="shared" si="38"/>
        <v>0</v>
      </c>
      <c r="R612" s="10" t="e">
        <f t="shared" si="39"/>
        <v>#DIV/0!</v>
      </c>
      <c r="S612" s="3" t="s">
        <v>8309</v>
      </c>
      <c r="T612" s="3" t="s">
        <v>8310</v>
      </c>
    </row>
    <row r="613" spans="1:20" ht="110" x14ac:dyDescent="0.2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14">
        <f t="shared" si="36"/>
        <v>42388.477280092593</v>
      </c>
      <c r="J613" s="3">
        <v>1453210037</v>
      </c>
      <c r="K613" s="14">
        <f t="shared" si="37"/>
        <v>42328.477280092593</v>
      </c>
      <c r="L613" s="3">
        <v>1448026037</v>
      </c>
      <c r="M613" s="3" t="b">
        <v>0</v>
      </c>
      <c r="N613" s="3">
        <v>0</v>
      </c>
      <c r="O613" s="3" t="b">
        <v>0</v>
      </c>
      <c r="P613" s="3" t="s">
        <v>8267</v>
      </c>
      <c r="Q613" s="8">
        <f t="shared" si="38"/>
        <v>0</v>
      </c>
      <c r="R613" s="10" t="e">
        <f t="shared" si="39"/>
        <v>#DIV/0!</v>
      </c>
      <c r="S613" s="3" t="s">
        <v>8309</v>
      </c>
      <c r="T613" s="3" t="s">
        <v>8310</v>
      </c>
    </row>
    <row r="614" spans="1:20" ht="66" x14ac:dyDescent="0.2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14">
        <f t="shared" si="36"/>
        <v>42614.948449074065</v>
      </c>
      <c r="J614" s="3">
        <v>1472777146</v>
      </c>
      <c r="K614" s="14">
        <f t="shared" si="37"/>
        <v>42584.948449074072</v>
      </c>
      <c r="L614" s="3">
        <v>1470185146</v>
      </c>
      <c r="M614" s="3" t="b">
        <v>0</v>
      </c>
      <c r="N614" s="3">
        <v>0</v>
      </c>
      <c r="O614" s="3" t="b">
        <v>0</v>
      </c>
      <c r="P614" s="3" t="s">
        <v>8267</v>
      </c>
      <c r="Q614" s="8">
        <f t="shared" si="38"/>
        <v>0</v>
      </c>
      <c r="R614" s="10" t="e">
        <f t="shared" si="39"/>
        <v>#DIV/0!</v>
      </c>
      <c r="S614" s="3" t="s">
        <v>8309</v>
      </c>
      <c r="T614" s="3" t="s">
        <v>8310</v>
      </c>
    </row>
    <row r="615" spans="1:20" ht="110" x14ac:dyDescent="0.2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14">
        <f t="shared" si="36"/>
        <v>42278.124305555553</v>
      </c>
      <c r="J615" s="3">
        <v>1443675540</v>
      </c>
      <c r="K615" s="14">
        <f t="shared" si="37"/>
        <v>42247.413425925923</v>
      </c>
      <c r="L615" s="3">
        <v>1441022120</v>
      </c>
      <c r="M615" s="3" t="b">
        <v>0</v>
      </c>
      <c r="N615" s="3">
        <v>121</v>
      </c>
      <c r="O615" s="3" t="b">
        <v>0</v>
      </c>
      <c r="P615" s="3" t="s">
        <v>8267</v>
      </c>
      <c r="Q615" s="8">
        <f t="shared" si="38"/>
        <v>0.21363333333333334</v>
      </c>
      <c r="R615" s="10">
        <f t="shared" si="39"/>
        <v>105.93388429752066</v>
      </c>
      <c r="S615" s="3" t="s">
        <v>8309</v>
      </c>
      <c r="T615" s="3" t="s">
        <v>8310</v>
      </c>
    </row>
    <row r="616" spans="1:20" ht="88" x14ac:dyDescent="0.2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14">
        <f t="shared" si="36"/>
        <v>42544.978472222218</v>
      </c>
      <c r="J616" s="3">
        <v>1466731740</v>
      </c>
      <c r="K616" s="14">
        <f t="shared" si="37"/>
        <v>42514.978472222218</v>
      </c>
      <c r="L616" s="3">
        <v>1464139740</v>
      </c>
      <c r="M616" s="3" t="b">
        <v>0</v>
      </c>
      <c r="N616" s="3">
        <v>0</v>
      </c>
      <c r="O616" s="3" t="b">
        <v>0</v>
      </c>
      <c r="P616" s="3" t="s">
        <v>8267</v>
      </c>
      <c r="Q616" s="8">
        <f t="shared" si="38"/>
        <v>0</v>
      </c>
      <c r="R616" s="10" t="e">
        <f t="shared" si="39"/>
        <v>#DIV/0!</v>
      </c>
      <c r="S616" s="3" t="s">
        <v>8309</v>
      </c>
      <c r="T616" s="3" t="s">
        <v>8310</v>
      </c>
    </row>
    <row r="617" spans="1:20" ht="88" x14ac:dyDescent="0.2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14">
        <f t="shared" si="36"/>
        <v>42272.038877314808</v>
      </c>
      <c r="J617" s="3">
        <v>1443149759</v>
      </c>
      <c r="K617" s="14">
        <f t="shared" si="37"/>
        <v>42242.038877314808</v>
      </c>
      <c r="L617" s="3">
        <v>1440557759</v>
      </c>
      <c r="M617" s="3" t="b">
        <v>0</v>
      </c>
      <c r="N617" s="3">
        <v>0</v>
      </c>
      <c r="O617" s="3" t="b">
        <v>0</v>
      </c>
      <c r="P617" s="3" t="s">
        <v>8267</v>
      </c>
      <c r="Q617" s="8">
        <f t="shared" si="38"/>
        <v>0</v>
      </c>
      <c r="R617" s="10" t="e">
        <f t="shared" si="39"/>
        <v>#DIV/0!</v>
      </c>
      <c r="S617" s="3" t="s">
        <v>8309</v>
      </c>
      <c r="T617" s="3" t="s">
        <v>8310</v>
      </c>
    </row>
    <row r="618" spans="1:20" ht="110" x14ac:dyDescent="0.2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14">
        <f t="shared" si="36"/>
        <v>42791.292905092596</v>
      </c>
      <c r="J618" s="3">
        <v>1488013307</v>
      </c>
      <c r="K618" s="14">
        <f t="shared" si="37"/>
        <v>42761.292905092589</v>
      </c>
      <c r="L618" s="3">
        <v>1485421307</v>
      </c>
      <c r="M618" s="3" t="b">
        <v>0</v>
      </c>
      <c r="N618" s="3">
        <v>0</v>
      </c>
      <c r="O618" s="3" t="b">
        <v>0</v>
      </c>
      <c r="P618" s="3" t="s">
        <v>8267</v>
      </c>
      <c r="Q618" s="8">
        <f t="shared" si="38"/>
        <v>0</v>
      </c>
      <c r="R618" s="10" t="e">
        <f t="shared" si="39"/>
        <v>#DIV/0!</v>
      </c>
      <c r="S618" s="3" t="s">
        <v>8309</v>
      </c>
      <c r="T618" s="3" t="s">
        <v>8310</v>
      </c>
    </row>
    <row r="619" spans="1:20" ht="110" x14ac:dyDescent="0.2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14">
        <f t="shared" si="36"/>
        <v>42132.259756944441</v>
      </c>
      <c r="J619" s="3">
        <v>1431072843</v>
      </c>
      <c r="K619" s="14">
        <f t="shared" si="37"/>
        <v>42087.259756944441</v>
      </c>
      <c r="L619" s="3">
        <v>1427184843</v>
      </c>
      <c r="M619" s="3" t="b">
        <v>0</v>
      </c>
      <c r="N619" s="3">
        <v>3</v>
      </c>
      <c r="O619" s="3" t="b">
        <v>0</v>
      </c>
      <c r="P619" s="3" t="s">
        <v>8267</v>
      </c>
      <c r="Q619" s="8">
        <f t="shared" si="38"/>
        <v>0.03</v>
      </c>
      <c r="R619" s="10">
        <f t="shared" si="39"/>
        <v>20</v>
      </c>
      <c r="S619" s="3" t="s">
        <v>8309</v>
      </c>
      <c r="T619" s="3" t="s">
        <v>8310</v>
      </c>
    </row>
    <row r="620" spans="1:20" ht="110" x14ac:dyDescent="0.2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14">
        <f t="shared" si="36"/>
        <v>42347.72688657407</v>
      </c>
      <c r="J620" s="3">
        <v>1449689203</v>
      </c>
      <c r="K620" s="14">
        <f t="shared" si="37"/>
        <v>42317.72688657407</v>
      </c>
      <c r="L620" s="3">
        <v>1447097203</v>
      </c>
      <c r="M620" s="3" t="b">
        <v>0</v>
      </c>
      <c r="N620" s="3">
        <v>0</v>
      </c>
      <c r="O620" s="3" t="b">
        <v>0</v>
      </c>
      <c r="P620" s="3" t="s">
        <v>8267</v>
      </c>
      <c r="Q620" s="8">
        <f t="shared" si="38"/>
        <v>0</v>
      </c>
      <c r="R620" s="10" t="e">
        <f t="shared" si="39"/>
        <v>#DIV/0!</v>
      </c>
      <c r="S620" s="3" t="s">
        <v>8309</v>
      </c>
      <c r="T620" s="3" t="s">
        <v>8310</v>
      </c>
    </row>
    <row r="621" spans="1:20" ht="66" x14ac:dyDescent="0.2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14">
        <f t="shared" si="36"/>
        <v>41968.608680555553</v>
      </c>
      <c r="J621" s="3">
        <v>1416933390</v>
      </c>
      <c r="K621" s="14">
        <f t="shared" si="37"/>
        <v>41908.567013888889</v>
      </c>
      <c r="L621" s="3">
        <v>1411745790</v>
      </c>
      <c r="M621" s="3" t="b">
        <v>0</v>
      </c>
      <c r="N621" s="3">
        <v>1</v>
      </c>
      <c r="O621" s="3" t="b">
        <v>0</v>
      </c>
      <c r="P621" s="3" t="s">
        <v>8267</v>
      </c>
      <c r="Q621" s="8">
        <f t="shared" si="38"/>
        <v>3.9999999999999998E-7</v>
      </c>
      <c r="R621" s="10">
        <f t="shared" si="39"/>
        <v>1</v>
      </c>
      <c r="S621" s="3" t="s">
        <v>8309</v>
      </c>
      <c r="T621" s="3" t="s">
        <v>8310</v>
      </c>
    </row>
    <row r="622" spans="1:20" ht="88" x14ac:dyDescent="0.2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14">
        <f t="shared" si="36"/>
        <v>41876.633541666662</v>
      </c>
      <c r="J622" s="3">
        <v>1408986738</v>
      </c>
      <c r="K622" s="14">
        <f t="shared" si="37"/>
        <v>41831.633541666662</v>
      </c>
      <c r="L622" s="3">
        <v>1405098738</v>
      </c>
      <c r="M622" s="3" t="b">
        <v>0</v>
      </c>
      <c r="N622" s="3">
        <v>1</v>
      </c>
      <c r="O622" s="3" t="b">
        <v>0</v>
      </c>
      <c r="P622" s="3" t="s">
        <v>8267</v>
      </c>
      <c r="Q622" s="8">
        <f t="shared" si="38"/>
        <v>0.01</v>
      </c>
      <c r="R622" s="10">
        <f t="shared" si="39"/>
        <v>300</v>
      </c>
      <c r="S622" s="3" t="s">
        <v>8309</v>
      </c>
      <c r="T622" s="3" t="s">
        <v>8310</v>
      </c>
    </row>
    <row r="623" spans="1:20" ht="88" x14ac:dyDescent="0.2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14">
        <f t="shared" si="36"/>
        <v>42558.904363425921</v>
      </c>
      <c r="J623" s="3">
        <v>1467934937</v>
      </c>
      <c r="K623" s="14">
        <f t="shared" si="37"/>
        <v>42528.904363425921</v>
      </c>
      <c r="L623" s="3">
        <v>1465342937</v>
      </c>
      <c r="M623" s="3" t="b">
        <v>0</v>
      </c>
      <c r="N623" s="3">
        <v>3</v>
      </c>
      <c r="O623" s="3" t="b">
        <v>0</v>
      </c>
      <c r="P623" s="3" t="s">
        <v>8267</v>
      </c>
      <c r="Q623" s="8">
        <f t="shared" si="38"/>
        <v>1.044E-2</v>
      </c>
      <c r="R623" s="10">
        <f t="shared" si="39"/>
        <v>87</v>
      </c>
      <c r="S623" s="3" t="s">
        <v>8309</v>
      </c>
      <c r="T623" s="3" t="s">
        <v>8310</v>
      </c>
    </row>
    <row r="624" spans="1:20" ht="110" x14ac:dyDescent="0.2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14">
        <f t="shared" si="36"/>
        <v>42552.691412037035</v>
      </c>
      <c r="J624" s="3">
        <v>1467398138</v>
      </c>
      <c r="K624" s="14">
        <f t="shared" si="37"/>
        <v>42532.691412037035</v>
      </c>
      <c r="L624" s="3">
        <v>1465670138</v>
      </c>
      <c r="M624" s="3" t="b">
        <v>0</v>
      </c>
      <c r="N624" s="3">
        <v>9</v>
      </c>
      <c r="O624" s="3" t="b">
        <v>0</v>
      </c>
      <c r="P624" s="3" t="s">
        <v>8267</v>
      </c>
      <c r="Q624" s="8">
        <f t="shared" si="38"/>
        <v>5.6833333333333333E-2</v>
      </c>
      <c r="R624" s="10">
        <f t="shared" si="39"/>
        <v>37.888888888888886</v>
      </c>
      <c r="S624" s="3" t="s">
        <v>8309</v>
      </c>
      <c r="T624" s="3" t="s">
        <v>8310</v>
      </c>
    </row>
    <row r="625" spans="1:20" ht="88" x14ac:dyDescent="0.2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14">
        <f t="shared" si="36"/>
        <v>42151.925891203697</v>
      </c>
      <c r="J625" s="3">
        <v>1432771997</v>
      </c>
      <c r="K625" s="14">
        <f t="shared" si="37"/>
        <v>42121.925891203697</v>
      </c>
      <c r="L625" s="3">
        <v>1430179997</v>
      </c>
      <c r="M625" s="3" t="b">
        <v>0</v>
      </c>
      <c r="N625" s="3">
        <v>0</v>
      </c>
      <c r="O625" s="3" t="b">
        <v>0</v>
      </c>
      <c r="P625" s="3" t="s">
        <v>8267</v>
      </c>
      <c r="Q625" s="8">
        <f t="shared" si="38"/>
        <v>0</v>
      </c>
      <c r="R625" s="10" t="e">
        <f t="shared" si="39"/>
        <v>#DIV/0!</v>
      </c>
      <c r="S625" s="3" t="s">
        <v>8309</v>
      </c>
      <c r="T625" s="3" t="s">
        <v>8310</v>
      </c>
    </row>
    <row r="626" spans="1:20" ht="88" x14ac:dyDescent="0.2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14">
        <f t="shared" si="36"/>
        <v>42138.90556712963</v>
      </c>
      <c r="J626" s="3">
        <v>1431647041</v>
      </c>
      <c r="K626" s="14">
        <f t="shared" si="37"/>
        <v>42108.90556712963</v>
      </c>
      <c r="L626" s="3">
        <v>1429055041</v>
      </c>
      <c r="M626" s="3" t="b">
        <v>0</v>
      </c>
      <c r="N626" s="3">
        <v>0</v>
      </c>
      <c r="O626" s="3" t="b">
        <v>0</v>
      </c>
      <c r="P626" s="3" t="s">
        <v>8267</v>
      </c>
      <c r="Q626" s="8">
        <f t="shared" si="38"/>
        <v>0</v>
      </c>
      <c r="R626" s="10" t="e">
        <f t="shared" si="39"/>
        <v>#DIV/0!</v>
      </c>
      <c r="S626" s="3" t="s">
        <v>8309</v>
      </c>
      <c r="T626" s="3" t="s">
        <v>8310</v>
      </c>
    </row>
    <row r="627" spans="1:20" ht="110" x14ac:dyDescent="0.2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14">
        <f t="shared" si="36"/>
        <v>42820.770567129628</v>
      </c>
      <c r="J627" s="3">
        <v>1490560177</v>
      </c>
      <c r="K627" s="14">
        <f t="shared" si="37"/>
        <v>42790.812233796292</v>
      </c>
      <c r="L627" s="3">
        <v>1487971777</v>
      </c>
      <c r="M627" s="3" t="b">
        <v>0</v>
      </c>
      <c r="N627" s="3">
        <v>0</v>
      </c>
      <c r="O627" s="3" t="b">
        <v>0</v>
      </c>
      <c r="P627" s="3" t="s">
        <v>8267</v>
      </c>
      <c r="Q627" s="8">
        <f t="shared" si="38"/>
        <v>0</v>
      </c>
      <c r="R627" s="10" t="e">
        <f t="shared" si="39"/>
        <v>#DIV/0!</v>
      </c>
      <c r="S627" s="3" t="s">
        <v>8309</v>
      </c>
      <c r="T627" s="3" t="s">
        <v>8310</v>
      </c>
    </row>
    <row r="628" spans="1:20" ht="110" x14ac:dyDescent="0.2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14">
        <f t="shared" si="36"/>
        <v>42231.473611111105</v>
      </c>
      <c r="J628" s="3">
        <v>1439644920</v>
      </c>
      <c r="K628" s="14">
        <f t="shared" si="37"/>
        <v>42198.476145833331</v>
      </c>
      <c r="L628" s="3">
        <v>1436793939</v>
      </c>
      <c r="M628" s="3" t="b">
        <v>0</v>
      </c>
      <c r="N628" s="3">
        <v>39</v>
      </c>
      <c r="O628" s="3" t="b">
        <v>0</v>
      </c>
      <c r="P628" s="3" t="s">
        <v>8267</v>
      </c>
      <c r="Q628" s="8">
        <f t="shared" si="38"/>
        <v>0.17380000000000001</v>
      </c>
      <c r="R628" s="10">
        <f t="shared" si="39"/>
        <v>111.41025641025641</v>
      </c>
      <c r="S628" s="3" t="s">
        <v>8309</v>
      </c>
      <c r="T628" s="3" t="s">
        <v>8310</v>
      </c>
    </row>
    <row r="629" spans="1:20" ht="88" x14ac:dyDescent="0.2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14">
        <f t="shared" si="36"/>
        <v>42443.874999999993</v>
      </c>
      <c r="J629" s="3">
        <v>1457996400</v>
      </c>
      <c r="K629" s="14">
        <f t="shared" si="37"/>
        <v>42384.223506944443</v>
      </c>
      <c r="L629" s="3">
        <v>1452842511</v>
      </c>
      <c r="M629" s="3" t="b">
        <v>0</v>
      </c>
      <c r="N629" s="3">
        <v>1</v>
      </c>
      <c r="O629" s="3" t="b">
        <v>0</v>
      </c>
      <c r="P629" s="3" t="s">
        <v>8267</v>
      </c>
      <c r="Q629" s="8">
        <f t="shared" si="38"/>
        <v>2.0000000000000001E-4</v>
      </c>
      <c r="R629" s="10">
        <f t="shared" si="39"/>
        <v>90</v>
      </c>
      <c r="S629" s="3" t="s">
        <v>8309</v>
      </c>
      <c r="T629" s="3" t="s">
        <v>8310</v>
      </c>
    </row>
    <row r="630" spans="1:20" ht="88" x14ac:dyDescent="0.2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14">
        <f t="shared" si="36"/>
        <v>41833.609456018516</v>
      </c>
      <c r="J630" s="3">
        <v>1405269457</v>
      </c>
      <c r="K630" s="14">
        <f t="shared" si="37"/>
        <v>41803.609456018516</v>
      </c>
      <c r="L630" s="3">
        <v>1402677457</v>
      </c>
      <c r="M630" s="3" t="b">
        <v>0</v>
      </c>
      <c r="N630" s="3">
        <v>0</v>
      </c>
      <c r="O630" s="3" t="b">
        <v>0</v>
      </c>
      <c r="P630" s="3" t="s">
        <v>8267</v>
      </c>
      <c r="Q630" s="8">
        <f t="shared" si="38"/>
        <v>0</v>
      </c>
      <c r="R630" s="10" t="e">
        <f t="shared" si="39"/>
        <v>#DIV/0!</v>
      </c>
      <c r="S630" s="3" t="s">
        <v>8309</v>
      </c>
      <c r="T630" s="3" t="s">
        <v>8310</v>
      </c>
    </row>
    <row r="631" spans="1:20" ht="88" x14ac:dyDescent="0.2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14">
        <f t="shared" si="36"/>
        <v>42504.554490740738</v>
      </c>
      <c r="J631" s="3">
        <v>1463239108</v>
      </c>
      <c r="K631" s="14">
        <f t="shared" si="37"/>
        <v>42474.554490740738</v>
      </c>
      <c r="L631" s="3">
        <v>1460647108</v>
      </c>
      <c r="M631" s="3" t="b">
        <v>0</v>
      </c>
      <c r="N631" s="3">
        <v>3</v>
      </c>
      <c r="O631" s="3" t="b">
        <v>0</v>
      </c>
      <c r="P631" s="3" t="s">
        <v>8267</v>
      </c>
      <c r="Q631" s="8">
        <f t="shared" si="38"/>
        <v>1.75E-3</v>
      </c>
      <c r="R631" s="10">
        <f t="shared" si="39"/>
        <v>116.66666666666667</v>
      </c>
      <c r="S631" s="3" t="s">
        <v>8309</v>
      </c>
      <c r="T631" s="3" t="s">
        <v>8310</v>
      </c>
    </row>
    <row r="632" spans="1:20" ht="110" x14ac:dyDescent="0.2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14">
        <f t="shared" si="36"/>
        <v>42253.131944444445</v>
      </c>
      <c r="J632" s="3">
        <v>1441516200</v>
      </c>
      <c r="K632" s="14">
        <f t="shared" si="37"/>
        <v>42223.536122685182</v>
      </c>
      <c r="L632" s="3">
        <v>1438959121</v>
      </c>
      <c r="M632" s="3" t="b">
        <v>0</v>
      </c>
      <c r="N632" s="3">
        <v>1</v>
      </c>
      <c r="O632" s="3" t="b">
        <v>0</v>
      </c>
      <c r="P632" s="3" t="s">
        <v>8267</v>
      </c>
      <c r="Q632" s="8">
        <f t="shared" si="38"/>
        <v>8.3340278356529708E-4</v>
      </c>
      <c r="R632" s="10">
        <f t="shared" si="39"/>
        <v>10</v>
      </c>
      <c r="S632" s="3" t="s">
        <v>8309</v>
      </c>
      <c r="T632" s="3" t="s">
        <v>8310</v>
      </c>
    </row>
    <row r="633" spans="1:20" ht="66" x14ac:dyDescent="0.2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14">
        <f t="shared" si="36"/>
        <v>42518.688993055555</v>
      </c>
      <c r="J633" s="3">
        <v>1464460329</v>
      </c>
      <c r="K633" s="14">
        <f t="shared" si="37"/>
        <v>42489.688993055555</v>
      </c>
      <c r="L633" s="3">
        <v>1461954729</v>
      </c>
      <c r="M633" s="3" t="b">
        <v>0</v>
      </c>
      <c r="N633" s="3">
        <v>9</v>
      </c>
      <c r="O633" s="3" t="b">
        <v>0</v>
      </c>
      <c r="P633" s="3" t="s">
        <v>8267</v>
      </c>
      <c r="Q633" s="8">
        <f t="shared" si="38"/>
        <v>1.38E-2</v>
      </c>
      <c r="R633" s="10">
        <f t="shared" si="39"/>
        <v>76.666666666666671</v>
      </c>
      <c r="S633" s="3" t="s">
        <v>8309</v>
      </c>
      <c r="T633" s="3" t="s">
        <v>8310</v>
      </c>
    </row>
    <row r="634" spans="1:20" ht="66" x14ac:dyDescent="0.2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14">
        <f t="shared" si="36"/>
        <v>42333.617650462962</v>
      </c>
      <c r="J634" s="3">
        <v>1448470165</v>
      </c>
      <c r="K634" s="14">
        <f t="shared" si="37"/>
        <v>42303.575983796291</v>
      </c>
      <c r="L634" s="3">
        <v>1445874565</v>
      </c>
      <c r="M634" s="3" t="b">
        <v>0</v>
      </c>
      <c r="N634" s="3">
        <v>0</v>
      </c>
      <c r="O634" s="3" t="b">
        <v>0</v>
      </c>
      <c r="P634" s="3" t="s">
        <v>8267</v>
      </c>
      <c r="Q634" s="8">
        <f t="shared" si="38"/>
        <v>0</v>
      </c>
      <c r="R634" s="10" t="e">
        <f t="shared" si="39"/>
        <v>#DIV/0!</v>
      </c>
      <c r="S634" s="3" t="s">
        <v>8309</v>
      </c>
      <c r="T634" s="3" t="s">
        <v>8310</v>
      </c>
    </row>
    <row r="635" spans="1:20" ht="110" x14ac:dyDescent="0.2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14">
        <f t="shared" si="36"/>
        <v>42538.874999999993</v>
      </c>
      <c r="J635" s="3">
        <v>1466204400</v>
      </c>
      <c r="K635" s="14">
        <f t="shared" si="37"/>
        <v>42507.215995370367</v>
      </c>
      <c r="L635" s="3">
        <v>1463469062</v>
      </c>
      <c r="M635" s="3" t="b">
        <v>0</v>
      </c>
      <c r="N635" s="3">
        <v>25</v>
      </c>
      <c r="O635" s="3" t="b">
        <v>0</v>
      </c>
      <c r="P635" s="3" t="s">
        <v>8267</v>
      </c>
      <c r="Q635" s="8">
        <f t="shared" si="38"/>
        <v>0.1245</v>
      </c>
      <c r="R635" s="10">
        <f t="shared" si="39"/>
        <v>49.8</v>
      </c>
      <c r="S635" s="3" t="s">
        <v>8309</v>
      </c>
      <c r="T635" s="3" t="s">
        <v>8310</v>
      </c>
    </row>
    <row r="636" spans="1:20" ht="66" x14ac:dyDescent="0.2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14">
        <f t="shared" si="36"/>
        <v>42061.845243055555</v>
      </c>
      <c r="J636" s="3">
        <v>1424989029</v>
      </c>
      <c r="K636" s="14">
        <f t="shared" si="37"/>
        <v>42031.845243055555</v>
      </c>
      <c r="L636" s="3">
        <v>1422397029</v>
      </c>
      <c r="M636" s="3" t="b">
        <v>0</v>
      </c>
      <c r="N636" s="3">
        <v>1</v>
      </c>
      <c r="O636" s="3" t="b">
        <v>0</v>
      </c>
      <c r="P636" s="3" t="s">
        <v>8267</v>
      </c>
      <c r="Q636" s="8">
        <f t="shared" si="38"/>
        <v>2.0000000000000001E-4</v>
      </c>
      <c r="R636" s="10">
        <f t="shared" si="39"/>
        <v>1</v>
      </c>
      <c r="S636" s="3" t="s">
        <v>8309</v>
      </c>
      <c r="T636" s="3" t="s">
        <v>8310</v>
      </c>
    </row>
    <row r="637" spans="1:20" ht="44" x14ac:dyDescent="0.2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14">
        <f t="shared" si="36"/>
        <v>42106.008819444447</v>
      </c>
      <c r="J637" s="3">
        <v>1428804762</v>
      </c>
      <c r="K637" s="14">
        <f t="shared" si="37"/>
        <v>42076.008819444447</v>
      </c>
      <c r="L637" s="3">
        <v>1426212762</v>
      </c>
      <c r="M637" s="3" t="b">
        <v>0</v>
      </c>
      <c r="N637" s="3">
        <v>1</v>
      </c>
      <c r="O637" s="3" t="b">
        <v>0</v>
      </c>
      <c r="P637" s="3" t="s">
        <v>8267</v>
      </c>
      <c r="Q637" s="8">
        <f t="shared" si="38"/>
        <v>8.0000000000000007E-5</v>
      </c>
      <c r="R637" s="10">
        <f t="shared" si="39"/>
        <v>2</v>
      </c>
      <c r="S637" s="3" t="s">
        <v>8309</v>
      </c>
      <c r="T637" s="3" t="s">
        <v>8310</v>
      </c>
    </row>
    <row r="638" spans="1:20" ht="66" x14ac:dyDescent="0.2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14">
        <f t="shared" si="36"/>
        <v>42161.365972222215</v>
      </c>
      <c r="J638" s="3">
        <v>1433587620</v>
      </c>
      <c r="K638" s="14">
        <f t="shared" si="37"/>
        <v>42131.372106481482</v>
      </c>
      <c r="L638" s="3">
        <v>1430996150</v>
      </c>
      <c r="M638" s="3" t="b">
        <v>0</v>
      </c>
      <c r="N638" s="3">
        <v>1</v>
      </c>
      <c r="O638" s="3" t="b">
        <v>0</v>
      </c>
      <c r="P638" s="3" t="s">
        <v>8267</v>
      </c>
      <c r="Q638" s="8">
        <f t="shared" si="38"/>
        <v>2E-3</v>
      </c>
      <c r="R638" s="10">
        <f t="shared" si="39"/>
        <v>4</v>
      </c>
      <c r="S638" s="3" t="s">
        <v>8309</v>
      </c>
      <c r="T638" s="3" t="s">
        <v>8310</v>
      </c>
    </row>
    <row r="639" spans="1:20" ht="88" x14ac:dyDescent="0.2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14">
        <f t="shared" si="36"/>
        <v>42791.87777777778</v>
      </c>
      <c r="J639" s="3">
        <v>1488063840</v>
      </c>
      <c r="K639" s="14">
        <f t="shared" si="37"/>
        <v>42762.87868055555</v>
      </c>
      <c r="L639" s="3">
        <v>1485558318</v>
      </c>
      <c r="M639" s="3" t="b">
        <v>0</v>
      </c>
      <c r="N639" s="3">
        <v>0</v>
      </c>
      <c r="O639" s="3" t="b">
        <v>0</v>
      </c>
      <c r="P639" s="3" t="s">
        <v>8267</v>
      </c>
      <c r="Q639" s="8">
        <f t="shared" si="38"/>
        <v>0</v>
      </c>
      <c r="R639" s="10" t="e">
        <f t="shared" si="39"/>
        <v>#DIV/0!</v>
      </c>
      <c r="S639" s="3" t="s">
        <v>8309</v>
      </c>
      <c r="T639" s="3" t="s">
        <v>8310</v>
      </c>
    </row>
    <row r="640" spans="1:20" ht="22" x14ac:dyDescent="0.2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14">
        <f t="shared" si="36"/>
        <v>42819.468310185184</v>
      </c>
      <c r="J640" s="3">
        <v>1490447662</v>
      </c>
      <c r="K640" s="14">
        <f t="shared" si="37"/>
        <v>42759.509976851848</v>
      </c>
      <c r="L640" s="3">
        <v>1485267262</v>
      </c>
      <c r="M640" s="3" t="b">
        <v>0</v>
      </c>
      <c r="N640" s="3">
        <v>6</v>
      </c>
      <c r="O640" s="3" t="b">
        <v>0</v>
      </c>
      <c r="P640" s="3" t="s">
        <v>8267</v>
      </c>
      <c r="Q640" s="8">
        <f t="shared" si="38"/>
        <v>9.0000000000000006E-5</v>
      </c>
      <c r="R640" s="10">
        <f t="shared" si="39"/>
        <v>3</v>
      </c>
      <c r="S640" s="3" t="s">
        <v>8309</v>
      </c>
      <c r="T640" s="3" t="s">
        <v>8310</v>
      </c>
    </row>
    <row r="641" spans="1:20" ht="66" x14ac:dyDescent="0.2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14">
        <f t="shared" si="36"/>
        <v>41925.499942129631</v>
      </c>
      <c r="J641" s="3">
        <v>1413208795</v>
      </c>
      <c r="K641" s="14">
        <f t="shared" si="37"/>
        <v>41865.499942129631</v>
      </c>
      <c r="L641" s="3">
        <v>1408024795</v>
      </c>
      <c r="M641" s="3" t="b">
        <v>0</v>
      </c>
      <c r="N641" s="3">
        <v>1</v>
      </c>
      <c r="O641" s="3" t="b">
        <v>0</v>
      </c>
      <c r="P641" s="3" t="s">
        <v>8267</v>
      </c>
      <c r="Q641" s="8">
        <f t="shared" si="38"/>
        <v>9.9999999999999995E-7</v>
      </c>
      <c r="R641" s="10">
        <f t="shared" si="39"/>
        <v>1</v>
      </c>
      <c r="S641" s="3" t="s">
        <v>8309</v>
      </c>
      <c r="T641" s="3" t="s">
        <v>8310</v>
      </c>
    </row>
    <row r="642" spans="1:20" ht="88" x14ac:dyDescent="0.2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14">
        <f t="shared" si="36"/>
        <v>42698.874999999993</v>
      </c>
      <c r="J642" s="3">
        <v>1480028400</v>
      </c>
      <c r="K642" s="14">
        <f t="shared" si="37"/>
        <v>42683.336979166663</v>
      </c>
      <c r="L642" s="3">
        <v>1478685915</v>
      </c>
      <c r="M642" s="3" t="b">
        <v>0</v>
      </c>
      <c r="N642" s="3">
        <v>2</v>
      </c>
      <c r="O642" s="3" t="b">
        <v>1</v>
      </c>
      <c r="P642" s="3" t="s">
        <v>8268</v>
      </c>
      <c r="Q642" s="8">
        <f t="shared" si="38"/>
        <v>1.4428571428571428</v>
      </c>
      <c r="R642" s="10">
        <f t="shared" si="39"/>
        <v>50.5</v>
      </c>
      <c r="S642" s="3" t="s">
        <v>8309</v>
      </c>
      <c r="T642" s="3" t="s">
        <v>8311</v>
      </c>
    </row>
    <row r="643" spans="1:20" ht="88" x14ac:dyDescent="0.2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14">
        <f t="shared" ref="I643:I706" si="40">(((J643/60)/60)/24)+DATE(1970,1,1)+(-2/24)</f>
        <v>42229.486666666664</v>
      </c>
      <c r="J643" s="3">
        <v>1439473248</v>
      </c>
      <c r="K643" s="14">
        <f t="shared" ref="K643:K706" si="41">(L643/86400)+25569+(-2/24)</f>
        <v>42199.486666666664</v>
      </c>
      <c r="L643" s="3">
        <v>1436881248</v>
      </c>
      <c r="M643" s="3" t="b">
        <v>0</v>
      </c>
      <c r="N643" s="3">
        <v>315</v>
      </c>
      <c r="O643" s="3" t="b">
        <v>1</v>
      </c>
      <c r="P643" s="3" t="s">
        <v>8268</v>
      </c>
      <c r="Q643" s="8">
        <f t="shared" ref="Q643:Q706" si="42">E643/D643</f>
        <v>1.1916249999999999</v>
      </c>
      <c r="R643" s="10">
        <f t="shared" ref="R643:R706" si="43">E643/N643</f>
        <v>151.31746031746033</v>
      </c>
      <c r="S643" s="3" t="s">
        <v>8309</v>
      </c>
      <c r="T643" s="3" t="s">
        <v>8311</v>
      </c>
    </row>
    <row r="644" spans="1:20" ht="88" x14ac:dyDescent="0.2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14">
        <f t="shared" si="40"/>
        <v>42235.567986111106</v>
      </c>
      <c r="J644" s="3">
        <v>1439998674</v>
      </c>
      <c r="K644" s="14">
        <f t="shared" si="41"/>
        <v>42199.567986111106</v>
      </c>
      <c r="L644" s="3">
        <v>1436888274</v>
      </c>
      <c r="M644" s="3" t="b">
        <v>0</v>
      </c>
      <c r="N644" s="3">
        <v>2174</v>
      </c>
      <c r="O644" s="3" t="b">
        <v>1</v>
      </c>
      <c r="P644" s="3" t="s">
        <v>8268</v>
      </c>
      <c r="Q644" s="8">
        <f t="shared" si="42"/>
        <v>14.604850000000001</v>
      </c>
      <c r="R644" s="10">
        <f t="shared" si="43"/>
        <v>134.3592456301748</v>
      </c>
      <c r="S644" s="3" t="s">
        <v>8309</v>
      </c>
      <c r="T644" s="3" t="s">
        <v>8311</v>
      </c>
    </row>
    <row r="645" spans="1:20" ht="66" x14ac:dyDescent="0.2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14">
        <f t="shared" si="40"/>
        <v>42155.55873842592</v>
      </c>
      <c r="J645" s="3">
        <v>1433085875</v>
      </c>
      <c r="K645" s="14">
        <f t="shared" si="41"/>
        <v>42100.55873842592</v>
      </c>
      <c r="L645" s="3">
        <v>1428333875</v>
      </c>
      <c r="M645" s="3" t="b">
        <v>0</v>
      </c>
      <c r="N645" s="3">
        <v>152</v>
      </c>
      <c r="O645" s="3" t="b">
        <v>1</v>
      </c>
      <c r="P645" s="3" t="s">
        <v>8268</v>
      </c>
      <c r="Q645" s="8">
        <f t="shared" si="42"/>
        <v>1.0580799999999999</v>
      </c>
      <c r="R645" s="10">
        <f t="shared" si="43"/>
        <v>174.02631578947367</v>
      </c>
      <c r="S645" s="3" t="s">
        <v>8309</v>
      </c>
      <c r="T645" s="3" t="s">
        <v>8311</v>
      </c>
    </row>
    <row r="646" spans="1:20" ht="88" x14ac:dyDescent="0.2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14">
        <f t="shared" si="40"/>
        <v>41940.958333333328</v>
      </c>
      <c r="J646" s="3">
        <v>1414544400</v>
      </c>
      <c r="K646" s="14">
        <f t="shared" si="41"/>
        <v>41898.582627314812</v>
      </c>
      <c r="L646" s="3">
        <v>1410883139</v>
      </c>
      <c r="M646" s="3" t="b">
        <v>0</v>
      </c>
      <c r="N646" s="3">
        <v>1021</v>
      </c>
      <c r="O646" s="3" t="b">
        <v>1</v>
      </c>
      <c r="P646" s="3" t="s">
        <v>8268</v>
      </c>
      <c r="Q646" s="8">
        <f t="shared" si="42"/>
        <v>3.0011791999999997</v>
      </c>
      <c r="R646" s="10">
        <f t="shared" si="43"/>
        <v>73.486268364348675</v>
      </c>
      <c r="S646" s="3" t="s">
        <v>8309</v>
      </c>
      <c r="T646" s="3" t="s">
        <v>8311</v>
      </c>
    </row>
    <row r="647" spans="1:20" ht="66" x14ac:dyDescent="0.2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14">
        <f t="shared" si="40"/>
        <v>42593.942986111106</v>
      </c>
      <c r="J647" s="3">
        <v>1470962274</v>
      </c>
      <c r="K647" s="14">
        <f t="shared" si="41"/>
        <v>42563.942986111106</v>
      </c>
      <c r="L647" s="3">
        <v>1468370274</v>
      </c>
      <c r="M647" s="3" t="b">
        <v>0</v>
      </c>
      <c r="N647" s="3">
        <v>237</v>
      </c>
      <c r="O647" s="3" t="b">
        <v>1</v>
      </c>
      <c r="P647" s="3" t="s">
        <v>8268</v>
      </c>
      <c r="Q647" s="8">
        <f t="shared" si="42"/>
        <v>2.7869999999999999</v>
      </c>
      <c r="R647" s="10">
        <f t="shared" si="43"/>
        <v>23.518987341772153</v>
      </c>
      <c r="S647" s="3" t="s">
        <v>8309</v>
      </c>
      <c r="T647" s="3" t="s">
        <v>8311</v>
      </c>
    </row>
    <row r="648" spans="1:20" ht="110" x14ac:dyDescent="0.2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14">
        <f t="shared" si="40"/>
        <v>41862.769293981481</v>
      </c>
      <c r="J648" s="3">
        <v>1407788867</v>
      </c>
      <c r="K648" s="14">
        <f t="shared" si="41"/>
        <v>41832.769293981481</v>
      </c>
      <c r="L648" s="3">
        <v>1405196867</v>
      </c>
      <c r="M648" s="3" t="b">
        <v>0</v>
      </c>
      <c r="N648" s="3">
        <v>27</v>
      </c>
      <c r="O648" s="3" t="b">
        <v>1</v>
      </c>
      <c r="P648" s="3" t="s">
        <v>8268</v>
      </c>
      <c r="Q648" s="8">
        <f t="shared" si="42"/>
        <v>1.3187625000000001</v>
      </c>
      <c r="R648" s="10">
        <f t="shared" si="43"/>
        <v>39.074444444444445</v>
      </c>
      <c r="S648" s="3" t="s">
        <v>8309</v>
      </c>
      <c r="T648" s="3" t="s">
        <v>8311</v>
      </c>
    </row>
    <row r="649" spans="1:20" ht="110" x14ac:dyDescent="0.2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14">
        <f t="shared" si="40"/>
        <v>42446.642928240741</v>
      </c>
      <c r="J649" s="3">
        <v>1458235549</v>
      </c>
      <c r="K649" s="14">
        <f t="shared" si="41"/>
        <v>42416.684594907405</v>
      </c>
      <c r="L649" s="3">
        <v>1455647149</v>
      </c>
      <c r="M649" s="3" t="b">
        <v>0</v>
      </c>
      <c r="N649" s="3">
        <v>17</v>
      </c>
      <c r="O649" s="3" t="b">
        <v>1</v>
      </c>
      <c r="P649" s="3" t="s">
        <v>8268</v>
      </c>
      <c r="Q649" s="8">
        <f t="shared" si="42"/>
        <v>1.0705</v>
      </c>
      <c r="R649" s="10">
        <f t="shared" si="43"/>
        <v>125.94117647058823</v>
      </c>
      <c r="S649" s="3" t="s">
        <v>8309</v>
      </c>
      <c r="T649" s="3" t="s">
        <v>8311</v>
      </c>
    </row>
    <row r="650" spans="1:20" ht="44" x14ac:dyDescent="0.2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14">
        <f t="shared" si="40"/>
        <v>41926.610046296293</v>
      </c>
      <c r="J650" s="3">
        <v>1413304708</v>
      </c>
      <c r="K650" s="14">
        <f t="shared" si="41"/>
        <v>41891.610046296293</v>
      </c>
      <c r="L650" s="3">
        <v>1410280708</v>
      </c>
      <c r="M650" s="3" t="b">
        <v>0</v>
      </c>
      <c r="N650" s="3">
        <v>27</v>
      </c>
      <c r="O650" s="3" t="b">
        <v>1</v>
      </c>
      <c r="P650" s="3" t="s">
        <v>8268</v>
      </c>
      <c r="Q650" s="8">
        <f t="shared" si="42"/>
        <v>1.2682285714285715</v>
      </c>
      <c r="R650" s="10">
        <f t="shared" si="43"/>
        <v>1644</v>
      </c>
      <c r="S650" s="3" t="s">
        <v>8309</v>
      </c>
      <c r="T650" s="3" t="s">
        <v>8311</v>
      </c>
    </row>
    <row r="651" spans="1:20" ht="110" x14ac:dyDescent="0.2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14">
        <f t="shared" si="40"/>
        <v>41898.828854166662</v>
      </c>
      <c r="J651" s="3">
        <v>1410904413</v>
      </c>
      <c r="K651" s="14">
        <f t="shared" si="41"/>
        <v>41877.828854166662</v>
      </c>
      <c r="L651" s="3">
        <v>1409090013</v>
      </c>
      <c r="M651" s="3" t="b">
        <v>0</v>
      </c>
      <c r="N651" s="3">
        <v>82</v>
      </c>
      <c r="O651" s="3" t="b">
        <v>1</v>
      </c>
      <c r="P651" s="3" t="s">
        <v>8268</v>
      </c>
      <c r="Q651" s="8">
        <f t="shared" si="42"/>
        <v>1.3996</v>
      </c>
      <c r="R651" s="10">
        <f t="shared" si="43"/>
        <v>42.670731707317074</v>
      </c>
      <c r="S651" s="3" t="s">
        <v>8309</v>
      </c>
      <c r="T651" s="3" t="s">
        <v>8311</v>
      </c>
    </row>
    <row r="652" spans="1:20" ht="88" x14ac:dyDescent="0.2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14">
        <f t="shared" si="40"/>
        <v>41991.995185185187</v>
      </c>
      <c r="J652" s="3">
        <v>1418953984</v>
      </c>
      <c r="K652" s="14">
        <f t="shared" si="41"/>
        <v>41931.953518518516</v>
      </c>
      <c r="L652" s="3">
        <v>1413766384</v>
      </c>
      <c r="M652" s="3" t="b">
        <v>0</v>
      </c>
      <c r="N652" s="3">
        <v>48</v>
      </c>
      <c r="O652" s="3" t="b">
        <v>1</v>
      </c>
      <c r="P652" s="3" t="s">
        <v>8268</v>
      </c>
      <c r="Q652" s="8">
        <f t="shared" si="42"/>
        <v>1.1240000000000001</v>
      </c>
      <c r="R652" s="10">
        <f t="shared" si="43"/>
        <v>35.125</v>
      </c>
      <c r="S652" s="3" t="s">
        <v>8309</v>
      </c>
      <c r="T652" s="3" t="s">
        <v>8311</v>
      </c>
    </row>
    <row r="653" spans="1:20" ht="88" x14ac:dyDescent="0.2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14">
        <f t="shared" si="40"/>
        <v>41985.934155092589</v>
      </c>
      <c r="J653" s="3">
        <v>1418430311</v>
      </c>
      <c r="K653" s="14">
        <f t="shared" si="41"/>
        <v>41955.934155092589</v>
      </c>
      <c r="L653" s="3">
        <v>1415838311</v>
      </c>
      <c r="M653" s="3" t="b">
        <v>0</v>
      </c>
      <c r="N653" s="3">
        <v>105</v>
      </c>
      <c r="O653" s="3" t="b">
        <v>1</v>
      </c>
      <c r="P653" s="3" t="s">
        <v>8268</v>
      </c>
      <c r="Q653" s="8">
        <f t="shared" si="42"/>
        <v>1.00528</v>
      </c>
      <c r="R653" s="10">
        <f t="shared" si="43"/>
        <v>239.35238095238094</v>
      </c>
      <c r="S653" s="3" t="s">
        <v>8309</v>
      </c>
      <c r="T653" s="3" t="s">
        <v>8311</v>
      </c>
    </row>
    <row r="654" spans="1:20" ht="110" x14ac:dyDescent="0.2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14">
        <f t="shared" si="40"/>
        <v>42705.648726851847</v>
      </c>
      <c r="J654" s="3">
        <v>1480613650</v>
      </c>
      <c r="K654" s="14">
        <f t="shared" si="41"/>
        <v>42675.607060185182</v>
      </c>
      <c r="L654" s="3">
        <v>1478018050</v>
      </c>
      <c r="M654" s="3" t="b">
        <v>0</v>
      </c>
      <c r="N654" s="3">
        <v>28</v>
      </c>
      <c r="O654" s="3" t="b">
        <v>1</v>
      </c>
      <c r="P654" s="3" t="s">
        <v>8268</v>
      </c>
      <c r="Q654" s="8">
        <f t="shared" si="42"/>
        <v>1.0046666666666666</v>
      </c>
      <c r="R654" s="10">
        <f t="shared" si="43"/>
        <v>107.64285714285714</v>
      </c>
      <c r="S654" s="3" t="s">
        <v>8309</v>
      </c>
      <c r="T654" s="3" t="s">
        <v>8311</v>
      </c>
    </row>
    <row r="655" spans="1:20" ht="110" x14ac:dyDescent="0.2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14">
        <f t="shared" si="40"/>
        <v>42236.535185185181</v>
      </c>
      <c r="J655" s="3">
        <v>1440082240</v>
      </c>
      <c r="K655" s="14">
        <f t="shared" si="41"/>
        <v>42199.535185185181</v>
      </c>
      <c r="L655" s="3">
        <v>1436885440</v>
      </c>
      <c r="M655" s="3" t="b">
        <v>0</v>
      </c>
      <c r="N655" s="3">
        <v>1107</v>
      </c>
      <c r="O655" s="3" t="b">
        <v>1</v>
      </c>
      <c r="P655" s="3" t="s">
        <v>8268</v>
      </c>
      <c r="Q655" s="8">
        <f t="shared" si="42"/>
        <v>1.4144600000000001</v>
      </c>
      <c r="R655" s="10">
        <f t="shared" si="43"/>
        <v>95.830623306233065</v>
      </c>
      <c r="S655" s="3" t="s">
        <v>8309</v>
      </c>
      <c r="T655" s="3" t="s">
        <v>8311</v>
      </c>
    </row>
    <row r="656" spans="1:20" ht="88" x14ac:dyDescent="0.2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14">
        <f t="shared" si="40"/>
        <v>42193.873993055553</v>
      </c>
      <c r="J656" s="3">
        <v>1436396313</v>
      </c>
      <c r="K656" s="14">
        <f t="shared" si="41"/>
        <v>42163.873993055553</v>
      </c>
      <c r="L656" s="3">
        <v>1433804313</v>
      </c>
      <c r="M656" s="3" t="b">
        <v>0</v>
      </c>
      <c r="N656" s="3">
        <v>1013</v>
      </c>
      <c r="O656" s="3" t="b">
        <v>1</v>
      </c>
      <c r="P656" s="3" t="s">
        <v>8268</v>
      </c>
      <c r="Q656" s="8">
        <f t="shared" si="42"/>
        <v>2.6729166666666666</v>
      </c>
      <c r="R656" s="10">
        <f t="shared" si="43"/>
        <v>31.663376110562684</v>
      </c>
      <c r="S656" s="3" t="s">
        <v>8309</v>
      </c>
      <c r="T656" s="3" t="s">
        <v>8311</v>
      </c>
    </row>
    <row r="657" spans="1:20" ht="88" x14ac:dyDescent="0.2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14">
        <f t="shared" si="40"/>
        <v>42075.832314814812</v>
      </c>
      <c r="J657" s="3">
        <v>1426197512</v>
      </c>
      <c r="K657" s="14">
        <f t="shared" si="41"/>
        <v>42045.873981481483</v>
      </c>
      <c r="L657" s="3">
        <v>1423609112</v>
      </c>
      <c r="M657" s="3" t="b">
        <v>0</v>
      </c>
      <c r="N657" s="3">
        <v>274</v>
      </c>
      <c r="O657" s="3" t="b">
        <v>1</v>
      </c>
      <c r="P657" s="3" t="s">
        <v>8268</v>
      </c>
      <c r="Q657" s="8">
        <f t="shared" si="42"/>
        <v>1.4688749999999999</v>
      </c>
      <c r="R657" s="10">
        <f t="shared" si="43"/>
        <v>42.886861313868614</v>
      </c>
      <c r="S657" s="3" t="s">
        <v>8309</v>
      </c>
      <c r="T657" s="3" t="s">
        <v>8311</v>
      </c>
    </row>
    <row r="658" spans="1:20" ht="88" x14ac:dyDescent="0.2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14">
        <f t="shared" si="40"/>
        <v>42477.679618055547</v>
      </c>
      <c r="J658" s="3">
        <v>1460917119</v>
      </c>
      <c r="K658" s="14">
        <f t="shared" si="41"/>
        <v>42417.721284722218</v>
      </c>
      <c r="L658" s="3">
        <v>1455736719</v>
      </c>
      <c r="M658" s="3" t="b">
        <v>0</v>
      </c>
      <c r="N658" s="3">
        <v>87</v>
      </c>
      <c r="O658" s="3" t="b">
        <v>1</v>
      </c>
      <c r="P658" s="3" t="s">
        <v>8268</v>
      </c>
      <c r="Q658" s="8">
        <f t="shared" si="42"/>
        <v>2.1356000000000002</v>
      </c>
      <c r="R658" s="10">
        <f t="shared" si="43"/>
        <v>122.73563218390805</v>
      </c>
      <c r="S658" s="3" t="s">
        <v>8309</v>
      </c>
      <c r="T658" s="3" t="s">
        <v>8311</v>
      </c>
    </row>
    <row r="659" spans="1:20" ht="110" x14ac:dyDescent="0.2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14">
        <f t="shared" si="40"/>
        <v>42361.762407407405</v>
      </c>
      <c r="J659" s="3">
        <v>1450901872</v>
      </c>
      <c r="K659" s="14">
        <f t="shared" si="41"/>
        <v>42331.762407407405</v>
      </c>
      <c r="L659" s="3">
        <v>1448309872</v>
      </c>
      <c r="M659" s="3" t="b">
        <v>0</v>
      </c>
      <c r="N659" s="3">
        <v>99</v>
      </c>
      <c r="O659" s="3" t="b">
        <v>1</v>
      </c>
      <c r="P659" s="3" t="s">
        <v>8268</v>
      </c>
      <c r="Q659" s="8">
        <f t="shared" si="42"/>
        <v>1.2569999999999999</v>
      </c>
      <c r="R659" s="10">
        <f t="shared" si="43"/>
        <v>190.45454545454547</v>
      </c>
      <c r="S659" s="3" t="s">
        <v>8309</v>
      </c>
      <c r="T659" s="3" t="s">
        <v>8311</v>
      </c>
    </row>
    <row r="660" spans="1:20" ht="110" x14ac:dyDescent="0.2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14">
        <f t="shared" si="40"/>
        <v>42211.666666666664</v>
      </c>
      <c r="J660" s="3">
        <v>1437933600</v>
      </c>
      <c r="K660" s="14">
        <f t="shared" si="41"/>
        <v>42179.077418981477</v>
      </c>
      <c r="L660" s="3">
        <v>1435117889</v>
      </c>
      <c r="M660" s="3" t="b">
        <v>0</v>
      </c>
      <c r="N660" s="3">
        <v>276</v>
      </c>
      <c r="O660" s="3" t="b">
        <v>1</v>
      </c>
      <c r="P660" s="3" t="s">
        <v>8268</v>
      </c>
      <c r="Q660" s="8">
        <f t="shared" si="42"/>
        <v>1.0446206037108834</v>
      </c>
      <c r="R660" s="10">
        <f t="shared" si="43"/>
        <v>109.33695652173913</v>
      </c>
      <c r="S660" s="3" t="s">
        <v>8309</v>
      </c>
      <c r="T660" s="3" t="s">
        <v>8311</v>
      </c>
    </row>
    <row r="661" spans="1:20" ht="44" x14ac:dyDescent="0.2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14">
        <f t="shared" si="40"/>
        <v>42239.510358796295</v>
      </c>
      <c r="J661" s="3">
        <v>1440339295</v>
      </c>
      <c r="K661" s="14">
        <f t="shared" si="41"/>
        <v>42209.510358796295</v>
      </c>
      <c r="L661" s="3">
        <v>1437747295</v>
      </c>
      <c r="M661" s="3" t="b">
        <v>0</v>
      </c>
      <c r="N661" s="3">
        <v>21</v>
      </c>
      <c r="O661" s="3" t="b">
        <v>1</v>
      </c>
      <c r="P661" s="3" t="s">
        <v>8268</v>
      </c>
      <c r="Q661" s="8">
        <f t="shared" si="42"/>
        <v>1.0056666666666667</v>
      </c>
      <c r="R661" s="10">
        <f t="shared" si="43"/>
        <v>143.66666666666666</v>
      </c>
      <c r="S661" s="3" t="s">
        <v>8309</v>
      </c>
      <c r="T661" s="3" t="s">
        <v>8311</v>
      </c>
    </row>
    <row r="662" spans="1:20" ht="110" x14ac:dyDescent="0.2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14">
        <f t="shared" si="40"/>
        <v>41952.699988425928</v>
      </c>
      <c r="J662" s="3">
        <v>1415558879</v>
      </c>
      <c r="K662" s="14">
        <f t="shared" si="41"/>
        <v>41922.658321759256</v>
      </c>
      <c r="L662" s="3">
        <v>1412963279</v>
      </c>
      <c r="M662" s="3" t="b">
        <v>0</v>
      </c>
      <c r="N662" s="3">
        <v>18</v>
      </c>
      <c r="O662" s="3" t="b">
        <v>0</v>
      </c>
      <c r="P662" s="3" t="s">
        <v>8268</v>
      </c>
      <c r="Q662" s="8">
        <f t="shared" si="42"/>
        <v>3.058E-2</v>
      </c>
      <c r="R662" s="10">
        <f t="shared" si="43"/>
        <v>84.944444444444443</v>
      </c>
      <c r="S662" s="3" t="s">
        <v>8309</v>
      </c>
      <c r="T662" s="3" t="s">
        <v>8311</v>
      </c>
    </row>
    <row r="663" spans="1:20" ht="88" x14ac:dyDescent="0.2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14">
        <f t="shared" si="40"/>
        <v>42666.562025462961</v>
      </c>
      <c r="J663" s="3">
        <v>1477236559</v>
      </c>
      <c r="K663" s="14">
        <f t="shared" si="41"/>
        <v>42636.562025462961</v>
      </c>
      <c r="L663" s="3">
        <v>1474644559</v>
      </c>
      <c r="M663" s="3" t="b">
        <v>0</v>
      </c>
      <c r="N663" s="3">
        <v>9</v>
      </c>
      <c r="O663" s="3" t="b">
        <v>0</v>
      </c>
      <c r="P663" s="3" t="s">
        <v>8268</v>
      </c>
      <c r="Q663" s="8">
        <f t="shared" si="42"/>
        <v>9.4999999999999998E-3</v>
      </c>
      <c r="R663" s="10">
        <f t="shared" si="43"/>
        <v>10.555555555555555</v>
      </c>
      <c r="S663" s="3" t="s">
        <v>8309</v>
      </c>
      <c r="T663" s="3" t="s">
        <v>8311</v>
      </c>
    </row>
    <row r="664" spans="1:20" ht="88" x14ac:dyDescent="0.2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14">
        <f t="shared" si="40"/>
        <v>42020.354710648149</v>
      </c>
      <c r="J664" s="3">
        <v>1421404247</v>
      </c>
      <c r="K664" s="14">
        <f t="shared" si="41"/>
        <v>41990.354710648149</v>
      </c>
      <c r="L664" s="3">
        <v>1418812247</v>
      </c>
      <c r="M664" s="3" t="b">
        <v>0</v>
      </c>
      <c r="N664" s="3">
        <v>4</v>
      </c>
      <c r="O664" s="3" t="b">
        <v>0</v>
      </c>
      <c r="P664" s="3" t="s">
        <v>8268</v>
      </c>
      <c r="Q664" s="8">
        <f t="shared" si="42"/>
        <v>4.0000000000000001E-3</v>
      </c>
      <c r="R664" s="10">
        <f t="shared" si="43"/>
        <v>39</v>
      </c>
      <c r="S664" s="3" t="s">
        <v>8309</v>
      </c>
      <c r="T664" s="3" t="s">
        <v>8311</v>
      </c>
    </row>
    <row r="665" spans="1:20" ht="110" x14ac:dyDescent="0.2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14">
        <f t="shared" si="40"/>
        <v>42203.759907407402</v>
      </c>
      <c r="J665" s="3">
        <v>1437250456</v>
      </c>
      <c r="K665" s="14">
        <f t="shared" si="41"/>
        <v>42173.759907407402</v>
      </c>
      <c r="L665" s="3">
        <v>1434658456</v>
      </c>
      <c r="M665" s="3" t="b">
        <v>0</v>
      </c>
      <c r="N665" s="3">
        <v>7</v>
      </c>
      <c r="O665" s="3" t="b">
        <v>0</v>
      </c>
      <c r="P665" s="3" t="s">
        <v>8268</v>
      </c>
      <c r="Q665" s="8">
        <f t="shared" si="42"/>
        <v>3.5000000000000001E-3</v>
      </c>
      <c r="R665" s="10">
        <f t="shared" si="43"/>
        <v>100</v>
      </c>
      <c r="S665" s="3" t="s">
        <v>8309</v>
      </c>
      <c r="T665" s="3" t="s">
        <v>8311</v>
      </c>
    </row>
    <row r="666" spans="1:20" ht="88" x14ac:dyDescent="0.2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14">
        <f t="shared" si="40"/>
        <v>42107.583043981482</v>
      </c>
      <c r="J666" s="3">
        <v>1428940775</v>
      </c>
      <c r="K666" s="14">
        <f t="shared" si="41"/>
        <v>42077.583043981482</v>
      </c>
      <c r="L666" s="3">
        <v>1426348775</v>
      </c>
      <c r="M666" s="3" t="b">
        <v>0</v>
      </c>
      <c r="N666" s="3">
        <v>29</v>
      </c>
      <c r="O666" s="3" t="b">
        <v>0</v>
      </c>
      <c r="P666" s="3" t="s">
        <v>8268</v>
      </c>
      <c r="Q666" s="8">
        <f t="shared" si="42"/>
        <v>7.5333333333333335E-2</v>
      </c>
      <c r="R666" s="10">
        <f t="shared" si="43"/>
        <v>31.172413793103448</v>
      </c>
      <c r="S666" s="3" t="s">
        <v>8309</v>
      </c>
      <c r="T666" s="3" t="s">
        <v>8311</v>
      </c>
    </row>
    <row r="667" spans="1:20" ht="110" x14ac:dyDescent="0.2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14">
        <f t="shared" si="40"/>
        <v>42748.628020833326</v>
      </c>
      <c r="J667" s="3">
        <v>1484327061</v>
      </c>
      <c r="K667" s="14">
        <f t="shared" si="41"/>
        <v>42688.628020833326</v>
      </c>
      <c r="L667" s="3">
        <v>1479143061</v>
      </c>
      <c r="M667" s="3" t="b">
        <v>0</v>
      </c>
      <c r="N667" s="3">
        <v>12</v>
      </c>
      <c r="O667" s="3" t="b">
        <v>0</v>
      </c>
      <c r="P667" s="3" t="s">
        <v>8268</v>
      </c>
      <c r="Q667" s="8">
        <f t="shared" si="42"/>
        <v>0.18640000000000001</v>
      </c>
      <c r="R667" s="10">
        <f t="shared" si="43"/>
        <v>155.33333333333334</v>
      </c>
      <c r="S667" s="3" t="s">
        <v>8309</v>
      </c>
      <c r="T667" s="3" t="s">
        <v>8311</v>
      </c>
    </row>
    <row r="668" spans="1:20" ht="88" x14ac:dyDescent="0.2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14">
        <f t="shared" si="40"/>
        <v>41868.748819444445</v>
      </c>
      <c r="J668" s="3">
        <v>1408305498</v>
      </c>
      <c r="K668" s="14">
        <f t="shared" si="41"/>
        <v>41838.748819444438</v>
      </c>
      <c r="L668" s="3">
        <v>1405713498</v>
      </c>
      <c r="M668" s="3" t="b">
        <v>0</v>
      </c>
      <c r="N668" s="3">
        <v>4</v>
      </c>
      <c r="O668" s="3" t="b">
        <v>0</v>
      </c>
      <c r="P668" s="3" t="s">
        <v>8268</v>
      </c>
      <c r="Q668" s="8">
        <f t="shared" si="42"/>
        <v>4.0000000000000003E-5</v>
      </c>
      <c r="R668" s="10">
        <f t="shared" si="43"/>
        <v>2</v>
      </c>
      <c r="S668" s="3" t="s">
        <v>8309</v>
      </c>
      <c r="T668" s="3" t="s">
        <v>8311</v>
      </c>
    </row>
    <row r="669" spans="1:20" ht="88" x14ac:dyDescent="0.2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14">
        <f t="shared" si="40"/>
        <v>42672.290081018517</v>
      </c>
      <c r="J669" s="3">
        <v>1477731463</v>
      </c>
      <c r="K669" s="14">
        <f t="shared" si="41"/>
        <v>42632.290081018517</v>
      </c>
      <c r="L669" s="3">
        <v>1474275463</v>
      </c>
      <c r="M669" s="3" t="b">
        <v>0</v>
      </c>
      <c r="N669" s="3">
        <v>28</v>
      </c>
      <c r="O669" s="3" t="b">
        <v>0</v>
      </c>
      <c r="P669" s="3" t="s">
        <v>8268</v>
      </c>
      <c r="Q669" s="8">
        <f t="shared" si="42"/>
        <v>0.1002</v>
      </c>
      <c r="R669" s="10">
        <f t="shared" si="43"/>
        <v>178.92857142857142</v>
      </c>
      <c r="S669" s="3" t="s">
        <v>8309</v>
      </c>
      <c r="T669" s="3" t="s">
        <v>8311</v>
      </c>
    </row>
    <row r="670" spans="1:20" ht="88" x14ac:dyDescent="0.2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14">
        <f t="shared" si="40"/>
        <v>42135.747939814813</v>
      </c>
      <c r="J670" s="3">
        <v>1431374222</v>
      </c>
      <c r="K670" s="14">
        <f t="shared" si="41"/>
        <v>42090.747939814813</v>
      </c>
      <c r="L670" s="3">
        <v>1427486222</v>
      </c>
      <c r="M670" s="3" t="b">
        <v>0</v>
      </c>
      <c r="N670" s="3">
        <v>25</v>
      </c>
      <c r="O670" s="3" t="b">
        <v>0</v>
      </c>
      <c r="P670" s="3" t="s">
        <v>8268</v>
      </c>
      <c r="Q670" s="8">
        <f t="shared" si="42"/>
        <v>4.5600000000000002E-2</v>
      </c>
      <c r="R670" s="10">
        <f t="shared" si="43"/>
        <v>27.36</v>
      </c>
      <c r="S670" s="3" t="s">
        <v>8309</v>
      </c>
      <c r="T670" s="3" t="s">
        <v>8311</v>
      </c>
    </row>
    <row r="671" spans="1:20" ht="88" x14ac:dyDescent="0.2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14">
        <f t="shared" si="40"/>
        <v>42557.542337962957</v>
      </c>
      <c r="J671" s="3">
        <v>1467817258</v>
      </c>
      <c r="K671" s="14">
        <f t="shared" si="41"/>
        <v>42527.542337962957</v>
      </c>
      <c r="L671" s="3">
        <v>1465225258</v>
      </c>
      <c r="M671" s="3" t="b">
        <v>0</v>
      </c>
      <c r="N671" s="3">
        <v>28</v>
      </c>
      <c r="O671" s="3" t="b">
        <v>0</v>
      </c>
      <c r="P671" s="3" t="s">
        <v>8268</v>
      </c>
      <c r="Q671" s="8">
        <f t="shared" si="42"/>
        <v>0.21507499999999999</v>
      </c>
      <c r="R671" s="10">
        <f t="shared" si="43"/>
        <v>1536.25</v>
      </c>
      <c r="S671" s="3" t="s">
        <v>8309</v>
      </c>
      <c r="T671" s="3" t="s">
        <v>8311</v>
      </c>
    </row>
    <row r="672" spans="1:20" ht="110" x14ac:dyDescent="0.2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14">
        <f t="shared" si="40"/>
        <v>42540.256944444445</v>
      </c>
      <c r="J672" s="3">
        <v>1466323800</v>
      </c>
      <c r="K672" s="14">
        <f t="shared" si="41"/>
        <v>42506.626388888886</v>
      </c>
      <c r="L672" s="3">
        <v>1463418120</v>
      </c>
      <c r="M672" s="3" t="b">
        <v>0</v>
      </c>
      <c r="N672" s="3">
        <v>310</v>
      </c>
      <c r="O672" s="3" t="b">
        <v>0</v>
      </c>
      <c r="P672" s="3" t="s">
        <v>8268</v>
      </c>
      <c r="Q672" s="8">
        <f t="shared" si="42"/>
        <v>0.29276666666666668</v>
      </c>
      <c r="R672" s="10">
        <f t="shared" si="43"/>
        <v>84.99677419354839</v>
      </c>
      <c r="S672" s="3" t="s">
        <v>8309</v>
      </c>
      <c r="T672" s="3" t="s">
        <v>8311</v>
      </c>
    </row>
    <row r="673" spans="1:20" ht="88" x14ac:dyDescent="0.2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14">
        <f t="shared" si="40"/>
        <v>42018.083333333336</v>
      </c>
      <c r="J673" s="3">
        <v>1421208000</v>
      </c>
      <c r="K673" s="14">
        <f t="shared" si="41"/>
        <v>41984.609398148146</v>
      </c>
      <c r="L673" s="3">
        <v>1418315852</v>
      </c>
      <c r="M673" s="3" t="b">
        <v>0</v>
      </c>
      <c r="N673" s="3">
        <v>15</v>
      </c>
      <c r="O673" s="3" t="b">
        <v>0</v>
      </c>
      <c r="P673" s="3" t="s">
        <v>8268</v>
      </c>
      <c r="Q673" s="8">
        <f t="shared" si="42"/>
        <v>0.39426666666666665</v>
      </c>
      <c r="R673" s="10">
        <f t="shared" si="43"/>
        <v>788.5333333333333</v>
      </c>
      <c r="S673" s="3" t="s">
        <v>8309</v>
      </c>
      <c r="T673" s="3" t="s">
        <v>8311</v>
      </c>
    </row>
    <row r="674" spans="1:20" ht="110" x14ac:dyDescent="0.2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14">
        <f t="shared" si="40"/>
        <v>42005.124305555553</v>
      </c>
      <c r="J674" s="3">
        <v>1420088340</v>
      </c>
      <c r="K674" s="14">
        <f t="shared" si="41"/>
        <v>41974.136157407404</v>
      </c>
      <c r="L674" s="3">
        <v>1417410964</v>
      </c>
      <c r="M674" s="3" t="b">
        <v>0</v>
      </c>
      <c r="N674" s="3">
        <v>215</v>
      </c>
      <c r="O674" s="3" t="b">
        <v>0</v>
      </c>
      <c r="P674" s="3" t="s">
        <v>8268</v>
      </c>
      <c r="Q674" s="8">
        <f t="shared" si="42"/>
        <v>0.21628</v>
      </c>
      <c r="R674" s="10">
        <f t="shared" si="43"/>
        <v>50.29767441860465</v>
      </c>
      <c r="S674" s="3" t="s">
        <v>8309</v>
      </c>
      <c r="T674" s="3" t="s">
        <v>8311</v>
      </c>
    </row>
    <row r="675" spans="1:20" ht="88" x14ac:dyDescent="0.2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14">
        <f t="shared" si="40"/>
        <v>41883.7571412037</v>
      </c>
      <c r="J675" s="3">
        <v>1409602217</v>
      </c>
      <c r="K675" s="14">
        <f t="shared" si="41"/>
        <v>41838.7571412037</v>
      </c>
      <c r="L675" s="3">
        <v>1405714217</v>
      </c>
      <c r="M675" s="3" t="b">
        <v>0</v>
      </c>
      <c r="N675" s="3">
        <v>3</v>
      </c>
      <c r="O675" s="3" t="b">
        <v>0</v>
      </c>
      <c r="P675" s="3" t="s">
        <v>8268</v>
      </c>
      <c r="Q675" s="8">
        <f t="shared" si="42"/>
        <v>2.0500000000000002E-3</v>
      </c>
      <c r="R675" s="10">
        <f t="shared" si="43"/>
        <v>68.333333333333329</v>
      </c>
      <c r="S675" s="3" t="s">
        <v>8309</v>
      </c>
      <c r="T675" s="3" t="s">
        <v>8311</v>
      </c>
    </row>
    <row r="676" spans="1:20" ht="66" x14ac:dyDescent="0.2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14">
        <f t="shared" si="40"/>
        <v>41863.032719907402</v>
      </c>
      <c r="J676" s="3">
        <v>1407811627</v>
      </c>
      <c r="K676" s="14">
        <f t="shared" si="41"/>
        <v>41803.032719907402</v>
      </c>
      <c r="L676" s="3">
        <v>1402627627</v>
      </c>
      <c r="M676" s="3" t="b">
        <v>0</v>
      </c>
      <c r="N676" s="3">
        <v>2</v>
      </c>
      <c r="O676" s="3" t="b">
        <v>0</v>
      </c>
      <c r="P676" s="3" t="s">
        <v>8268</v>
      </c>
      <c r="Q676" s="8">
        <f t="shared" si="42"/>
        <v>2.9999999999999997E-4</v>
      </c>
      <c r="R676" s="10">
        <f t="shared" si="43"/>
        <v>7.5</v>
      </c>
      <c r="S676" s="3" t="s">
        <v>8309</v>
      </c>
      <c r="T676" s="3" t="s">
        <v>8311</v>
      </c>
    </row>
    <row r="677" spans="1:20" ht="110" x14ac:dyDescent="0.2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14">
        <f t="shared" si="40"/>
        <v>42005.207638888889</v>
      </c>
      <c r="J677" s="3">
        <v>1420095540</v>
      </c>
      <c r="K677" s="14">
        <f t="shared" si="41"/>
        <v>41975.847268518519</v>
      </c>
      <c r="L677" s="3">
        <v>1417558804</v>
      </c>
      <c r="M677" s="3" t="b">
        <v>0</v>
      </c>
      <c r="N677" s="3">
        <v>26</v>
      </c>
      <c r="O677" s="3" t="b">
        <v>0</v>
      </c>
      <c r="P677" s="3" t="s">
        <v>8268</v>
      </c>
      <c r="Q677" s="8">
        <f t="shared" si="42"/>
        <v>0.14849999999999999</v>
      </c>
      <c r="R677" s="10">
        <f t="shared" si="43"/>
        <v>34.269230769230766</v>
      </c>
      <c r="S677" s="3" t="s">
        <v>8309</v>
      </c>
      <c r="T677" s="3" t="s">
        <v>8311</v>
      </c>
    </row>
    <row r="678" spans="1:20" ht="88" x14ac:dyDescent="0.2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14">
        <f t="shared" si="40"/>
        <v>42042.684965277782</v>
      </c>
      <c r="J678" s="3">
        <v>1423333581</v>
      </c>
      <c r="K678" s="14">
        <f t="shared" si="41"/>
        <v>42012.684965277775</v>
      </c>
      <c r="L678" s="3">
        <v>1420741581</v>
      </c>
      <c r="M678" s="3" t="b">
        <v>0</v>
      </c>
      <c r="N678" s="3">
        <v>24</v>
      </c>
      <c r="O678" s="3" t="b">
        <v>0</v>
      </c>
      <c r="P678" s="3" t="s">
        <v>8268</v>
      </c>
      <c r="Q678" s="8">
        <f t="shared" si="42"/>
        <v>1.4710000000000001E-2</v>
      </c>
      <c r="R678" s="10">
        <f t="shared" si="43"/>
        <v>61.291666666666664</v>
      </c>
      <c r="S678" s="3" t="s">
        <v>8309</v>
      </c>
      <c r="T678" s="3" t="s">
        <v>8311</v>
      </c>
    </row>
    <row r="679" spans="1:20" ht="110" x14ac:dyDescent="0.2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14">
        <f t="shared" si="40"/>
        <v>42549.320543981477</v>
      </c>
      <c r="J679" s="3">
        <v>1467106895</v>
      </c>
      <c r="K679" s="14">
        <f t="shared" si="41"/>
        <v>42504.320543981477</v>
      </c>
      <c r="L679" s="3">
        <v>1463218895</v>
      </c>
      <c r="M679" s="3" t="b">
        <v>0</v>
      </c>
      <c r="N679" s="3">
        <v>96</v>
      </c>
      <c r="O679" s="3" t="b">
        <v>0</v>
      </c>
      <c r="P679" s="3" t="s">
        <v>8268</v>
      </c>
      <c r="Q679" s="8">
        <f t="shared" si="42"/>
        <v>0.25584000000000001</v>
      </c>
      <c r="R679" s="10">
        <f t="shared" si="43"/>
        <v>133.25</v>
      </c>
      <c r="S679" s="3" t="s">
        <v>8309</v>
      </c>
      <c r="T679" s="3" t="s">
        <v>8311</v>
      </c>
    </row>
    <row r="680" spans="1:20" ht="110" x14ac:dyDescent="0.2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14">
        <f t="shared" si="40"/>
        <v>42511.293263888881</v>
      </c>
      <c r="J680" s="3">
        <v>1463821338</v>
      </c>
      <c r="K680" s="14">
        <f t="shared" si="41"/>
        <v>42481.293263888881</v>
      </c>
      <c r="L680" s="3">
        <v>1461229338</v>
      </c>
      <c r="M680" s="3" t="b">
        <v>0</v>
      </c>
      <c r="N680" s="3">
        <v>17</v>
      </c>
      <c r="O680" s="3" t="b">
        <v>0</v>
      </c>
      <c r="P680" s="3" t="s">
        <v>8268</v>
      </c>
      <c r="Q680" s="8">
        <f t="shared" si="42"/>
        <v>3.8206896551724136E-2</v>
      </c>
      <c r="R680" s="10">
        <f t="shared" si="43"/>
        <v>65.17647058823529</v>
      </c>
      <c r="S680" s="3" t="s">
        <v>8309</v>
      </c>
      <c r="T680" s="3" t="s">
        <v>8311</v>
      </c>
    </row>
    <row r="681" spans="1:20" ht="88" x14ac:dyDescent="0.2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14">
        <f t="shared" si="40"/>
        <v>42616.612372685187</v>
      </c>
      <c r="J681" s="3">
        <v>1472920909</v>
      </c>
      <c r="K681" s="14">
        <f t="shared" si="41"/>
        <v>42556.612372685187</v>
      </c>
      <c r="L681" s="3">
        <v>1467736909</v>
      </c>
      <c r="M681" s="3" t="b">
        <v>0</v>
      </c>
      <c r="N681" s="3">
        <v>94</v>
      </c>
      <c r="O681" s="3" t="b">
        <v>0</v>
      </c>
      <c r="P681" s="3" t="s">
        <v>8268</v>
      </c>
      <c r="Q681" s="8">
        <f t="shared" si="42"/>
        <v>0.15485964912280703</v>
      </c>
      <c r="R681" s="10">
        <f t="shared" si="43"/>
        <v>93.90425531914893</v>
      </c>
      <c r="S681" s="3" t="s">
        <v>8309</v>
      </c>
      <c r="T681" s="3" t="s">
        <v>8311</v>
      </c>
    </row>
    <row r="682" spans="1:20" ht="110" x14ac:dyDescent="0.2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14">
        <f t="shared" si="40"/>
        <v>41899.418182870366</v>
      </c>
      <c r="J682" s="3">
        <v>1410955331</v>
      </c>
      <c r="K682" s="14">
        <f t="shared" si="41"/>
        <v>41864.418182870366</v>
      </c>
      <c r="L682" s="3">
        <v>1407931331</v>
      </c>
      <c r="M682" s="3" t="b">
        <v>0</v>
      </c>
      <c r="N682" s="3">
        <v>129</v>
      </c>
      <c r="O682" s="3" t="b">
        <v>0</v>
      </c>
      <c r="P682" s="3" t="s">
        <v>8268</v>
      </c>
      <c r="Q682" s="8">
        <f t="shared" si="42"/>
        <v>0.25912000000000002</v>
      </c>
      <c r="R682" s="10">
        <f t="shared" si="43"/>
        <v>150.65116279069767</v>
      </c>
      <c r="S682" s="3" t="s">
        <v>8309</v>
      </c>
      <c r="T682" s="3" t="s">
        <v>8311</v>
      </c>
    </row>
    <row r="683" spans="1:20" ht="110" x14ac:dyDescent="0.2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14">
        <f t="shared" si="40"/>
        <v>42669.722268518519</v>
      </c>
      <c r="J683" s="3">
        <v>1477509604</v>
      </c>
      <c r="K683" s="14">
        <f t="shared" si="41"/>
        <v>42639.722268518519</v>
      </c>
      <c r="L683" s="3">
        <v>1474917604</v>
      </c>
      <c r="M683" s="3" t="b">
        <v>0</v>
      </c>
      <c r="N683" s="3">
        <v>1</v>
      </c>
      <c r="O683" s="3" t="b">
        <v>0</v>
      </c>
      <c r="P683" s="3" t="s">
        <v>8268</v>
      </c>
      <c r="Q683" s="8">
        <f t="shared" si="42"/>
        <v>4.0000000000000002E-4</v>
      </c>
      <c r="R683" s="10">
        <f t="shared" si="43"/>
        <v>1</v>
      </c>
      <c r="S683" s="3" t="s">
        <v>8309</v>
      </c>
      <c r="T683" s="3" t="s">
        <v>8311</v>
      </c>
    </row>
    <row r="684" spans="1:20" ht="88" x14ac:dyDescent="0.2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14">
        <f t="shared" si="40"/>
        <v>42808.64030092593</v>
      </c>
      <c r="J684" s="3">
        <v>1489512122</v>
      </c>
      <c r="K684" s="14">
        <f t="shared" si="41"/>
        <v>42778.681967592587</v>
      </c>
      <c r="L684" s="3">
        <v>1486923722</v>
      </c>
      <c r="M684" s="3" t="b">
        <v>0</v>
      </c>
      <c r="N684" s="3">
        <v>4</v>
      </c>
      <c r="O684" s="3" t="b">
        <v>0</v>
      </c>
      <c r="P684" s="3" t="s">
        <v>8268</v>
      </c>
      <c r="Q684" s="8">
        <f t="shared" si="42"/>
        <v>1.06E-3</v>
      </c>
      <c r="R684" s="10">
        <f t="shared" si="43"/>
        <v>13.25</v>
      </c>
      <c r="S684" s="3" t="s">
        <v>8309</v>
      </c>
      <c r="T684" s="3" t="s">
        <v>8311</v>
      </c>
    </row>
    <row r="685" spans="1:20" ht="110" x14ac:dyDescent="0.2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14">
        <f t="shared" si="40"/>
        <v>42674.816712962966</v>
      </c>
      <c r="J685" s="3">
        <v>1477949764</v>
      </c>
      <c r="K685" s="14">
        <f t="shared" si="41"/>
        <v>42634.816712962966</v>
      </c>
      <c r="L685" s="3">
        <v>1474493764</v>
      </c>
      <c r="M685" s="3" t="b">
        <v>0</v>
      </c>
      <c r="N685" s="3">
        <v>3</v>
      </c>
      <c r="O685" s="3" t="b">
        <v>0</v>
      </c>
      <c r="P685" s="3" t="s">
        <v>8268</v>
      </c>
      <c r="Q685" s="8">
        <f t="shared" si="42"/>
        <v>8.5142857142857138E-3</v>
      </c>
      <c r="R685" s="10">
        <f t="shared" si="43"/>
        <v>99.333333333333329</v>
      </c>
      <c r="S685" s="3" t="s">
        <v>8309</v>
      </c>
      <c r="T685" s="3" t="s">
        <v>8311</v>
      </c>
    </row>
    <row r="686" spans="1:20" ht="44" x14ac:dyDescent="0.2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14">
        <f t="shared" si="40"/>
        <v>41845.041666666664</v>
      </c>
      <c r="J686" s="3">
        <v>1406257200</v>
      </c>
      <c r="K686" s="14">
        <f t="shared" si="41"/>
        <v>41809.38994212963</v>
      </c>
      <c r="L686" s="3">
        <v>1403176891</v>
      </c>
      <c r="M686" s="3" t="b">
        <v>0</v>
      </c>
      <c r="N686" s="3">
        <v>135</v>
      </c>
      <c r="O686" s="3" t="b">
        <v>0</v>
      </c>
      <c r="P686" s="3" t="s">
        <v>8268</v>
      </c>
      <c r="Q686" s="8">
        <f t="shared" si="42"/>
        <v>7.4837500000000001E-2</v>
      </c>
      <c r="R686" s="10">
        <f t="shared" si="43"/>
        <v>177.39259259259259</v>
      </c>
      <c r="S686" s="3" t="s">
        <v>8309</v>
      </c>
      <c r="T686" s="3" t="s">
        <v>8311</v>
      </c>
    </row>
    <row r="687" spans="1:20" ht="88" x14ac:dyDescent="0.2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14">
        <f t="shared" si="40"/>
        <v>42016.783240740733</v>
      </c>
      <c r="J687" s="3">
        <v>1421095672</v>
      </c>
      <c r="K687" s="14">
        <f t="shared" si="41"/>
        <v>41971.783240740733</v>
      </c>
      <c r="L687" s="3">
        <v>1417207672</v>
      </c>
      <c r="M687" s="3" t="b">
        <v>0</v>
      </c>
      <c r="N687" s="3">
        <v>10</v>
      </c>
      <c r="O687" s="3" t="b">
        <v>0</v>
      </c>
      <c r="P687" s="3" t="s">
        <v>8268</v>
      </c>
      <c r="Q687" s="8">
        <f t="shared" si="42"/>
        <v>0.27650000000000002</v>
      </c>
      <c r="R687" s="10">
        <f t="shared" si="43"/>
        <v>55.3</v>
      </c>
      <c r="S687" s="3" t="s">
        <v>8309</v>
      </c>
      <c r="T687" s="3" t="s">
        <v>8311</v>
      </c>
    </row>
    <row r="688" spans="1:20" ht="88" x14ac:dyDescent="0.2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14">
        <f t="shared" si="40"/>
        <v>42219.589930555558</v>
      </c>
      <c r="J688" s="3">
        <v>1438618170</v>
      </c>
      <c r="K688" s="14">
        <f t="shared" si="41"/>
        <v>42189.589930555558</v>
      </c>
      <c r="L688" s="3">
        <v>1436026170</v>
      </c>
      <c r="M688" s="3" t="b">
        <v>0</v>
      </c>
      <c r="N688" s="3">
        <v>0</v>
      </c>
      <c r="O688" s="3" t="b">
        <v>0</v>
      </c>
      <c r="P688" s="3" t="s">
        <v>8268</v>
      </c>
      <c r="Q688" s="8">
        <f t="shared" si="42"/>
        <v>0</v>
      </c>
      <c r="R688" s="10" t="e">
        <f t="shared" si="43"/>
        <v>#DIV/0!</v>
      </c>
      <c r="S688" s="3" t="s">
        <v>8309</v>
      </c>
      <c r="T688" s="3" t="s">
        <v>8311</v>
      </c>
    </row>
    <row r="689" spans="1:20" ht="110" x14ac:dyDescent="0.2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14">
        <f t="shared" si="40"/>
        <v>42771.667280092595</v>
      </c>
      <c r="J689" s="3">
        <v>1486317653</v>
      </c>
      <c r="K689" s="14">
        <f t="shared" si="41"/>
        <v>42711.667280092595</v>
      </c>
      <c r="L689" s="3">
        <v>1481133653</v>
      </c>
      <c r="M689" s="3" t="b">
        <v>0</v>
      </c>
      <c r="N689" s="3">
        <v>6</v>
      </c>
      <c r="O689" s="3" t="b">
        <v>0</v>
      </c>
      <c r="P689" s="3" t="s">
        <v>8268</v>
      </c>
      <c r="Q689" s="8">
        <f t="shared" si="42"/>
        <v>3.5499999999999997E-2</v>
      </c>
      <c r="R689" s="10">
        <f t="shared" si="43"/>
        <v>591.66666666666663</v>
      </c>
      <c r="S689" s="3" t="s">
        <v>8309</v>
      </c>
      <c r="T689" s="3" t="s">
        <v>8311</v>
      </c>
    </row>
    <row r="690" spans="1:20" ht="110" x14ac:dyDescent="0.2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14">
        <f t="shared" si="40"/>
        <v>42292.021446759252</v>
      </c>
      <c r="J690" s="3">
        <v>1444876253</v>
      </c>
      <c r="K690" s="14">
        <f t="shared" si="41"/>
        <v>42262.021446759252</v>
      </c>
      <c r="L690" s="3">
        <v>1442284253</v>
      </c>
      <c r="M690" s="3" t="b">
        <v>0</v>
      </c>
      <c r="N690" s="3">
        <v>36</v>
      </c>
      <c r="O690" s="3" t="b">
        <v>0</v>
      </c>
      <c r="P690" s="3" t="s">
        <v>8268</v>
      </c>
      <c r="Q690" s="8">
        <f t="shared" si="42"/>
        <v>0.72989999999999999</v>
      </c>
      <c r="R690" s="10">
        <f t="shared" si="43"/>
        <v>405.5</v>
      </c>
      <c r="S690" s="3" t="s">
        <v>8309</v>
      </c>
      <c r="T690" s="3" t="s">
        <v>8311</v>
      </c>
    </row>
    <row r="691" spans="1:20" ht="88" x14ac:dyDescent="0.2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14">
        <f t="shared" si="40"/>
        <v>42712.124305555553</v>
      </c>
      <c r="J691" s="3">
        <v>1481173140</v>
      </c>
      <c r="K691" s="14">
        <f t="shared" si="41"/>
        <v>42675.584456018514</v>
      </c>
      <c r="L691" s="3">
        <v>1478016097</v>
      </c>
      <c r="M691" s="3" t="b">
        <v>0</v>
      </c>
      <c r="N691" s="3">
        <v>336</v>
      </c>
      <c r="O691" s="3" t="b">
        <v>0</v>
      </c>
      <c r="P691" s="3" t="s">
        <v>8268</v>
      </c>
      <c r="Q691" s="8">
        <f t="shared" si="42"/>
        <v>0.57648750000000004</v>
      </c>
      <c r="R691" s="10">
        <f t="shared" si="43"/>
        <v>343.14732142857144</v>
      </c>
      <c r="S691" s="3" t="s">
        <v>8309</v>
      </c>
      <c r="T691" s="3" t="s">
        <v>8311</v>
      </c>
    </row>
    <row r="692" spans="1:20" ht="66" x14ac:dyDescent="0.2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14">
        <f t="shared" si="40"/>
        <v>42622.166666666664</v>
      </c>
      <c r="J692" s="3">
        <v>1473400800</v>
      </c>
      <c r="K692" s="14">
        <f t="shared" si="41"/>
        <v>42579.551400462959</v>
      </c>
      <c r="L692" s="3">
        <v>1469718841</v>
      </c>
      <c r="M692" s="3" t="b">
        <v>0</v>
      </c>
      <c r="N692" s="3">
        <v>34</v>
      </c>
      <c r="O692" s="3" t="b">
        <v>0</v>
      </c>
      <c r="P692" s="3" t="s">
        <v>8268</v>
      </c>
      <c r="Q692" s="8">
        <f t="shared" si="42"/>
        <v>0.1234</v>
      </c>
      <c r="R692" s="10">
        <f t="shared" si="43"/>
        <v>72.588235294117652</v>
      </c>
      <c r="S692" s="3" t="s">
        <v>8309</v>
      </c>
      <c r="T692" s="3" t="s">
        <v>8311</v>
      </c>
    </row>
    <row r="693" spans="1:20" ht="110" x14ac:dyDescent="0.2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14">
        <f t="shared" si="40"/>
        <v>42185.944976851846</v>
      </c>
      <c r="J693" s="3">
        <v>1435711246</v>
      </c>
      <c r="K693" s="14">
        <f t="shared" si="41"/>
        <v>42157.944976851846</v>
      </c>
      <c r="L693" s="3">
        <v>1433292046</v>
      </c>
      <c r="M693" s="3" t="b">
        <v>0</v>
      </c>
      <c r="N693" s="3">
        <v>10</v>
      </c>
      <c r="O693" s="3" t="b">
        <v>0</v>
      </c>
      <c r="P693" s="3" t="s">
        <v>8268</v>
      </c>
      <c r="Q693" s="8">
        <f t="shared" si="42"/>
        <v>5.1999999999999998E-3</v>
      </c>
      <c r="R693" s="10">
        <f t="shared" si="43"/>
        <v>26</v>
      </c>
      <c r="S693" s="3" t="s">
        <v>8309</v>
      </c>
      <c r="T693" s="3" t="s">
        <v>8311</v>
      </c>
    </row>
    <row r="694" spans="1:20" ht="110" x14ac:dyDescent="0.2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14">
        <f t="shared" si="40"/>
        <v>42726.292395833334</v>
      </c>
      <c r="J694" s="3">
        <v>1482397263</v>
      </c>
      <c r="K694" s="14">
        <f t="shared" si="41"/>
        <v>42696.292395833334</v>
      </c>
      <c r="L694" s="3">
        <v>1479805263</v>
      </c>
      <c r="M694" s="3" t="b">
        <v>0</v>
      </c>
      <c r="N694" s="3">
        <v>201</v>
      </c>
      <c r="O694" s="3" t="b">
        <v>0</v>
      </c>
      <c r="P694" s="3" t="s">
        <v>8268</v>
      </c>
      <c r="Q694" s="8">
        <f t="shared" si="42"/>
        <v>6.5299999999999997E-2</v>
      </c>
      <c r="R694" s="10">
        <f t="shared" si="43"/>
        <v>6.4975124378109452</v>
      </c>
      <c r="S694" s="3" t="s">
        <v>8309</v>
      </c>
      <c r="T694" s="3" t="s">
        <v>8311</v>
      </c>
    </row>
    <row r="695" spans="1:20" ht="88" x14ac:dyDescent="0.2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14">
        <f t="shared" si="40"/>
        <v>42124.724849537037</v>
      </c>
      <c r="J695" s="3">
        <v>1430421827</v>
      </c>
      <c r="K695" s="14">
        <f t="shared" si="41"/>
        <v>42094.724849537037</v>
      </c>
      <c r="L695" s="3">
        <v>1427829827</v>
      </c>
      <c r="M695" s="3" t="b">
        <v>0</v>
      </c>
      <c r="N695" s="3">
        <v>296</v>
      </c>
      <c r="O695" s="3" t="b">
        <v>0</v>
      </c>
      <c r="P695" s="3" t="s">
        <v>8268</v>
      </c>
      <c r="Q695" s="8">
        <f t="shared" si="42"/>
        <v>0.35338000000000003</v>
      </c>
      <c r="R695" s="10">
        <f t="shared" si="43"/>
        <v>119.38513513513513</v>
      </c>
      <c r="S695" s="3" t="s">
        <v>8309</v>
      </c>
      <c r="T695" s="3" t="s">
        <v>8311</v>
      </c>
    </row>
    <row r="696" spans="1:20" ht="110" x14ac:dyDescent="0.2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14">
        <f t="shared" si="40"/>
        <v>42767.580543981479</v>
      </c>
      <c r="J696" s="3">
        <v>1485964559</v>
      </c>
      <c r="K696" s="14">
        <f t="shared" si="41"/>
        <v>42737.580543981479</v>
      </c>
      <c r="L696" s="3">
        <v>1483372559</v>
      </c>
      <c r="M696" s="3" t="b">
        <v>0</v>
      </c>
      <c r="N696" s="3">
        <v>7</v>
      </c>
      <c r="O696" s="3" t="b">
        <v>0</v>
      </c>
      <c r="P696" s="3" t="s">
        <v>8268</v>
      </c>
      <c r="Q696" s="8">
        <f t="shared" si="42"/>
        <v>3.933333333333333E-3</v>
      </c>
      <c r="R696" s="10">
        <f t="shared" si="43"/>
        <v>84.285714285714292</v>
      </c>
      <c r="S696" s="3" t="s">
        <v>8309</v>
      </c>
      <c r="T696" s="3" t="s">
        <v>8311</v>
      </c>
    </row>
    <row r="697" spans="1:20" ht="110" x14ac:dyDescent="0.2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14">
        <f t="shared" si="40"/>
        <v>41943.437731481477</v>
      </c>
      <c r="J697" s="3">
        <v>1414758620</v>
      </c>
      <c r="K697" s="14">
        <f t="shared" si="41"/>
        <v>41913.437731481477</v>
      </c>
      <c r="L697" s="3">
        <v>1412166620</v>
      </c>
      <c r="M697" s="3" t="b">
        <v>0</v>
      </c>
      <c r="N697" s="3">
        <v>7</v>
      </c>
      <c r="O697" s="3" t="b">
        <v>0</v>
      </c>
      <c r="P697" s="3" t="s">
        <v>8268</v>
      </c>
      <c r="Q697" s="8">
        <f t="shared" si="42"/>
        <v>1.06E-2</v>
      </c>
      <c r="R697" s="10">
        <f t="shared" si="43"/>
        <v>90.857142857142861</v>
      </c>
      <c r="S697" s="3" t="s">
        <v>8309</v>
      </c>
      <c r="T697" s="3" t="s">
        <v>8311</v>
      </c>
    </row>
    <row r="698" spans="1:20" ht="66" x14ac:dyDescent="0.2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14">
        <f t="shared" si="40"/>
        <v>41845.843773148146</v>
      </c>
      <c r="J698" s="3">
        <v>1406326502</v>
      </c>
      <c r="K698" s="14">
        <f t="shared" si="41"/>
        <v>41815.843773148146</v>
      </c>
      <c r="L698" s="3">
        <v>1403734502</v>
      </c>
      <c r="M698" s="3" t="b">
        <v>0</v>
      </c>
      <c r="N698" s="3">
        <v>1</v>
      </c>
      <c r="O698" s="3" t="b">
        <v>0</v>
      </c>
      <c r="P698" s="3" t="s">
        <v>8268</v>
      </c>
      <c r="Q698" s="8">
        <f t="shared" si="42"/>
        <v>5.7142857142857145E-6</v>
      </c>
      <c r="R698" s="10">
        <f t="shared" si="43"/>
        <v>1</v>
      </c>
      <c r="S698" s="3" t="s">
        <v>8309</v>
      </c>
      <c r="T698" s="3" t="s">
        <v>8311</v>
      </c>
    </row>
    <row r="699" spans="1:20" ht="88" x14ac:dyDescent="0.2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14">
        <f t="shared" si="40"/>
        <v>42403.439687500002</v>
      </c>
      <c r="J699" s="3">
        <v>1454502789</v>
      </c>
      <c r="K699" s="14">
        <f t="shared" si="41"/>
        <v>42388.439687500002</v>
      </c>
      <c r="L699" s="3">
        <v>1453206789</v>
      </c>
      <c r="M699" s="3" t="b">
        <v>0</v>
      </c>
      <c r="N699" s="3">
        <v>114</v>
      </c>
      <c r="O699" s="3" t="b">
        <v>0</v>
      </c>
      <c r="P699" s="3" t="s">
        <v>8268</v>
      </c>
      <c r="Q699" s="8">
        <f t="shared" si="42"/>
        <v>0.46379999999999999</v>
      </c>
      <c r="R699" s="10">
        <f t="shared" si="43"/>
        <v>20.342105263157894</v>
      </c>
      <c r="S699" s="3" t="s">
        <v>8309</v>
      </c>
      <c r="T699" s="3" t="s">
        <v>8311</v>
      </c>
    </row>
    <row r="700" spans="1:20" ht="88" x14ac:dyDescent="0.2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14">
        <f t="shared" si="40"/>
        <v>41900</v>
      </c>
      <c r="J700" s="3">
        <v>1411005600</v>
      </c>
      <c r="K700" s="14">
        <f t="shared" si="41"/>
        <v>41866.847743055558</v>
      </c>
      <c r="L700" s="3">
        <v>1408141245</v>
      </c>
      <c r="M700" s="3" t="b">
        <v>0</v>
      </c>
      <c r="N700" s="3">
        <v>29</v>
      </c>
      <c r="O700" s="3" t="b">
        <v>0</v>
      </c>
      <c r="P700" s="3" t="s">
        <v>8268</v>
      </c>
      <c r="Q700" s="8">
        <f t="shared" si="42"/>
        <v>0.15390000000000001</v>
      </c>
      <c r="R700" s="10">
        <f t="shared" si="43"/>
        <v>530.68965517241384</v>
      </c>
      <c r="S700" s="3" t="s">
        <v>8309</v>
      </c>
      <c r="T700" s="3" t="s">
        <v>8311</v>
      </c>
    </row>
    <row r="701" spans="1:20" ht="88" x14ac:dyDescent="0.2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14">
        <f t="shared" si="40"/>
        <v>41600.583333333328</v>
      </c>
      <c r="J701" s="3">
        <v>1385136000</v>
      </c>
      <c r="K701" s="14">
        <f t="shared" si="41"/>
        <v>41563.402175925927</v>
      </c>
      <c r="L701" s="3">
        <v>1381923548</v>
      </c>
      <c r="M701" s="3" t="b">
        <v>0</v>
      </c>
      <c r="N701" s="3">
        <v>890</v>
      </c>
      <c r="O701" s="3" t="b">
        <v>0</v>
      </c>
      <c r="P701" s="3" t="s">
        <v>8268</v>
      </c>
      <c r="Q701" s="8">
        <f t="shared" si="42"/>
        <v>0.824221076923077</v>
      </c>
      <c r="R701" s="10">
        <f t="shared" si="43"/>
        <v>120.39184269662923</v>
      </c>
      <c r="S701" s="3" t="s">
        <v>8309</v>
      </c>
      <c r="T701" s="3" t="s">
        <v>8311</v>
      </c>
    </row>
    <row r="702" spans="1:20" ht="110" x14ac:dyDescent="0.2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14">
        <f t="shared" si="40"/>
        <v>42745.605104166665</v>
      </c>
      <c r="J702" s="3">
        <v>1484065881</v>
      </c>
      <c r="K702" s="14">
        <f t="shared" si="41"/>
        <v>42715.605104166665</v>
      </c>
      <c r="L702" s="3">
        <v>1481473881</v>
      </c>
      <c r="M702" s="3" t="b">
        <v>0</v>
      </c>
      <c r="N702" s="3">
        <v>31</v>
      </c>
      <c r="O702" s="3" t="b">
        <v>0</v>
      </c>
      <c r="P702" s="3" t="s">
        <v>8268</v>
      </c>
      <c r="Q702" s="8">
        <f t="shared" si="42"/>
        <v>2.6866666666666667E-2</v>
      </c>
      <c r="R702" s="10">
        <f t="shared" si="43"/>
        <v>13</v>
      </c>
      <c r="S702" s="3" t="s">
        <v>8309</v>
      </c>
      <c r="T702" s="3" t="s">
        <v>8311</v>
      </c>
    </row>
    <row r="703" spans="1:20" ht="110" x14ac:dyDescent="0.2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14">
        <f t="shared" si="40"/>
        <v>41843.579629629625</v>
      </c>
      <c r="J703" s="3">
        <v>1406130880</v>
      </c>
      <c r="K703" s="14">
        <f t="shared" si="41"/>
        <v>41813.579629629625</v>
      </c>
      <c r="L703" s="3">
        <v>1403538880</v>
      </c>
      <c r="M703" s="3" t="b">
        <v>0</v>
      </c>
      <c r="N703" s="3">
        <v>21</v>
      </c>
      <c r="O703" s="3" t="b">
        <v>0</v>
      </c>
      <c r="P703" s="3" t="s">
        <v>8268</v>
      </c>
      <c r="Q703" s="8">
        <f t="shared" si="42"/>
        <v>0.26600000000000001</v>
      </c>
      <c r="R703" s="10">
        <f t="shared" si="43"/>
        <v>291.33333333333331</v>
      </c>
      <c r="S703" s="3" t="s">
        <v>8309</v>
      </c>
      <c r="T703" s="3" t="s">
        <v>8311</v>
      </c>
    </row>
    <row r="704" spans="1:20" ht="110" x14ac:dyDescent="0.2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14">
        <f t="shared" si="40"/>
        <v>42698.685034722213</v>
      </c>
      <c r="J704" s="3">
        <v>1480011987</v>
      </c>
      <c r="K704" s="14">
        <f t="shared" si="41"/>
        <v>42668.643368055556</v>
      </c>
      <c r="L704" s="3">
        <v>1477416387</v>
      </c>
      <c r="M704" s="3" t="b">
        <v>0</v>
      </c>
      <c r="N704" s="3">
        <v>37</v>
      </c>
      <c r="O704" s="3" t="b">
        <v>0</v>
      </c>
      <c r="P704" s="3" t="s">
        <v>8268</v>
      </c>
      <c r="Q704" s="8">
        <f t="shared" si="42"/>
        <v>0.30813400000000002</v>
      </c>
      <c r="R704" s="10">
        <f t="shared" si="43"/>
        <v>124.9191891891892</v>
      </c>
      <c r="S704" s="3" t="s">
        <v>8309</v>
      </c>
      <c r="T704" s="3" t="s">
        <v>8311</v>
      </c>
    </row>
    <row r="705" spans="1:20" ht="88" x14ac:dyDescent="0.2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14">
        <f t="shared" si="40"/>
        <v>42766.897222222215</v>
      </c>
      <c r="J705" s="3">
        <v>1485905520</v>
      </c>
      <c r="K705" s="14">
        <f t="shared" si="41"/>
        <v>42711.867465277777</v>
      </c>
      <c r="L705" s="3">
        <v>1481150949</v>
      </c>
      <c r="M705" s="3" t="b">
        <v>0</v>
      </c>
      <c r="N705" s="3">
        <v>7</v>
      </c>
      <c r="O705" s="3" t="b">
        <v>0</v>
      </c>
      <c r="P705" s="3" t="s">
        <v>8268</v>
      </c>
      <c r="Q705" s="8">
        <f t="shared" si="42"/>
        <v>5.5800000000000002E-2</v>
      </c>
      <c r="R705" s="10">
        <f t="shared" si="43"/>
        <v>119.57142857142857</v>
      </c>
      <c r="S705" s="3" t="s">
        <v>8309</v>
      </c>
      <c r="T705" s="3" t="s">
        <v>8311</v>
      </c>
    </row>
    <row r="706" spans="1:20" ht="88" x14ac:dyDescent="0.2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14">
        <f t="shared" si="40"/>
        <v>42786.109583333331</v>
      </c>
      <c r="J706" s="3">
        <v>1487565468</v>
      </c>
      <c r="K706" s="14">
        <f t="shared" si="41"/>
        <v>42726.109583333331</v>
      </c>
      <c r="L706" s="3">
        <v>1482381468</v>
      </c>
      <c r="M706" s="3" t="b">
        <v>0</v>
      </c>
      <c r="N706" s="3">
        <v>4</v>
      </c>
      <c r="O706" s="3" t="b">
        <v>0</v>
      </c>
      <c r="P706" s="3" t="s">
        <v>8268</v>
      </c>
      <c r="Q706" s="8">
        <f t="shared" si="42"/>
        <v>8.7454545454545458E-3</v>
      </c>
      <c r="R706" s="10">
        <f t="shared" si="43"/>
        <v>120.25</v>
      </c>
      <c r="S706" s="3" t="s">
        <v>8309</v>
      </c>
      <c r="T706" s="3" t="s">
        <v>8311</v>
      </c>
    </row>
    <row r="707" spans="1:20" ht="44" x14ac:dyDescent="0.2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14">
        <f t="shared" ref="I707:I770" si="44">(((J707/60)/60)/24)+DATE(1970,1,1)+(-2/24)</f>
        <v>42756.408310185179</v>
      </c>
      <c r="J707" s="3">
        <v>1484999278</v>
      </c>
      <c r="K707" s="14">
        <f t="shared" ref="K707:K770" si="45">(L707/86400)+25569+(-2/24)</f>
        <v>42726.408310185179</v>
      </c>
      <c r="L707" s="3">
        <v>1482407278</v>
      </c>
      <c r="M707" s="3" t="b">
        <v>0</v>
      </c>
      <c r="N707" s="3">
        <v>5</v>
      </c>
      <c r="O707" s="3" t="b">
        <v>0</v>
      </c>
      <c r="P707" s="3" t="s">
        <v>8268</v>
      </c>
      <c r="Q707" s="8">
        <f t="shared" ref="Q707:Q770" si="46">E707/D707</f>
        <v>9.7699999999999992E-3</v>
      </c>
      <c r="R707" s="10">
        <f t="shared" ref="R707:R770" si="47">E707/N707</f>
        <v>195.4</v>
      </c>
      <c r="S707" s="3" t="s">
        <v>8309</v>
      </c>
      <c r="T707" s="3" t="s">
        <v>8311</v>
      </c>
    </row>
    <row r="708" spans="1:20" ht="88" x14ac:dyDescent="0.2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14">
        <f t="shared" si="44"/>
        <v>42718.693749999999</v>
      </c>
      <c r="J708" s="3">
        <v>1481740740</v>
      </c>
      <c r="K708" s="14">
        <f t="shared" si="45"/>
        <v>42676.911840277775</v>
      </c>
      <c r="L708" s="3">
        <v>1478130783</v>
      </c>
      <c r="M708" s="3" t="b">
        <v>0</v>
      </c>
      <c r="N708" s="3">
        <v>0</v>
      </c>
      <c r="O708" s="3" t="b">
        <v>0</v>
      </c>
      <c r="P708" s="3" t="s">
        <v>8268</v>
      </c>
      <c r="Q708" s="8">
        <f t="shared" si="46"/>
        <v>0</v>
      </c>
      <c r="R708" s="10" t="e">
        <f t="shared" si="47"/>
        <v>#DIV/0!</v>
      </c>
      <c r="S708" s="3" t="s">
        <v>8309</v>
      </c>
      <c r="T708" s="3" t="s">
        <v>8311</v>
      </c>
    </row>
    <row r="709" spans="1:20" ht="88" x14ac:dyDescent="0.2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14">
        <f t="shared" si="44"/>
        <v>42736.58017361111</v>
      </c>
      <c r="J709" s="3">
        <v>1483286127</v>
      </c>
      <c r="K709" s="14">
        <f t="shared" si="45"/>
        <v>42696.58017361111</v>
      </c>
      <c r="L709" s="3">
        <v>1479830127</v>
      </c>
      <c r="M709" s="3" t="b">
        <v>0</v>
      </c>
      <c r="N709" s="3">
        <v>456</v>
      </c>
      <c r="O709" s="3" t="b">
        <v>0</v>
      </c>
      <c r="P709" s="3" t="s">
        <v>8268</v>
      </c>
      <c r="Q709" s="8">
        <f t="shared" si="46"/>
        <v>0.78927352941176465</v>
      </c>
      <c r="R709" s="10">
        <f t="shared" si="47"/>
        <v>117.69868421052631</v>
      </c>
      <c r="S709" s="3" t="s">
        <v>8309</v>
      </c>
      <c r="T709" s="3" t="s">
        <v>8311</v>
      </c>
    </row>
    <row r="710" spans="1:20" ht="88" x14ac:dyDescent="0.2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14">
        <f t="shared" si="44"/>
        <v>41895.497685185182</v>
      </c>
      <c r="J710" s="3">
        <v>1410616600</v>
      </c>
      <c r="K710" s="14">
        <f t="shared" si="45"/>
        <v>41835.497685185182</v>
      </c>
      <c r="L710" s="3">
        <v>1405432600</v>
      </c>
      <c r="M710" s="3" t="b">
        <v>0</v>
      </c>
      <c r="N710" s="3">
        <v>369</v>
      </c>
      <c r="O710" s="3" t="b">
        <v>0</v>
      </c>
      <c r="P710" s="3" t="s">
        <v>8268</v>
      </c>
      <c r="Q710" s="8">
        <f t="shared" si="46"/>
        <v>0.22092500000000001</v>
      </c>
      <c r="R710" s="10">
        <f t="shared" si="47"/>
        <v>23.948509485094849</v>
      </c>
      <c r="S710" s="3" t="s">
        <v>8309</v>
      </c>
      <c r="T710" s="3" t="s">
        <v>8311</v>
      </c>
    </row>
    <row r="711" spans="1:20" ht="66" x14ac:dyDescent="0.2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14">
        <f t="shared" si="44"/>
        <v>41977.957858796297</v>
      </c>
      <c r="J711" s="3">
        <v>1417741159</v>
      </c>
      <c r="K711" s="14">
        <f t="shared" si="45"/>
        <v>41947.957858796297</v>
      </c>
      <c r="L711" s="3">
        <v>1415149159</v>
      </c>
      <c r="M711" s="3" t="b">
        <v>0</v>
      </c>
      <c r="N711" s="3">
        <v>2</v>
      </c>
      <c r="O711" s="3" t="b">
        <v>0</v>
      </c>
      <c r="P711" s="3" t="s">
        <v>8268</v>
      </c>
      <c r="Q711" s="8">
        <f t="shared" si="46"/>
        <v>4.0666666666666663E-3</v>
      </c>
      <c r="R711" s="10">
        <f t="shared" si="47"/>
        <v>30.5</v>
      </c>
      <c r="S711" s="3" t="s">
        <v>8309</v>
      </c>
      <c r="T711" s="3" t="s">
        <v>8311</v>
      </c>
    </row>
    <row r="712" spans="1:20" ht="66" x14ac:dyDescent="0.2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14">
        <f t="shared" si="44"/>
        <v>41870.947222222218</v>
      </c>
      <c r="J712" s="3">
        <v>1408495440</v>
      </c>
      <c r="K712" s="14">
        <f t="shared" si="45"/>
        <v>41837.901643518519</v>
      </c>
      <c r="L712" s="3">
        <v>1405640302</v>
      </c>
      <c r="M712" s="3" t="b">
        <v>0</v>
      </c>
      <c r="N712" s="3">
        <v>0</v>
      </c>
      <c r="O712" s="3" t="b">
        <v>0</v>
      </c>
      <c r="P712" s="3" t="s">
        <v>8268</v>
      </c>
      <c r="Q712" s="8">
        <f t="shared" si="46"/>
        <v>0</v>
      </c>
      <c r="R712" s="10" t="e">
        <f t="shared" si="47"/>
        <v>#DIV/0!</v>
      </c>
      <c r="S712" s="3" t="s">
        <v>8309</v>
      </c>
      <c r="T712" s="3" t="s">
        <v>8311</v>
      </c>
    </row>
    <row r="713" spans="1:20" ht="110" x14ac:dyDescent="0.2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14">
        <f t="shared" si="44"/>
        <v>42718.417453703696</v>
      </c>
      <c r="J713" s="3">
        <v>1481716868</v>
      </c>
      <c r="K713" s="14">
        <f t="shared" si="45"/>
        <v>42678.375787037039</v>
      </c>
      <c r="L713" s="3">
        <v>1478257268</v>
      </c>
      <c r="M713" s="3" t="b">
        <v>0</v>
      </c>
      <c r="N713" s="3">
        <v>338</v>
      </c>
      <c r="O713" s="3" t="b">
        <v>0</v>
      </c>
      <c r="P713" s="3" t="s">
        <v>8268</v>
      </c>
      <c r="Q713" s="8">
        <f t="shared" si="46"/>
        <v>0.33790999999999999</v>
      </c>
      <c r="R713" s="10">
        <f t="shared" si="47"/>
        <v>99.973372781065095</v>
      </c>
      <c r="S713" s="3" t="s">
        <v>8309</v>
      </c>
      <c r="T713" s="3" t="s">
        <v>8311</v>
      </c>
    </row>
    <row r="714" spans="1:20" ht="110" x14ac:dyDescent="0.2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14">
        <f t="shared" si="44"/>
        <v>42414.597592592596</v>
      </c>
      <c r="J714" s="3">
        <v>1455466832</v>
      </c>
      <c r="K714" s="14">
        <f t="shared" si="45"/>
        <v>42384.597592592589</v>
      </c>
      <c r="L714" s="3">
        <v>1452874832</v>
      </c>
      <c r="M714" s="3" t="b">
        <v>0</v>
      </c>
      <c r="N714" s="3">
        <v>4</v>
      </c>
      <c r="O714" s="3" t="b">
        <v>0</v>
      </c>
      <c r="P714" s="3" t="s">
        <v>8268</v>
      </c>
      <c r="Q714" s="8">
        <f t="shared" si="46"/>
        <v>2.1649484536082476E-3</v>
      </c>
      <c r="R714" s="10">
        <f t="shared" si="47"/>
        <v>26.25</v>
      </c>
      <c r="S714" s="3" t="s">
        <v>8309</v>
      </c>
      <c r="T714" s="3" t="s">
        <v>8311</v>
      </c>
    </row>
    <row r="715" spans="1:20" ht="88" x14ac:dyDescent="0.2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14">
        <f t="shared" si="44"/>
        <v>42526.445972222216</v>
      </c>
      <c r="J715" s="3">
        <v>1465130532</v>
      </c>
      <c r="K715" s="14">
        <f t="shared" si="45"/>
        <v>42496.445972222216</v>
      </c>
      <c r="L715" s="3">
        <v>1462538532</v>
      </c>
      <c r="M715" s="3" t="b">
        <v>0</v>
      </c>
      <c r="N715" s="3">
        <v>1</v>
      </c>
      <c r="O715" s="3" t="b">
        <v>0</v>
      </c>
      <c r="P715" s="3" t="s">
        <v>8268</v>
      </c>
      <c r="Q715" s="8">
        <f t="shared" si="46"/>
        <v>7.9600000000000001E-3</v>
      </c>
      <c r="R715" s="10">
        <f t="shared" si="47"/>
        <v>199</v>
      </c>
      <c r="S715" s="3" t="s">
        <v>8309</v>
      </c>
      <c r="T715" s="3" t="s">
        <v>8311</v>
      </c>
    </row>
    <row r="716" spans="1:20" ht="88" x14ac:dyDescent="0.2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14">
        <f t="shared" si="44"/>
        <v>42794.704652777778</v>
      </c>
      <c r="J716" s="3">
        <v>1488308082</v>
      </c>
      <c r="K716" s="14">
        <f t="shared" si="45"/>
        <v>42734.704652777778</v>
      </c>
      <c r="L716" s="3">
        <v>1483124082</v>
      </c>
      <c r="M716" s="3" t="b">
        <v>0</v>
      </c>
      <c r="N716" s="3">
        <v>28</v>
      </c>
      <c r="O716" s="3" t="b">
        <v>0</v>
      </c>
      <c r="P716" s="3" t="s">
        <v>8268</v>
      </c>
      <c r="Q716" s="8">
        <f t="shared" si="46"/>
        <v>0.14993333333333334</v>
      </c>
      <c r="R716" s="10">
        <f t="shared" si="47"/>
        <v>80.321428571428569</v>
      </c>
      <c r="S716" s="3" t="s">
        <v>8309</v>
      </c>
      <c r="T716" s="3" t="s">
        <v>8311</v>
      </c>
    </row>
    <row r="717" spans="1:20" ht="110" x14ac:dyDescent="0.2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14">
        <f t="shared" si="44"/>
        <v>42313.049074074072</v>
      </c>
      <c r="J717" s="3">
        <v>1446693040</v>
      </c>
      <c r="K717" s="14">
        <f t="shared" si="45"/>
        <v>42273.0074074074</v>
      </c>
      <c r="L717" s="3">
        <v>1443233440</v>
      </c>
      <c r="M717" s="3" t="b">
        <v>0</v>
      </c>
      <c r="N717" s="3">
        <v>12</v>
      </c>
      <c r="O717" s="3" t="b">
        <v>0</v>
      </c>
      <c r="P717" s="3" t="s">
        <v>8268</v>
      </c>
      <c r="Q717" s="8">
        <f t="shared" si="46"/>
        <v>5.0509090909090906E-2</v>
      </c>
      <c r="R717" s="10">
        <f t="shared" si="47"/>
        <v>115.75</v>
      </c>
      <c r="S717" s="3" t="s">
        <v>8309</v>
      </c>
      <c r="T717" s="3" t="s">
        <v>8311</v>
      </c>
    </row>
    <row r="718" spans="1:20" ht="88" x14ac:dyDescent="0.2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14">
        <f t="shared" si="44"/>
        <v>41973.916666666664</v>
      </c>
      <c r="J718" s="3">
        <v>1417392000</v>
      </c>
      <c r="K718" s="14">
        <f t="shared" si="45"/>
        <v>41940.575312499997</v>
      </c>
      <c r="L718" s="3">
        <v>1414511307</v>
      </c>
      <c r="M718" s="3" t="b">
        <v>0</v>
      </c>
      <c r="N718" s="3">
        <v>16</v>
      </c>
      <c r="O718" s="3" t="b">
        <v>0</v>
      </c>
      <c r="P718" s="3" t="s">
        <v>8268</v>
      </c>
      <c r="Q718" s="8">
        <f t="shared" si="46"/>
        <v>0.10214285714285715</v>
      </c>
      <c r="R718" s="10">
        <f t="shared" si="47"/>
        <v>44.6875</v>
      </c>
      <c r="S718" s="3" t="s">
        <v>8309</v>
      </c>
      <c r="T718" s="3" t="s">
        <v>8311</v>
      </c>
    </row>
    <row r="719" spans="1:20" ht="44" x14ac:dyDescent="0.2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14">
        <f t="shared" si="44"/>
        <v>41887.770856481482</v>
      </c>
      <c r="J719" s="3">
        <v>1409949002</v>
      </c>
      <c r="K719" s="14">
        <f t="shared" si="45"/>
        <v>41857.770856481475</v>
      </c>
      <c r="L719" s="3">
        <v>1407357002</v>
      </c>
      <c r="M719" s="3" t="b">
        <v>0</v>
      </c>
      <c r="N719" s="3">
        <v>4</v>
      </c>
      <c r="O719" s="3" t="b">
        <v>0</v>
      </c>
      <c r="P719" s="3" t="s">
        <v>8268</v>
      </c>
      <c r="Q719" s="8">
        <f t="shared" si="46"/>
        <v>3.0500000000000002E-3</v>
      </c>
      <c r="R719" s="10">
        <f t="shared" si="47"/>
        <v>76.25</v>
      </c>
      <c r="S719" s="3" t="s">
        <v>8309</v>
      </c>
      <c r="T719" s="3" t="s">
        <v>8311</v>
      </c>
    </row>
    <row r="720" spans="1:20" ht="88" x14ac:dyDescent="0.2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14">
        <f t="shared" si="44"/>
        <v>42784.165972222218</v>
      </c>
      <c r="J720" s="3">
        <v>1487397540</v>
      </c>
      <c r="K720" s="14">
        <f t="shared" si="45"/>
        <v>42752.762118055551</v>
      </c>
      <c r="L720" s="3">
        <v>1484684247</v>
      </c>
      <c r="M720" s="3" t="b">
        <v>0</v>
      </c>
      <c r="N720" s="3">
        <v>4</v>
      </c>
      <c r="O720" s="3" t="b">
        <v>0</v>
      </c>
      <c r="P720" s="3" t="s">
        <v>8268</v>
      </c>
      <c r="Q720" s="8">
        <f t="shared" si="46"/>
        <v>7.4999999999999997E-3</v>
      </c>
      <c r="R720" s="10">
        <f t="shared" si="47"/>
        <v>22.5</v>
      </c>
      <c r="S720" s="3" t="s">
        <v>8309</v>
      </c>
      <c r="T720" s="3" t="s">
        <v>8311</v>
      </c>
    </row>
    <row r="721" spans="1:20" ht="88" x14ac:dyDescent="0.2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14">
        <f t="shared" si="44"/>
        <v>42422.95689814815</v>
      </c>
      <c r="J721" s="3">
        <v>1456189076</v>
      </c>
      <c r="K721" s="14">
        <f t="shared" si="45"/>
        <v>42408.95689814815</v>
      </c>
      <c r="L721" s="3">
        <v>1454979476</v>
      </c>
      <c r="M721" s="3" t="b">
        <v>0</v>
      </c>
      <c r="N721" s="3">
        <v>10</v>
      </c>
      <c r="O721" s="3" t="b">
        <v>0</v>
      </c>
      <c r="P721" s="3" t="s">
        <v>8268</v>
      </c>
      <c r="Q721" s="8">
        <f t="shared" si="46"/>
        <v>1.2933333333333333E-2</v>
      </c>
      <c r="R721" s="10">
        <f t="shared" si="47"/>
        <v>19.399999999999999</v>
      </c>
      <c r="S721" s="3" t="s">
        <v>8309</v>
      </c>
      <c r="T721" s="3" t="s">
        <v>8311</v>
      </c>
    </row>
    <row r="722" spans="1:20" ht="88" x14ac:dyDescent="0.2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14">
        <f t="shared" si="44"/>
        <v>40937.565868055557</v>
      </c>
      <c r="J722" s="3">
        <v>1327851291</v>
      </c>
      <c r="K722" s="14">
        <f t="shared" si="45"/>
        <v>40909.565868055557</v>
      </c>
      <c r="L722" s="3">
        <v>1325432091</v>
      </c>
      <c r="M722" s="3" t="b">
        <v>0</v>
      </c>
      <c r="N722" s="3">
        <v>41</v>
      </c>
      <c r="O722" s="3" t="b">
        <v>1</v>
      </c>
      <c r="P722" s="3" t="s">
        <v>8269</v>
      </c>
      <c r="Q722" s="8">
        <f t="shared" si="46"/>
        <v>1.4394736842105262</v>
      </c>
      <c r="R722" s="10">
        <f t="shared" si="47"/>
        <v>66.707317073170728</v>
      </c>
      <c r="S722" s="3" t="s">
        <v>8312</v>
      </c>
      <c r="T722" s="3" t="s">
        <v>8313</v>
      </c>
    </row>
    <row r="723" spans="1:20" ht="88" x14ac:dyDescent="0.2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14">
        <f t="shared" si="44"/>
        <v>41852.488506944443</v>
      </c>
      <c r="J723" s="3">
        <v>1406900607</v>
      </c>
      <c r="K723" s="14">
        <f t="shared" si="45"/>
        <v>41807.488506944443</v>
      </c>
      <c r="L723" s="3">
        <v>1403012607</v>
      </c>
      <c r="M723" s="3" t="b">
        <v>0</v>
      </c>
      <c r="N723" s="3">
        <v>119</v>
      </c>
      <c r="O723" s="3" t="b">
        <v>1</v>
      </c>
      <c r="P723" s="3" t="s">
        <v>8269</v>
      </c>
      <c r="Q723" s="8">
        <f t="shared" si="46"/>
        <v>1.2210975609756098</v>
      </c>
      <c r="R723" s="10">
        <f t="shared" si="47"/>
        <v>84.142857142857139</v>
      </c>
      <c r="S723" s="3" t="s">
        <v>8312</v>
      </c>
      <c r="T723" s="3" t="s">
        <v>8313</v>
      </c>
    </row>
    <row r="724" spans="1:20" ht="88" x14ac:dyDescent="0.2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14">
        <f t="shared" si="44"/>
        <v>41007.680300925924</v>
      </c>
      <c r="J724" s="3">
        <v>1333909178</v>
      </c>
      <c r="K724" s="14">
        <f t="shared" si="45"/>
        <v>40977.721967592588</v>
      </c>
      <c r="L724" s="3">
        <v>1331320778</v>
      </c>
      <c r="M724" s="3" t="b">
        <v>0</v>
      </c>
      <c r="N724" s="3">
        <v>153</v>
      </c>
      <c r="O724" s="3" t="b">
        <v>1</v>
      </c>
      <c r="P724" s="3" t="s">
        <v>8269</v>
      </c>
      <c r="Q724" s="8">
        <f t="shared" si="46"/>
        <v>1.3202400000000001</v>
      </c>
      <c r="R724" s="10">
        <f t="shared" si="47"/>
        <v>215.72549019607843</v>
      </c>
      <c r="S724" s="3" t="s">
        <v>8312</v>
      </c>
      <c r="T724" s="3" t="s">
        <v>8313</v>
      </c>
    </row>
    <row r="725" spans="1:20" ht="66" x14ac:dyDescent="0.2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14">
        <f t="shared" si="44"/>
        <v>42215.082638888889</v>
      </c>
      <c r="J725" s="3">
        <v>1438228740</v>
      </c>
      <c r="K725" s="14">
        <f t="shared" si="45"/>
        <v>42184.733206018514</v>
      </c>
      <c r="L725" s="3">
        <v>1435606549</v>
      </c>
      <c r="M725" s="3" t="b">
        <v>0</v>
      </c>
      <c r="N725" s="3">
        <v>100</v>
      </c>
      <c r="O725" s="3" t="b">
        <v>1</v>
      </c>
      <c r="P725" s="3" t="s">
        <v>8269</v>
      </c>
      <c r="Q725" s="8">
        <f t="shared" si="46"/>
        <v>1.0938000000000001</v>
      </c>
      <c r="R725" s="10">
        <f t="shared" si="47"/>
        <v>54.69</v>
      </c>
      <c r="S725" s="3" t="s">
        <v>8312</v>
      </c>
      <c r="T725" s="3" t="s">
        <v>8313</v>
      </c>
    </row>
    <row r="726" spans="1:20" ht="88" x14ac:dyDescent="0.2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14">
        <f t="shared" si="44"/>
        <v>40724.555127314808</v>
      </c>
      <c r="J726" s="3">
        <v>1309447163</v>
      </c>
      <c r="K726" s="14">
        <f t="shared" si="45"/>
        <v>40694.555127314808</v>
      </c>
      <c r="L726" s="3">
        <v>1306855163</v>
      </c>
      <c r="M726" s="3" t="b">
        <v>0</v>
      </c>
      <c r="N726" s="3">
        <v>143</v>
      </c>
      <c r="O726" s="3" t="b">
        <v>1</v>
      </c>
      <c r="P726" s="3" t="s">
        <v>8269</v>
      </c>
      <c r="Q726" s="8">
        <f t="shared" si="46"/>
        <v>1.0547157142857144</v>
      </c>
      <c r="R726" s="10">
        <f t="shared" si="47"/>
        <v>51.62944055944056</v>
      </c>
      <c r="S726" s="3" t="s">
        <v>8312</v>
      </c>
      <c r="T726" s="3" t="s">
        <v>8313</v>
      </c>
    </row>
    <row r="727" spans="1:20" ht="88" x14ac:dyDescent="0.2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14">
        <f t="shared" si="44"/>
        <v>42351.542962962958</v>
      </c>
      <c r="J727" s="3">
        <v>1450018912</v>
      </c>
      <c r="K727" s="14">
        <f t="shared" si="45"/>
        <v>42321.542962962958</v>
      </c>
      <c r="L727" s="3">
        <v>1447426912</v>
      </c>
      <c r="M727" s="3" t="b">
        <v>0</v>
      </c>
      <c r="N727" s="3">
        <v>140</v>
      </c>
      <c r="O727" s="3" t="b">
        <v>1</v>
      </c>
      <c r="P727" s="3" t="s">
        <v>8269</v>
      </c>
      <c r="Q727" s="8">
        <f t="shared" si="46"/>
        <v>1.0035000000000001</v>
      </c>
      <c r="R727" s="10">
        <f t="shared" si="47"/>
        <v>143.35714285714286</v>
      </c>
      <c r="S727" s="3" t="s">
        <v>8312</v>
      </c>
      <c r="T727" s="3" t="s">
        <v>8313</v>
      </c>
    </row>
    <row r="728" spans="1:20" ht="88" x14ac:dyDescent="0.2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14">
        <f t="shared" si="44"/>
        <v>41375.959340277775</v>
      </c>
      <c r="J728" s="3">
        <v>1365728487</v>
      </c>
      <c r="K728" s="14">
        <f t="shared" si="45"/>
        <v>41345.959340277775</v>
      </c>
      <c r="L728" s="3">
        <v>1363136487</v>
      </c>
      <c r="M728" s="3" t="b">
        <v>0</v>
      </c>
      <c r="N728" s="3">
        <v>35</v>
      </c>
      <c r="O728" s="3" t="b">
        <v>1</v>
      </c>
      <c r="P728" s="3" t="s">
        <v>8269</v>
      </c>
      <c r="Q728" s="8">
        <f t="shared" si="46"/>
        <v>1.014</v>
      </c>
      <c r="R728" s="10">
        <f t="shared" si="47"/>
        <v>72.428571428571431</v>
      </c>
      <c r="S728" s="3" t="s">
        <v>8312</v>
      </c>
      <c r="T728" s="3" t="s">
        <v>8313</v>
      </c>
    </row>
    <row r="729" spans="1:20" ht="110" x14ac:dyDescent="0.2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14">
        <f t="shared" si="44"/>
        <v>41288.805555555555</v>
      </c>
      <c r="J729" s="3">
        <v>1358198400</v>
      </c>
      <c r="K729" s="14">
        <f t="shared" si="45"/>
        <v>41246.936909722222</v>
      </c>
      <c r="L729" s="3">
        <v>1354580949</v>
      </c>
      <c r="M729" s="3" t="b">
        <v>0</v>
      </c>
      <c r="N729" s="3">
        <v>149</v>
      </c>
      <c r="O729" s="3" t="b">
        <v>1</v>
      </c>
      <c r="P729" s="3" t="s">
        <v>8269</v>
      </c>
      <c r="Q729" s="8">
        <f t="shared" si="46"/>
        <v>1.5551428571428572</v>
      </c>
      <c r="R729" s="10">
        <f t="shared" si="47"/>
        <v>36.530201342281877</v>
      </c>
      <c r="S729" s="3" t="s">
        <v>8312</v>
      </c>
      <c r="T729" s="3" t="s">
        <v>8313</v>
      </c>
    </row>
    <row r="730" spans="1:20" ht="88" x14ac:dyDescent="0.2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14">
        <f t="shared" si="44"/>
        <v>40776.754131944443</v>
      </c>
      <c r="J730" s="3">
        <v>1313957157</v>
      </c>
      <c r="K730" s="14">
        <f t="shared" si="45"/>
        <v>40731.754131944443</v>
      </c>
      <c r="L730" s="3">
        <v>1310069157</v>
      </c>
      <c r="M730" s="3" t="b">
        <v>0</v>
      </c>
      <c r="N730" s="3">
        <v>130</v>
      </c>
      <c r="O730" s="3" t="b">
        <v>1</v>
      </c>
      <c r="P730" s="3" t="s">
        <v>8269</v>
      </c>
      <c r="Q730" s="8">
        <f t="shared" si="46"/>
        <v>1.05566</v>
      </c>
      <c r="R730" s="10">
        <f t="shared" si="47"/>
        <v>60.903461538461535</v>
      </c>
      <c r="S730" s="3" t="s">
        <v>8312</v>
      </c>
      <c r="T730" s="3" t="s">
        <v>8313</v>
      </c>
    </row>
    <row r="731" spans="1:20" ht="88" x14ac:dyDescent="0.2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14">
        <f t="shared" si="44"/>
        <v>41171.10255787037</v>
      </c>
      <c r="J731" s="3">
        <v>1348028861</v>
      </c>
      <c r="K731" s="14">
        <f t="shared" si="45"/>
        <v>41111.10255787037</v>
      </c>
      <c r="L731" s="3">
        <v>1342844861</v>
      </c>
      <c r="M731" s="3" t="b">
        <v>0</v>
      </c>
      <c r="N731" s="3">
        <v>120</v>
      </c>
      <c r="O731" s="3" t="b">
        <v>1</v>
      </c>
      <c r="P731" s="3" t="s">
        <v>8269</v>
      </c>
      <c r="Q731" s="8">
        <f t="shared" si="46"/>
        <v>1.3065</v>
      </c>
      <c r="R731" s="10">
        <f t="shared" si="47"/>
        <v>43.55</v>
      </c>
      <c r="S731" s="3" t="s">
        <v>8312</v>
      </c>
      <c r="T731" s="3" t="s">
        <v>8313</v>
      </c>
    </row>
    <row r="732" spans="1:20" ht="44" x14ac:dyDescent="0.2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14">
        <f t="shared" si="44"/>
        <v>40884.661932870367</v>
      </c>
      <c r="J732" s="3">
        <v>1323280391</v>
      </c>
      <c r="K732" s="14">
        <f t="shared" si="45"/>
        <v>40854.661932870367</v>
      </c>
      <c r="L732" s="3">
        <v>1320688391</v>
      </c>
      <c r="M732" s="3" t="b">
        <v>0</v>
      </c>
      <c r="N732" s="3">
        <v>265</v>
      </c>
      <c r="O732" s="3" t="b">
        <v>1</v>
      </c>
      <c r="P732" s="3" t="s">
        <v>8269</v>
      </c>
      <c r="Q732" s="8">
        <f t="shared" si="46"/>
        <v>1.3219000000000001</v>
      </c>
      <c r="R732" s="10">
        <f t="shared" si="47"/>
        <v>99.766037735849054</v>
      </c>
      <c r="S732" s="3" t="s">
        <v>8312</v>
      </c>
      <c r="T732" s="3" t="s">
        <v>8313</v>
      </c>
    </row>
    <row r="733" spans="1:20" ht="88" x14ac:dyDescent="0.2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14">
        <f t="shared" si="44"/>
        <v>40930.166666666664</v>
      </c>
      <c r="J733" s="3">
        <v>1327212000</v>
      </c>
      <c r="K733" s="14">
        <f t="shared" si="45"/>
        <v>40879.712349537032</v>
      </c>
      <c r="L733" s="3">
        <v>1322852747</v>
      </c>
      <c r="M733" s="3" t="b">
        <v>0</v>
      </c>
      <c r="N733" s="3">
        <v>71</v>
      </c>
      <c r="O733" s="3" t="b">
        <v>1</v>
      </c>
      <c r="P733" s="3" t="s">
        <v>8269</v>
      </c>
      <c r="Q733" s="8">
        <f t="shared" si="46"/>
        <v>1.26</v>
      </c>
      <c r="R733" s="10">
        <f t="shared" si="47"/>
        <v>88.732394366197184</v>
      </c>
      <c r="S733" s="3" t="s">
        <v>8312</v>
      </c>
      <c r="T733" s="3" t="s">
        <v>8313</v>
      </c>
    </row>
    <row r="734" spans="1:20" ht="110" x14ac:dyDescent="0.2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14">
        <f t="shared" si="44"/>
        <v>41546.34098379629</v>
      </c>
      <c r="J734" s="3">
        <v>1380449461</v>
      </c>
      <c r="K734" s="14">
        <f t="shared" si="45"/>
        <v>41486.34098379629</v>
      </c>
      <c r="L734" s="3">
        <v>1375265461</v>
      </c>
      <c r="M734" s="3" t="b">
        <v>0</v>
      </c>
      <c r="N734" s="3">
        <v>13</v>
      </c>
      <c r="O734" s="3" t="b">
        <v>1</v>
      </c>
      <c r="P734" s="3" t="s">
        <v>8269</v>
      </c>
      <c r="Q734" s="8">
        <f t="shared" si="46"/>
        <v>1.6</v>
      </c>
      <c r="R734" s="10">
        <f t="shared" si="47"/>
        <v>4.9230769230769234</v>
      </c>
      <c r="S734" s="3" t="s">
        <v>8312</v>
      </c>
      <c r="T734" s="3" t="s">
        <v>8313</v>
      </c>
    </row>
    <row r="735" spans="1:20" ht="110" x14ac:dyDescent="0.2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14">
        <f t="shared" si="44"/>
        <v>41628.336712962962</v>
      </c>
      <c r="J735" s="3">
        <v>1387533892</v>
      </c>
      <c r="K735" s="14">
        <f t="shared" si="45"/>
        <v>41598.336712962962</v>
      </c>
      <c r="L735" s="3">
        <v>1384941892</v>
      </c>
      <c r="M735" s="3" t="b">
        <v>0</v>
      </c>
      <c r="N735" s="3">
        <v>169</v>
      </c>
      <c r="O735" s="3" t="b">
        <v>1</v>
      </c>
      <c r="P735" s="3" t="s">
        <v>8269</v>
      </c>
      <c r="Q735" s="8">
        <f t="shared" si="46"/>
        <v>1.2048000000000001</v>
      </c>
      <c r="R735" s="10">
        <f t="shared" si="47"/>
        <v>17.822485207100591</v>
      </c>
      <c r="S735" s="3" t="s">
        <v>8312</v>
      </c>
      <c r="T735" s="3" t="s">
        <v>8313</v>
      </c>
    </row>
    <row r="736" spans="1:20" ht="66" x14ac:dyDescent="0.2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14">
        <f t="shared" si="44"/>
        <v>42133.124999999993</v>
      </c>
      <c r="J736" s="3">
        <v>1431147600</v>
      </c>
      <c r="K736" s="14">
        <f t="shared" si="45"/>
        <v>42102.081249999996</v>
      </c>
      <c r="L736" s="3">
        <v>1428465420</v>
      </c>
      <c r="M736" s="3" t="b">
        <v>0</v>
      </c>
      <c r="N736" s="3">
        <v>57</v>
      </c>
      <c r="O736" s="3" t="b">
        <v>1</v>
      </c>
      <c r="P736" s="3" t="s">
        <v>8269</v>
      </c>
      <c r="Q736" s="8">
        <f t="shared" si="46"/>
        <v>1.2552941176470589</v>
      </c>
      <c r="R736" s="10">
        <f t="shared" si="47"/>
        <v>187.19298245614036</v>
      </c>
      <c r="S736" s="3" t="s">
        <v>8312</v>
      </c>
      <c r="T736" s="3" t="s">
        <v>8313</v>
      </c>
    </row>
    <row r="737" spans="1:20" ht="88" x14ac:dyDescent="0.2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14">
        <f t="shared" si="44"/>
        <v>41976.943749999999</v>
      </c>
      <c r="J737" s="3">
        <v>1417653540</v>
      </c>
      <c r="K737" s="14">
        <f t="shared" si="45"/>
        <v>41945.946134259255</v>
      </c>
      <c r="L737" s="3">
        <v>1414975346</v>
      </c>
      <c r="M737" s="3" t="b">
        <v>0</v>
      </c>
      <c r="N737" s="3">
        <v>229</v>
      </c>
      <c r="O737" s="3" t="b">
        <v>1</v>
      </c>
      <c r="P737" s="3" t="s">
        <v>8269</v>
      </c>
      <c r="Q737" s="8">
        <f t="shared" si="46"/>
        <v>1.1440638297872341</v>
      </c>
      <c r="R737" s="10">
        <f t="shared" si="47"/>
        <v>234.80786026200875</v>
      </c>
      <c r="S737" s="3" t="s">
        <v>8312</v>
      </c>
      <c r="T737" s="3" t="s">
        <v>8313</v>
      </c>
    </row>
    <row r="738" spans="1:20" ht="110" x14ac:dyDescent="0.2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14">
        <f t="shared" si="44"/>
        <v>41599.124305555553</v>
      </c>
      <c r="J738" s="3">
        <v>1385009940</v>
      </c>
      <c r="K738" s="14">
        <f t="shared" si="45"/>
        <v>41579.650925925926</v>
      </c>
      <c r="L738" s="3">
        <v>1383327440</v>
      </c>
      <c r="M738" s="3" t="b">
        <v>0</v>
      </c>
      <c r="N738" s="3">
        <v>108</v>
      </c>
      <c r="O738" s="3" t="b">
        <v>1</v>
      </c>
      <c r="P738" s="3" t="s">
        <v>8269</v>
      </c>
      <c r="Q738" s="8">
        <f t="shared" si="46"/>
        <v>3.151388888888889</v>
      </c>
      <c r="R738" s="10">
        <f t="shared" si="47"/>
        <v>105.04629629629629</v>
      </c>
      <c r="S738" s="3" t="s">
        <v>8312</v>
      </c>
      <c r="T738" s="3" t="s">
        <v>8313</v>
      </c>
    </row>
    <row r="739" spans="1:20" ht="110" x14ac:dyDescent="0.2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14">
        <f t="shared" si="44"/>
        <v>41684.75</v>
      </c>
      <c r="J739" s="3">
        <v>1392408000</v>
      </c>
      <c r="K739" s="14">
        <f t="shared" si="45"/>
        <v>41667.191979166666</v>
      </c>
      <c r="L739" s="3">
        <v>1390890987</v>
      </c>
      <c r="M739" s="3" t="b">
        <v>0</v>
      </c>
      <c r="N739" s="3">
        <v>108</v>
      </c>
      <c r="O739" s="3" t="b">
        <v>1</v>
      </c>
      <c r="P739" s="3" t="s">
        <v>8269</v>
      </c>
      <c r="Q739" s="8">
        <f t="shared" si="46"/>
        <v>1.224</v>
      </c>
      <c r="R739" s="10">
        <f t="shared" si="47"/>
        <v>56.666666666666664</v>
      </c>
      <c r="S739" s="3" t="s">
        <v>8312</v>
      </c>
      <c r="T739" s="3" t="s">
        <v>8313</v>
      </c>
    </row>
    <row r="740" spans="1:20" ht="66" x14ac:dyDescent="0.2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14">
        <f t="shared" si="44"/>
        <v>41974.124305555553</v>
      </c>
      <c r="J740" s="3">
        <v>1417409940</v>
      </c>
      <c r="K740" s="14">
        <f t="shared" si="45"/>
        <v>41943.52076388889</v>
      </c>
      <c r="L740" s="3">
        <v>1414765794</v>
      </c>
      <c r="M740" s="3" t="b">
        <v>0</v>
      </c>
      <c r="N740" s="3">
        <v>41</v>
      </c>
      <c r="O740" s="3" t="b">
        <v>1</v>
      </c>
      <c r="P740" s="3" t="s">
        <v>8269</v>
      </c>
      <c r="Q740" s="8">
        <f t="shared" si="46"/>
        <v>1.0673333333333332</v>
      </c>
      <c r="R740" s="10">
        <f t="shared" si="47"/>
        <v>39.048780487804876</v>
      </c>
      <c r="S740" s="3" t="s">
        <v>8312</v>
      </c>
      <c r="T740" s="3" t="s">
        <v>8313</v>
      </c>
    </row>
    <row r="741" spans="1:20" ht="110" x14ac:dyDescent="0.2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14">
        <f t="shared" si="44"/>
        <v>41862.419317129628</v>
      </c>
      <c r="J741" s="3">
        <v>1407758629</v>
      </c>
      <c r="K741" s="14">
        <f t="shared" si="45"/>
        <v>41829.419317129628</v>
      </c>
      <c r="L741" s="3">
        <v>1404907429</v>
      </c>
      <c r="M741" s="3" t="b">
        <v>0</v>
      </c>
      <c r="N741" s="3">
        <v>139</v>
      </c>
      <c r="O741" s="3" t="b">
        <v>1</v>
      </c>
      <c r="P741" s="3" t="s">
        <v>8269</v>
      </c>
      <c r="Q741" s="8">
        <f t="shared" si="46"/>
        <v>1.5833333333333333</v>
      </c>
      <c r="R741" s="10">
        <f t="shared" si="47"/>
        <v>68.345323741007192</v>
      </c>
      <c r="S741" s="3" t="s">
        <v>8312</v>
      </c>
      <c r="T741" s="3" t="s">
        <v>8313</v>
      </c>
    </row>
    <row r="742" spans="1:20" ht="110" x14ac:dyDescent="0.2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14">
        <f t="shared" si="44"/>
        <v>42176.06344907407</v>
      </c>
      <c r="J742" s="3">
        <v>1434857482</v>
      </c>
      <c r="K742" s="14">
        <f t="shared" si="45"/>
        <v>42162.06344907407</v>
      </c>
      <c r="L742" s="3">
        <v>1433647882</v>
      </c>
      <c r="M742" s="3" t="b">
        <v>0</v>
      </c>
      <c r="N742" s="3">
        <v>19</v>
      </c>
      <c r="O742" s="3" t="b">
        <v>1</v>
      </c>
      <c r="P742" s="3" t="s">
        <v>8269</v>
      </c>
      <c r="Q742" s="8">
        <f t="shared" si="46"/>
        <v>1.0740000000000001</v>
      </c>
      <c r="R742" s="10">
        <f t="shared" si="47"/>
        <v>169.57894736842104</v>
      </c>
      <c r="S742" s="3" t="s">
        <v>8312</v>
      </c>
      <c r="T742" s="3" t="s">
        <v>8313</v>
      </c>
    </row>
    <row r="743" spans="1:20" ht="44" x14ac:dyDescent="0.2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14">
        <f t="shared" si="44"/>
        <v>41436.564884259256</v>
      </c>
      <c r="J743" s="3">
        <v>1370964806</v>
      </c>
      <c r="K743" s="14">
        <f t="shared" si="45"/>
        <v>41401.564884259256</v>
      </c>
      <c r="L743" s="3">
        <v>1367940806</v>
      </c>
      <c r="M743" s="3" t="b">
        <v>0</v>
      </c>
      <c r="N743" s="3">
        <v>94</v>
      </c>
      <c r="O743" s="3" t="b">
        <v>1</v>
      </c>
      <c r="P743" s="3" t="s">
        <v>8269</v>
      </c>
      <c r="Q743" s="8">
        <f t="shared" si="46"/>
        <v>1.0226</v>
      </c>
      <c r="R743" s="10">
        <f t="shared" si="47"/>
        <v>141.42340425531913</v>
      </c>
      <c r="S743" s="3" t="s">
        <v>8312</v>
      </c>
      <c r="T743" s="3" t="s">
        <v>8313</v>
      </c>
    </row>
    <row r="744" spans="1:20" ht="88" x14ac:dyDescent="0.2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14">
        <f t="shared" si="44"/>
        <v>41719.792962962958</v>
      </c>
      <c r="J744" s="3">
        <v>1395435712</v>
      </c>
      <c r="K744" s="14">
        <f t="shared" si="45"/>
        <v>41689.834629629629</v>
      </c>
      <c r="L744" s="3">
        <v>1392847312</v>
      </c>
      <c r="M744" s="3" t="b">
        <v>0</v>
      </c>
      <c r="N744" s="3">
        <v>23</v>
      </c>
      <c r="O744" s="3" t="b">
        <v>1</v>
      </c>
      <c r="P744" s="3" t="s">
        <v>8269</v>
      </c>
      <c r="Q744" s="8">
        <f t="shared" si="46"/>
        <v>1.1071428571428572</v>
      </c>
      <c r="R744" s="10">
        <f t="shared" si="47"/>
        <v>67.391304347826093</v>
      </c>
      <c r="S744" s="3" t="s">
        <v>8312</v>
      </c>
      <c r="T744" s="3" t="s">
        <v>8313</v>
      </c>
    </row>
    <row r="745" spans="1:20" ht="88" x14ac:dyDescent="0.2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14">
        <f t="shared" si="44"/>
        <v>41015.791666666664</v>
      </c>
      <c r="J745" s="3">
        <v>1334610000</v>
      </c>
      <c r="K745" s="14">
        <f t="shared" si="45"/>
        <v>40990.625983796293</v>
      </c>
      <c r="L745" s="3">
        <v>1332435685</v>
      </c>
      <c r="M745" s="3" t="b">
        <v>0</v>
      </c>
      <c r="N745" s="3">
        <v>15</v>
      </c>
      <c r="O745" s="3" t="b">
        <v>1</v>
      </c>
      <c r="P745" s="3" t="s">
        <v>8269</v>
      </c>
      <c r="Q745" s="8">
        <f t="shared" si="46"/>
        <v>1.48</v>
      </c>
      <c r="R745" s="10">
        <f t="shared" si="47"/>
        <v>54.266666666666666</v>
      </c>
      <c r="S745" s="3" t="s">
        <v>8312</v>
      </c>
      <c r="T745" s="3" t="s">
        <v>8313</v>
      </c>
    </row>
    <row r="746" spans="1:20" ht="66" x14ac:dyDescent="0.2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14">
        <f t="shared" si="44"/>
        <v>41256.873877314814</v>
      </c>
      <c r="J746" s="3">
        <v>1355439503</v>
      </c>
      <c r="K746" s="14">
        <f t="shared" si="45"/>
        <v>41226.873877314814</v>
      </c>
      <c r="L746" s="3">
        <v>1352847503</v>
      </c>
      <c r="M746" s="3" t="b">
        <v>0</v>
      </c>
      <c r="N746" s="3">
        <v>62</v>
      </c>
      <c r="O746" s="3" t="b">
        <v>1</v>
      </c>
      <c r="P746" s="3" t="s">
        <v>8269</v>
      </c>
      <c r="Q746" s="8">
        <f t="shared" si="46"/>
        <v>1.0232000000000001</v>
      </c>
      <c r="R746" s="10">
        <f t="shared" si="47"/>
        <v>82.516129032258064</v>
      </c>
      <c r="S746" s="3" t="s">
        <v>8312</v>
      </c>
      <c r="T746" s="3" t="s">
        <v>8313</v>
      </c>
    </row>
    <row r="747" spans="1:20" ht="88" x14ac:dyDescent="0.2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14">
        <f t="shared" si="44"/>
        <v>41397.488946759258</v>
      </c>
      <c r="J747" s="3">
        <v>1367588645</v>
      </c>
      <c r="K747" s="14">
        <f t="shared" si="45"/>
        <v>41367.488946759258</v>
      </c>
      <c r="L747" s="3">
        <v>1364996645</v>
      </c>
      <c r="M747" s="3" t="b">
        <v>0</v>
      </c>
      <c r="N747" s="3">
        <v>74</v>
      </c>
      <c r="O747" s="3" t="b">
        <v>1</v>
      </c>
      <c r="P747" s="3" t="s">
        <v>8269</v>
      </c>
      <c r="Q747" s="8">
        <f t="shared" si="46"/>
        <v>1.7909909909909909</v>
      </c>
      <c r="R747" s="10">
        <f t="shared" si="47"/>
        <v>53.729729729729726</v>
      </c>
      <c r="S747" s="3" t="s">
        <v>8312</v>
      </c>
      <c r="T747" s="3" t="s">
        <v>8313</v>
      </c>
    </row>
    <row r="748" spans="1:20" ht="44" x14ac:dyDescent="0.2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14">
        <f t="shared" si="44"/>
        <v>41175.082638888889</v>
      </c>
      <c r="J748" s="3">
        <v>1348372740</v>
      </c>
      <c r="K748" s="14">
        <f t="shared" si="45"/>
        <v>41156.959594907406</v>
      </c>
      <c r="L748" s="3">
        <v>1346806909</v>
      </c>
      <c r="M748" s="3" t="b">
        <v>0</v>
      </c>
      <c r="N748" s="3">
        <v>97</v>
      </c>
      <c r="O748" s="3" t="b">
        <v>1</v>
      </c>
      <c r="P748" s="3" t="s">
        <v>8269</v>
      </c>
      <c r="Q748" s="8">
        <f t="shared" si="46"/>
        <v>1.1108135252761968</v>
      </c>
      <c r="R748" s="10">
        <f t="shared" si="47"/>
        <v>34.206185567010309</v>
      </c>
      <c r="S748" s="3" t="s">
        <v>8312</v>
      </c>
      <c r="T748" s="3" t="s">
        <v>8313</v>
      </c>
    </row>
    <row r="749" spans="1:20" ht="110" x14ac:dyDescent="0.2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14">
        <f t="shared" si="44"/>
        <v>42019.370833333327</v>
      </c>
      <c r="J749" s="3">
        <v>1421319240</v>
      </c>
      <c r="K749" s="14">
        <f t="shared" si="45"/>
        <v>41988.465497685182</v>
      </c>
      <c r="L749" s="3">
        <v>1418649019</v>
      </c>
      <c r="M749" s="3" t="b">
        <v>0</v>
      </c>
      <c r="N749" s="3">
        <v>55</v>
      </c>
      <c r="O749" s="3" t="b">
        <v>1</v>
      </c>
      <c r="P749" s="3" t="s">
        <v>8269</v>
      </c>
      <c r="Q749" s="8">
        <f t="shared" si="46"/>
        <v>1.0004285714285714</v>
      </c>
      <c r="R749" s="10">
        <f t="shared" si="47"/>
        <v>127.32727272727273</v>
      </c>
      <c r="S749" s="3" t="s">
        <v>8312</v>
      </c>
      <c r="T749" s="3" t="s">
        <v>8313</v>
      </c>
    </row>
    <row r="750" spans="1:20" ht="88" x14ac:dyDescent="0.2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14">
        <f t="shared" si="44"/>
        <v>41861.763495370367</v>
      </c>
      <c r="J750" s="3">
        <v>1407701966</v>
      </c>
      <c r="K750" s="14">
        <f t="shared" si="45"/>
        <v>41831.763495370367</v>
      </c>
      <c r="L750" s="3">
        <v>1405109966</v>
      </c>
      <c r="M750" s="3" t="b">
        <v>0</v>
      </c>
      <c r="N750" s="3">
        <v>44</v>
      </c>
      <c r="O750" s="3" t="b">
        <v>1</v>
      </c>
      <c r="P750" s="3" t="s">
        <v>8269</v>
      </c>
      <c r="Q750" s="8">
        <f t="shared" si="46"/>
        <v>1.0024999999999999</v>
      </c>
      <c r="R750" s="10">
        <f t="shared" si="47"/>
        <v>45.56818181818182</v>
      </c>
      <c r="S750" s="3" t="s">
        <v>8312</v>
      </c>
      <c r="T750" s="3" t="s">
        <v>8313</v>
      </c>
    </row>
    <row r="751" spans="1:20" ht="88" x14ac:dyDescent="0.2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14">
        <f t="shared" si="44"/>
        <v>42763.857986111114</v>
      </c>
      <c r="J751" s="3">
        <v>1485642930</v>
      </c>
      <c r="K751" s="14">
        <f t="shared" si="45"/>
        <v>42733.857986111114</v>
      </c>
      <c r="L751" s="3">
        <v>1483050930</v>
      </c>
      <c r="M751" s="3" t="b">
        <v>0</v>
      </c>
      <c r="N751" s="3">
        <v>110</v>
      </c>
      <c r="O751" s="3" t="b">
        <v>1</v>
      </c>
      <c r="P751" s="3" t="s">
        <v>8269</v>
      </c>
      <c r="Q751" s="8">
        <f t="shared" si="46"/>
        <v>1.0556000000000001</v>
      </c>
      <c r="R751" s="10">
        <f t="shared" si="47"/>
        <v>95.963636363636368</v>
      </c>
      <c r="S751" s="3" t="s">
        <v>8312</v>
      </c>
      <c r="T751" s="3" t="s">
        <v>8313</v>
      </c>
    </row>
    <row r="752" spans="1:20" ht="88" x14ac:dyDescent="0.2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14">
        <f t="shared" si="44"/>
        <v>41329.794814814813</v>
      </c>
      <c r="J752" s="3">
        <v>1361739872</v>
      </c>
      <c r="K752" s="14">
        <f t="shared" si="45"/>
        <v>41299.794814814813</v>
      </c>
      <c r="L752" s="3">
        <v>1359147872</v>
      </c>
      <c r="M752" s="3" t="b">
        <v>0</v>
      </c>
      <c r="N752" s="3">
        <v>59</v>
      </c>
      <c r="O752" s="3" t="b">
        <v>1</v>
      </c>
      <c r="P752" s="3" t="s">
        <v>8269</v>
      </c>
      <c r="Q752" s="8">
        <f t="shared" si="46"/>
        <v>1.0258775877587758</v>
      </c>
      <c r="R752" s="10">
        <f t="shared" si="47"/>
        <v>77.271186440677965</v>
      </c>
      <c r="S752" s="3" t="s">
        <v>8312</v>
      </c>
      <c r="T752" s="3" t="s">
        <v>8313</v>
      </c>
    </row>
    <row r="753" spans="1:20" ht="88" x14ac:dyDescent="0.2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14">
        <f t="shared" si="44"/>
        <v>40759.547164351847</v>
      </c>
      <c r="J753" s="3">
        <v>1312470475</v>
      </c>
      <c r="K753" s="14">
        <f t="shared" si="45"/>
        <v>40713.547164351847</v>
      </c>
      <c r="L753" s="3">
        <v>1308496075</v>
      </c>
      <c r="M753" s="3" t="b">
        <v>0</v>
      </c>
      <c r="N753" s="3">
        <v>62</v>
      </c>
      <c r="O753" s="3" t="b">
        <v>1</v>
      </c>
      <c r="P753" s="3" t="s">
        <v>8269</v>
      </c>
      <c r="Q753" s="8">
        <f t="shared" si="46"/>
        <v>1.1850000000000001</v>
      </c>
      <c r="R753" s="10">
        <f t="shared" si="47"/>
        <v>57.338709677419352</v>
      </c>
      <c r="S753" s="3" t="s">
        <v>8312</v>
      </c>
      <c r="T753" s="3" t="s">
        <v>8313</v>
      </c>
    </row>
    <row r="754" spans="1:20" ht="110" x14ac:dyDescent="0.2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14">
        <f t="shared" si="44"/>
        <v>42659.374999999993</v>
      </c>
      <c r="J754" s="3">
        <v>1476615600</v>
      </c>
      <c r="K754" s="14">
        <f t="shared" si="45"/>
        <v>42639.338159722225</v>
      </c>
      <c r="L754" s="3">
        <v>1474884417</v>
      </c>
      <c r="M754" s="3" t="b">
        <v>0</v>
      </c>
      <c r="N754" s="3">
        <v>105</v>
      </c>
      <c r="O754" s="3" t="b">
        <v>1</v>
      </c>
      <c r="P754" s="3" t="s">
        <v>8269</v>
      </c>
      <c r="Q754" s="8">
        <f t="shared" si="46"/>
        <v>1.117</v>
      </c>
      <c r="R754" s="10">
        <f t="shared" si="47"/>
        <v>53.19047619047619</v>
      </c>
      <c r="S754" s="3" t="s">
        <v>8312</v>
      </c>
      <c r="T754" s="3" t="s">
        <v>8313</v>
      </c>
    </row>
    <row r="755" spans="1:20" ht="110" x14ac:dyDescent="0.2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14">
        <f t="shared" si="44"/>
        <v>42049.506840277776</v>
      </c>
      <c r="J755" s="3">
        <v>1423922991</v>
      </c>
      <c r="K755" s="14">
        <f t="shared" si="45"/>
        <v>42019.506840277776</v>
      </c>
      <c r="L755" s="3">
        <v>1421330991</v>
      </c>
      <c r="M755" s="3" t="b">
        <v>0</v>
      </c>
      <c r="N755" s="3">
        <v>26</v>
      </c>
      <c r="O755" s="3" t="b">
        <v>1</v>
      </c>
      <c r="P755" s="3" t="s">
        <v>8269</v>
      </c>
      <c r="Q755" s="8">
        <f t="shared" si="46"/>
        <v>1.28</v>
      </c>
      <c r="R755" s="10">
        <f t="shared" si="47"/>
        <v>492.30769230769232</v>
      </c>
      <c r="S755" s="3" t="s">
        <v>8312</v>
      </c>
      <c r="T755" s="3" t="s">
        <v>8313</v>
      </c>
    </row>
    <row r="756" spans="1:20" ht="110" x14ac:dyDescent="0.2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14">
        <f t="shared" si="44"/>
        <v>41279.66575231481</v>
      </c>
      <c r="J756" s="3">
        <v>1357408721</v>
      </c>
      <c r="K756" s="14">
        <f t="shared" si="45"/>
        <v>41249.66575231481</v>
      </c>
      <c r="L756" s="3">
        <v>1354816721</v>
      </c>
      <c r="M756" s="3" t="b">
        <v>0</v>
      </c>
      <c r="N756" s="3">
        <v>49</v>
      </c>
      <c r="O756" s="3" t="b">
        <v>1</v>
      </c>
      <c r="P756" s="3" t="s">
        <v>8269</v>
      </c>
      <c r="Q756" s="8">
        <f t="shared" si="46"/>
        <v>1.0375000000000001</v>
      </c>
      <c r="R756" s="10">
        <f t="shared" si="47"/>
        <v>42.346938775510203</v>
      </c>
      <c r="S756" s="3" t="s">
        <v>8312</v>
      </c>
      <c r="T756" s="3" t="s">
        <v>8313</v>
      </c>
    </row>
    <row r="757" spans="1:20" ht="88" x14ac:dyDescent="0.2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14">
        <f t="shared" si="44"/>
        <v>41413.945138888885</v>
      </c>
      <c r="J757" s="3">
        <v>1369010460</v>
      </c>
      <c r="K757" s="14">
        <f t="shared" si="45"/>
        <v>41383.521724537037</v>
      </c>
      <c r="L757" s="3">
        <v>1366381877</v>
      </c>
      <c r="M757" s="3" t="b">
        <v>0</v>
      </c>
      <c r="N757" s="3">
        <v>68</v>
      </c>
      <c r="O757" s="3" t="b">
        <v>1</v>
      </c>
      <c r="P757" s="3" t="s">
        <v>8269</v>
      </c>
      <c r="Q757" s="8">
        <f t="shared" si="46"/>
        <v>1.0190760000000001</v>
      </c>
      <c r="R757" s="10">
        <f t="shared" si="47"/>
        <v>37.466029411764708</v>
      </c>
      <c r="S757" s="3" t="s">
        <v>8312</v>
      </c>
      <c r="T757" s="3" t="s">
        <v>8313</v>
      </c>
    </row>
    <row r="758" spans="1:20" ht="88" x14ac:dyDescent="0.2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14">
        <f t="shared" si="44"/>
        <v>40651.641886574071</v>
      </c>
      <c r="J758" s="3">
        <v>1303147459</v>
      </c>
      <c r="K758" s="14">
        <f t="shared" si="45"/>
        <v>40590.683553240735</v>
      </c>
      <c r="L758" s="3">
        <v>1297880659</v>
      </c>
      <c r="M758" s="3" t="b">
        <v>0</v>
      </c>
      <c r="N758" s="3">
        <v>22</v>
      </c>
      <c r="O758" s="3" t="b">
        <v>1</v>
      </c>
      <c r="P758" s="3" t="s">
        <v>8269</v>
      </c>
      <c r="Q758" s="8">
        <f t="shared" si="46"/>
        <v>1.177142857142857</v>
      </c>
      <c r="R758" s="10">
        <f t="shared" si="47"/>
        <v>37.454545454545453</v>
      </c>
      <c r="S758" s="3" t="s">
        <v>8312</v>
      </c>
      <c r="T758" s="3" t="s">
        <v>8313</v>
      </c>
    </row>
    <row r="759" spans="1:20" ht="110" x14ac:dyDescent="0.2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14">
        <f t="shared" si="44"/>
        <v>41248.971226851849</v>
      </c>
      <c r="J759" s="3">
        <v>1354756714</v>
      </c>
      <c r="K759" s="14">
        <f t="shared" si="45"/>
        <v>41234.971226851849</v>
      </c>
      <c r="L759" s="3">
        <v>1353547114</v>
      </c>
      <c r="M759" s="3" t="b">
        <v>0</v>
      </c>
      <c r="N759" s="3">
        <v>18</v>
      </c>
      <c r="O759" s="3" t="b">
        <v>1</v>
      </c>
      <c r="P759" s="3" t="s">
        <v>8269</v>
      </c>
      <c r="Q759" s="8">
        <f t="shared" si="46"/>
        <v>2.38</v>
      </c>
      <c r="R759" s="10">
        <f t="shared" si="47"/>
        <v>33.055555555555557</v>
      </c>
      <c r="S759" s="3" t="s">
        <v>8312</v>
      </c>
      <c r="T759" s="3" t="s">
        <v>8313</v>
      </c>
    </row>
    <row r="760" spans="1:20" ht="66" x14ac:dyDescent="0.2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14">
        <f t="shared" si="44"/>
        <v>40459.753101851849</v>
      </c>
      <c r="J760" s="3">
        <v>1286568268</v>
      </c>
      <c r="K760" s="14">
        <f t="shared" si="45"/>
        <v>40429.753101851849</v>
      </c>
      <c r="L760" s="3">
        <v>1283976268</v>
      </c>
      <c r="M760" s="3" t="b">
        <v>0</v>
      </c>
      <c r="N760" s="3">
        <v>19</v>
      </c>
      <c r="O760" s="3" t="b">
        <v>1</v>
      </c>
      <c r="P760" s="3" t="s">
        <v>8269</v>
      </c>
      <c r="Q760" s="8">
        <f t="shared" si="46"/>
        <v>1.02</v>
      </c>
      <c r="R760" s="10">
        <f t="shared" si="47"/>
        <v>134.21052631578948</v>
      </c>
      <c r="S760" s="3" t="s">
        <v>8312</v>
      </c>
      <c r="T760" s="3" t="s">
        <v>8313</v>
      </c>
    </row>
    <row r="761" spans="1:20" ht="88" x14ac:dyDescent="0.2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14">
        <f t="shared" si="44"/>
        <v>41829.246979166666</v>
      </c>
      <c r="J761" s="3">
        <v>1404892539</v>
      </c>
      <c r="K761" s="14">
        <f t="shared" si="45"/>
        <v>41789.246979166666</v>
      </c>
      <c r="L761" s="3">
        <v>1401436539</v>
      </c>
      <c r="M761" s="3" t="b">
        <v>0</v>
      </c>
      <c r="N761" s="3">
        <v>99</v>
      </c>
      <c r="O761" s="3" t="b">
        <v>1</v>
      </c>
      <c r="P761" s="3" t="s">
        <v>8269</v>
      </c>
      <c r="Q761" s="8">
        <f t="shared" si="46"/>
        <v>1.0192000000000001</v>
      </c>
      <c r="R761" s="10">
        <f t="shared" si="47"/>
        <v>51.474747474747474</v>
      </c>
      <c r="S761" s="3" t="s">
        <v>8312</v>
      </c>
      <c r="T761" s="3" t="s">
        <v>8313</v>
      </c>
    </row>
    <row r="762" spans="1:20" ht="110" x14ac:dyDescent="0.2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14">
        <f t="shared" si="44"/>
        <v>42700.722372685181</v>
      </c>
      <c r="J762" s="3">
        <v>1480188013</v>
      </c>
      <c r="K762" s="14">
        <f t="shared" si="45"/>
        <v>42670.680706018517</v>
      </c>
      <c r="L762" s="3">
        <v>1477592413</v>
      </c>
      <c r="M762" s="3" t="b">
        <v>0</v>
      </c>
      <c r="N762" s="3">
        <v>0</v>
      </c>
      <c r="O762" s="3" t="b">
        <v>0</v>
      </c>
      <c r="P762" s="3" t="s">
        <v>8270</v>
      </c>
      <c r="Q762" s="8">
        <f t="shared" si="46"/>
        <v>0</v>
      </c>
      <c r="R762" s="10" t="e">
        <f t="shared" si="47"/>
        <v>#DIV/0!</v>
      </c>
      <c r="S762" s="3" t="s">
        <v>8312</v>
      </c>
      <c r="T762" s="3" t="s">
        <v>8314</v>
      </c>
    </row>
    <row r="763" spans="1:20" ht="88" x14ac:dyDescent="0.2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14">
        <f t="shared" si="44"/>
        <v>41672.668124999997</v>
      </c>
      <c r="J763" s="3">
        <v>1391364126</v>
      </c>
      <c r="K763" s="14">
        <f t="shared" si="45"/>
        <v>41642.668124999997</v>
      </c>
      <c r="L763" s="3">
        <v>1388772126</v>
      </c>
      <c r="M763" s="3" t="b">
        <v>0</v>
      </c>
      <c r="N763" s="3">
        <v>6</v>
      </c>
      <c r="O763" s="3" t="b">
        <v>0</v>
      </c>
      <c r="P763" s="3" t="s">
        <v>8270</v>
      </c>
      <c r="Q763" s="8">
        <f t="shared" si="46"/>
        <v>4.7E-2</v>
      </c>
      <c r="R763" s="10">
        <f t="shared" si="47"/>
        <v>39.166666666666664</v>
      </c>
      <c r="S763" s="3" t="s">
        <v>8312</v>
      </c>
      <c r="T763" s="3" t="s">
        <v>8314</v>
      </c>
    </row>
    <row r="764" spans="1:20" ht="88" x14ac:dyDescent="0.2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14">
        <f t="shared" si="44"/>
        <v>42708.166666666664</v>
      </c>
      <c r="J764" s="3">
        <v>1480831200</v>
      </c>
      <c r="K764" s="14">
        <f t="shared" si="45"/>
        <v>42690.77511574074</v>
      </c>
      <c r="L764" s="3">
        <v>1479328570</v>
      </c>
      <c r="M764" s="3" t="b">
        <v>0</v>
      </c>
      <c r="N764" s="3">
        <v>0</v>
      </c>
      <c r="O764" s="3" t="b">
        <v>0</v>
      </c>
      <c r="P764" s="3" t="s">
        <v>8270</v>
      </c>
      <c r="Q764" s="8">
        <f t="shared" si="46"/>
        <v>0</v>
      </c>
      <c r="R764" s="10" t="e">
        <f t="shared" si="47"/>
        <v>#DIV/0!</v>
      </c>
      <c r="S764" s="3" t="s">
        <v>8312</v>
      </c>
      <c r="T764" s="3" t="s">
        <v>8314</v>
      </c>
    </row>
    <row r="765" spans="1:20" ht="88" x14ac:dyDescent="0.2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14">
        <f t="shared" si="44"/>
        <v>41501.363518518512</v>
      </c>
      <c r="J765" s="3">
        <v>1376563408</v>
      </c>
      <c r="K765" s="14">
        <f t="shared" si="45"/>
        <v>41471.363518518519</v>
      </c>
      <c r="L765" s="3">
        <v>1373971408</v>
      </c>
      <c r="M765" s="3" t="b">
        <v>0</v>
      </c>
      <c r="N765" s="3">
        <v>1</v>
      </c>
      <c r="O765" s="3" t="b">
        <v>0</v>
      </c>
      <c r="P765" s="3" t="s">
        <v>8270</v>
      </c>
      <c r="Q765" s="8">
        <f t="shared" si="46"/>
        <v>1.1655011655011655E-3</v>
      </c>
      <c r="R765" s="10">
        <f t="shared" si="47"/>
        <v>5</v>
      </c>
      <c r="S765" s="3" t="s">
        <v>8312</v>
      </c>
      <c r="T765" s="3" t="s">
        <v>8314</v>
      </c>
    </row>
    <row r="766" spans="1:20" ht="88" x14ac:dyDescent="0.2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14">
        <f t="shared" si="44"/>
        <v>42257.089826388888</v>
      </c>
      <c r="J766" s="3">
        <v>1441858161</v>
      </c>
      <c r="K766" s="14">
        <f t="shared" si="45"/>
        <v>42227.089826388888</v>
      </c>
      <c r="L766" s="3">
        <v>1439266161</v>
      </c>
      <c r="M766" s="3" t="b">
        <v>0</v>
      </c>
      <c r="N766" s="3">
        <v>0</v>
      </c>
      <c r="O766" s="3" t="b">
        <v>0</v>
      </c>
      <c r="P766" s="3" t="s">
        <v>8270</v>
      </c>
      <c r="Q766" s="8">
        <f t="shared" si="46"/>
        <v>0</v>
      </c>
      <c r="R766" s="10" t="e">
        <f t="shared" si="47"/>
        <v>#DIV/0!</v>
      </c>
      <c r="S766" s="3" t="s">
        <v>8312</v>
      </c>
      <c r="T766" s="3" t="s">
        <v>8314</v>
      </c>
    </row>
    <row r="767" spans="1:20" ht="88" x14ac:dyDescent="0.2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14">
        <f t="shared" si="44"/>
        <v>41931.459305555552</v>
      </c>
      <c r="J767" s="3">
        <v>1413723684</v>
      </c>
      <c r="K767" s="14">
        <f t="shared" si="45"/>
        <v>41901.459305555552</v>
      </c>
      <c r="L767" s="3">
        <v>1411131684</v>
      </c>
      <c r="M767" s="3" t="b">
        <v>0</v>
      </c>
      <c r="N767" s="3">
        <v>44</v>
      </c>
      <c r="O767" s="3" t="b">
        <v>0</v>
      </c>
      <c r="P767" s="3" t="s">
        <v>8270</v>
      </c>
      <c r="Q767" s="8">
        <f t="shared" si="46"/>
        <v>0.36014285714285715</v>
      </c>
      <c r="R767" s="10">
        <f t="shared" si="47"/>
        <v>57.295454545454547</v>
      </c>
      <c r="S767" s="3" t="s">
        <v>8312</v>
      </c>
      <c r="T767" s="3" t="s">
        <v>8314</v>
      </c>
    </row>
    <row r="768" spans="1:20" ht="88" x14ac:dyDescent="0.2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14">
        <f t="shared" si="44"/>
        <v>42051.70003472222</v>
      </c>
      <c r="J768" s="3">
        <v>1424112483</v>
      </c>
      <c r="K768" s="14">
        <f t="shared" si="45"/>
        <v>42021.70003472222</v>
      </c>
      <c r="L768" s="3">
        <v>1421520483</v>
      </c>
      <c r="M768" s="3" t="b">
        <v>0</v>
      </c>
      <c r="N768" s="3">
        <v>0</v>
      </c>
      <c r="O768" s="3" t="b">
        <v>0</v>
      </c>
      <c r="P768" s="3" t="s">
        <v>8270</v>
      </c>
      <c r="Q768" s="8">
        <f t="shared" si="46"/>
        <v>0</v>
      </c>
      <c r="R768" s="10" t="e">
        <f t="shared" si="47"/>
        <v>#DIV/0!</v>
      </c>
      <c r="S768" s="3" t="s">
        <v>8312</v>
      </c>
      <c r="T768" s="3" t="s">
        <v>8314</v>
      </c>
    </row>
    <row r="769" spans="1:20" ht="132" x14ac:dyDescent="0.2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14">
        <f t="shared" si="44"/>
        <v>42145.060300925928</v>
      </c>
      <c r="J769" s="3">
        <v>1432178810</v>
      </c>
      <c r="K769" s="14">
        <f t="shared" si="45"/>
        <v>42115.060300925928</v>
      </c>
      <c r="L769" s="3">
        <v>1429586810</v>
      </c>
      <c r="M769" s="3" t="b">
        <v>0</v>
      </c>
      <c r="N769" s="3">
        <v>3</v>
      </c>
      <c r="O769" s="3" t="b">
        <v>0</v>
      </c>
      <c r="P769" s="3" t="s">
        <v>8270</v>
      </c>
      <c r="Q769" s="8">
        <f t="shared" si="46"/>
        <v>3.5400000000000001E-2</v>
      </c>
      <c r="R769" s="10">
        <f t="shared" si="47"/>
        <v>59</v>
      </c>
      <c r="S769" s="3" t="s">
        <v>8312</v>
      </c>
      <c r="T769" s="3" t="s">
        <v>8314</v>
      </c>
    </row>
    <row r="770" spans="1:20" ht="110" x14ac:dyDescent="0.2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14">
        <f t="shared" si="44"/>
        <v>41624.123726851853</v>
      </c>
      <c r="J770" s="3">
        <v>1387169890</v>
      </c>
      <c r="K770" s="14">
        <f t="shared" si="45"/>
        <v>41594.123726851853</v>
      </c>
      <c r="L770" s="3">
        <v>1384577890</v>
      </c>
      <c r="M770" s="3" t="b">
        <v>0</v>
      </c>
      <c r="N770" s="3">
        <v>0</v>
      </c>
      <c r="O770" s="3" t="b">
        <v>0</v>
      </c>
      <c r="P770" s="3" t="s">
        <v>8270</v>
      </c>
      <c r="Q770" s="8">
        <f t="shared" si="46"/>
        <v>0</v>
      </c>
      <c r="R770" s="10" t="e">
        <f t="shared" si="47"/>
        <v>#DIV/0!</v>
      </c>
      <c r="S770" s="3" t="s">
        <v>8312</v>
      </c>
      <c r="T770" s="3" t="s">
        <v>8314</v>
      </c>
    </row>
    <row r="771" spans="1:20" ht="110" x14ac:dyDescent="0.2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14">
        <f t="shared" ref="I771:I834" si="48">(((J771/60)/60)/24)+DATE(1970,1,1)+(-2/24)</f>
        <v>41634.913124999999</v>
      </c>
      <c r="J771" s="3">
        <v>1388102094</v>
      </c>
      <c r="K771" s="14">
        <f t="shared" ref="K771:K834" si="49">(L771/86400)+25569+(-2/24)</f>
        <v>41604.913124999999</v>
      </c>
      <c r="L771" s="3">
        <v>1385510094</v>
      </c>
      <c r="M771" s="3" t="b">
        <v>0</v>
      </c>
      <c r="N771" s="3">
        <v>52</v>
      </c>
      <c r="O771" s="3" t="b">
        <v>0</v>
      </c>
      <c r="P771" s="3" t="s">
        <v>8270</v>
      </c>
      <c r="Q771" s="8">
        <f t="shared" ref="Q771:Q834" si="50">E771/D771</f>
        <v>0.41399999999999998</v>
      </c>
      <c r="R771" s="10">
        <f t="shared" ref="R771:R834" si="51">E771/N771</f>
        <v>31.846153846153847</v>
      </c>
      <c r="S771" s="3" t="s">
        <v>8312</v>
      </c>
      <c r="T771" s="3" t="s">
        <v>8314</v>
      </c>
    </row>
    <row r="772" spans="1:20" ht="88" x14ac:dyDescent="0.2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14">
        <f t="shared" si="48"/>
        <v>41329.916307870371</v>
      </c>
      <c r="J772" s="3">
        <v>1361750369</v>
      </c>
      <c r="K772" s="14">
        <f t="shared" si="49"/>
        <v>41289.916307870364</v>
      </c>
      <c r="L772" s="3">
        <v>1358294369</v>
      </c>
      <c r="M772" s="3" t="b">
        <v>0</v>
      </c>
      <c r="N772" s="3">
        <v>0</v>
      </c>
      <c r="O772" s="3" t="b">
        <v>0</v>
      </c>
      <c r="P772" s="3" t="s">
        <v>8270</v>
      </c>
      <c r="Q772" s="8">
        <f t="shared" si="50"/>
        <v>0</v>
      </c>
      <c r="R772" s="10" t="e">
        <f t="shared" si="51"/>
        <v>#DIV/0!</v>
      </c>
      <c r="S772" s="3" t="s">
        <v>8312</v>
      </c>
      <c r="T772" s="3" t="s">
        <v>8314</v>
      </c>
    </row>
    <row r="773" spans="1:20" ht="88" x14ac:dyDescent="0.2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14">
        <f t="shared" si="48"/>
        <v>42399.740763888891</v>
      </c>
      <c r="J773" s="3">
        <v>1454183202</v>
      </c>
      <c r="K773" s="14">
        <f t="shared" si="49"/>
        <v>42349.740763888891</v>
      </c>
      <c r="L773" s="3">
        <v>1449863202</v>
      </c>
      <c r="M773" s="3" t="b">
        <v>0</v>
      </c>
      <c r="N773" s="3">
        <v>1</v>
      </c>
      <c r="O773" s="3" t="b">
        <v>0</v>
      </c>
      <c r="P773" s="3" t="s">
        <v>8270</v>
      </c>
      <c r="Q773" s="8">
        <f t="shared" si="50"/>
        <v>2.631578947368421E-4</v>
      </c>
      <c r="R773" s="10">
        <f t="shared" si="51"/>
        <v>10</v>
      </c>
      <c r="S773" s="3" t="s">
        <v>8312</v>
      </c>
      <c r="T773" s="3" t="s">
        <v>8314</v>
      </c>
    </row>
    <row r="774" spans="1:20" ht="110" x14ac:dyDescent="0.2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14">
        <f t="shared" si="48"/>
        <v>40118.082638888889</v>
      </c>
      <c r="J774" s="3">
        <v>1257047940</v>
      </c>
      <c r="K774" s="14">
        <f t="shared" si="49"/>
        <v>40067.973599537036</v>
      </c>
      <c r="L774" s="3">
        <v>1252718519</v>
      </c>
      <c r="M774" s="3" t="b">
        <v>0</v>
      </c>
      <c r="N774" s="3">
        <v>1</v>
      </c>
      <c r="O774" s="3" t="b">
        <v>0</v>
      </c>
      <c r="P774" s="3" t="s">
        <v>8270</v>
      </c>
      <c r="Q774" s="8">
        <f t="shared" si="50"/>
        <v>3.3333333333333333E-2</v>
      </c>
      <c r="R774" s="10">
        <f t="shared" si="51"/>
        <v>50</v>
      </c>
      <c r="S774" s="3" t="s">
        <v>8312</v>
      </c>
      <c r="T774" s="3" t="s">
        <v>8314</v>
      </c>
    </row>
    <row r="775" spans="1:20" ht="88" x14ac:dyDescent="0.2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14">
        <f t="shared" si="48"/>
        <v>42134.875694444439</v>
      </c>
      <c r="J775" s="3">
        <v>1431298860</v>
      </c>
      <c r="K775" s="14">
        <f t="shared" si="49"/>
        <v>42100.652604166666</v>
      </c>
      <c r="L775" s="3">
        <v>1428341985</v>
      </c>
      <c r="M775" s="3" t="b">
        <v>0</v>
      </c>
      <c r="N775" s="3">
        <v>2</v>
      </c>
      <c r="O775" s="3" t="b">
        <v>0</v>
      </c>
      <c r="P775" s="3" t="s">
        <v>8270</v>
      </c>
      <c r="Q775" s="8">
        <f t="shared" si="50"/>
        <v>8.5129023676509714E-3</v>
      </c>
      <c r="R775" s="10">
        <f t="shared" si="51"/>
        <v>16</v>
      </c>
      <c r="S775" s="3" t="s">
        <v>8312</v>
      </c>
      <c r="T775" s="3" t="s">
        <v>8314</v>
      </c>
    </row>
    <row r="776" spans="1:20" ht="88" x14ac:dyDescent="0.2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14">
        <f t="shared" si="48"/>
        <v>41693.696967592587</v>
      </c>
      <c r="J776" s="3">
        <v>1393181018</v>
      </c>
      <c r="K776" s="14">
        <f t="shared" si="49"/>
        <v>41663.696967592587</v>
      </c>
      <c r="L776" s="3">
        <v>1390589018</v>
      </c>
      <c r="M776" s="3" t="b">
        <v>0</v>
      </c>
      <c r="N776" s="3">
        <v>9</v>
      </c>
      <c r="O776" s="3" t="b">
        <v>0</v>
      </c>
      <c r="P776" s="3" t="s">
        <v>8270</v>
      </c>
      <c r="Q776" s="8">
        <f t="shared" si="50"/>
        <v>0.70199999999999996</v>
      </c>
      <c r="R776" s="10">
        <f t="shared" si="51"/>
        <v>39</v>
      </c>
      <c r="S776" s="3" t="s">
        <v>8312</v>
      </c>
      <c r="T776" s="3" t="s">
        <v>8314</v>
      </c>
    </row>
    <row r="777" spans="1:20" ht="88" x14ac:dyDescent="0.2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14">
        <f t="shared" si="48"/>
        <v>40892.976793981477</v>
      </c>
      <c r="J777" s="3">
        <v>1323998795</v>
      </c>
      <c r="K777" s="14">
        <f t="shared" si="49"/>
        <v>40862.976793981477</v>
      </c>
      <c r="L777" s="3">
        <v>1321406795</v>
      </c>
      <c r="M777" s="3" t="b">
        <v>0</v>
      </c>
      <c r="N777" s="3">
        <v>5</v>
      </c>
      <c r="O777" s="3" t="b">
        <v>0</v>
      </c>
      <c r="P777" s="3" t="s">
        <v>8270</v>
      </c>
      <c r="Q777" s="8">
        <f t="shared" si="50"/>
        <v>1.7000000000000001E-2</v>
      </c>
      <c r="R777" s="10">
        <f t="shared" si="51"/>
        <v>34</v>
      </c>
      <c r="S777" s="3" t="s">
        <v>8312</v>
      </c>
      <c r="T777" s="3" t="s">
        <v>8314</v>
      </c>
    </row>
    <row r="778" spans="1:20" ht="110" x14ac:dyDescent="0.2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14">
        <f t="shared" si="48"/>
        <v>42288.124999999993</v>
      </c>
      <c r="J778" s="3">
        <v>1444539600</v>
      </c>
      <c r="K778" s="14">
        <f t="shared" si="49"/>
        <v>42250.602372685178</v>
      </c>
      <c r="L778" s="3">
        <v>1441297645</v>
      </c>
      <c r="M778" s="3" t="b">
        <v>0</v>
      </c>
      <c r="N778" s="3">
        <v>57</v>
      </c>
      <c r="O778" s="3" t="b">
        <v>0</v>
      </c>
      <c r="P778" s="3" t="s">
        <v>8270</v>
      </c>
      <c r="Q778" s="8">
        <f t="shared" si="50"/>
        <v>0.51400000000000001</v>
      </c>
      <c r="R778" s="10">
        <f t="shared" si="51"/>
        <v>63.122807017543863</v>
      </c>
      <c r="S778" s="3" t="s">
        <v>8312</v>
      </c>
      <c r="T778" s="3" t="s">
        <v>8314</v>
      </c>
    </row>
    <row r="779" spans="1:20" ht="110" x14ac:dyDescent="0.2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14">
        <f t="shared" si="48"/>
        <v>41486.897881944438</v>
      </c>
      <c r="J779" s="3">
        <v>1375313577</v>
      </c>
      <c r="K779" s="14">
        <f t="shared" si="49"/>
        <v>41456.897881944438</v>
      </c>
      <c r="L779" s="3">
        <v>1372721577</v>
      </c>
      <c r="M779" s="3" t="b">
        <v>0</v>
      </c>
      <c r="N779" s="3">
        <v>3</v>
      </c>
      <c r="O779" s="3" t="b">
        <v>0</v>
      </c>
      <c r="P779" s="3" t="s">
        <v>8270</v>
      </c>
      <c r="Q779" s="8">
        <f t="shared" si="50"/>
        <v>7.0000000000000001E-3</v>
      </c>
      <c r="R779" s="10">
        <f t="shared" si="51"/>
        <v>7</v>
      </c>
      <c r="S779" s="3" t="s">
        <v>8312</v>
      </c>
      <c r="T779" s="3" t="s">
        <v>8314</v>
      </c>
    </row>
    <row r="780" spans="1:20" ht="88" x14ac:dyDescent="0.2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14">
        <f t="shared" si="48"/>
        <v>41759.618981481479</v>
      </c>
      <c r="J780" s="3">
        <v>1398876680</v>
      </c>
      <c r="K780" s="14">
        <f t="shared" si="49"/>
        <v>41729.618981481479</v>
      </c>
      <c r="L780" s="3">
        <v>1396284680</v>
      </c>
      <c r="M780" s="3" t="b">
        <v>0</v>
      </c>
      <c r="N780" s="3">
        <v>1</v>
      </c>
      <c r="O780" s="3" t="b">
        <v>0</v>
      </c>
      <c r="P780" s="3" t="s">
        <v>8270</v>
      </c>
      <c r="Q780" s="8">
        <f t="shared" si="50"/>
        <v>4.0000000000000001E-3</v>
      </c>
      <c r="R780" s="10">
        <f t="shared" si="51"/>
        <v>2</v>
      </c>
      <c r="S780" s="3" t="s">
        <v>8312</v>
      </c>
      <c r="T780" s="3" t="s">
        <v>8314</v>
      </c>
    </row>
    <row r="781" spans="1:20" ht="110" x14ac:dyDescent="0.2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14">
        <f t="shared" si="48"/>
        <v>40466.083333333328</v>
      </c>
      <c r="J781" s="3">
        <v>1287115200</v>
      </c>
      <c r="K781" s="14">
        <f t="shared" si="49"/>
        <v>40436.600752314815</v>
      </c>
      <c r="L781" s="3">
        <v>1284567905</v>
      </c>
      <c r="M781" s="3" t="b">
        <v>0</v>
      </c>
      <c r="N781" s="3">
        <v>6</v>
      </c>
      <c r="O781" s="3" t="b">
        <v>0</v>
      </c>
      <c r="P781" s="3" t="s">
        <v>8270</v>
      </c>
      <c r="Q781" s="8">
        <f t="shared" si="50"/>
        <v>2.6666666666666668E-2</v>
      </c>
      <c r="R781" s="10">
        <f t="shared" si="51"/>
        <v>66.666666666666671</v>
      </c>
      <c r="S781" s="3" t="s">
        <v>8312</v>
      </c>
      <c r="T781" s="3" t="s">
        <v>8314</v>
      </c>
    </row>
    <row r="782" spans="1:20" ht="66" x14ac:dyDescent="0.2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14">
        <f t="shared" si="48"/>
        <v>40666.590567129628</v>
      </c>
      <c r="J782" s="3">
        <v>1304439025</v>
      </c>
      <c r="K782" s="14">
        <f t="shared" si="49"/>
        <v>40636.590567129628</v>
      </c>
      <c r="L782" s="3">
        <v>1301847025</v>
      </c>
      <c r="M782" s="3" t="b">
        <v>0</v>
      </c>
      <c r="N782" s="3">
        <v>27</v>
      </c>
      <c r="O782" s="3" t="b">
        <v>1</v>
      </c>
      <c r="P782" s="3" t="s">
        <v>8271</v>
      </c>
      <c r="Q782" s="8">
        <f t="shared" si="50"/>
        <v>1.04</v>
      </c>
      <c r="R782" s="10">
        <f t="shared" si="51"/>
        <v>38.518518518518519</v>
      </c>
      <c r="S782" s="3" t="s">
        <v>8315</v>
      </c>
      <c r="T782" s="3" t="s">
        <v>8316</v>
      </c>
    </row>
    <row r="783" spans="1:20" ht="88" x14ac:dyDescent="0.2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14">
        <f t="shared" si="48"/>
        <v>41432.917523148149</v>
      </c>
      <c r="J783" s="3">
        <v>1370649674</v>
      </c>
      <c r="K783" s="14">
        <f t="shared" si="49"/>
        <v>41402.917523148142</v>
      </c>
      <c r="L783" s="3">
        <v>1368057674</v>
      </c>
      <c r="M783" s="3" t="b">
        <v>0</v>
      </c>
      <c r="N783" s="3">
        <v>25</v>
      </c>
      <c r="O783" s="3" t="b">
        <v>1</v>
      </c>
      <c r="P783" s="3" t="s">
        <v>8271</v>
      </c>
      <c r="Q783" s="8">
        <f t="shared" si="50"/>
        <v>1.3315375</v>
      </c>
      <c r="R783" s="10">
        <f t="shared" si="51"/>
        <v>42.609200000000001</v>
      </c>
      <c r="S783" s="3" t="s">
        <v>8315</v>
      </c>
      <c r="T783" s="3" t="s">
        <v>8316</v>
      </c>
    </row>
    <row r="784" spans="1:20" ht="88" x14ac:dyDescent="0.2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14">
        <f t="shared" si="48"/>
        <v>41146.674791666665</v>
      </c>
      <c r="J784" s="3">
        <v>1345918302</v>
      </c>
      <c r="K784" s="14">
        <f t="shared" si="49"/>
        <v>41116.674791666665</v>
      </c>
      <c r="L784" s="3">
        <v>1343326302</v>
      </c>
      <c r="M784" s="3" t="b">
        <v>0</v>
      </c>
      <c r="N784" s="3">
        <v>14</v>
      </c>
      <c r="O784" s="3" t="b">
        <v>1</v>
      </c>
      <c r="P784" s="3" t="s">
        <v>8271</v>
      </c>
      <c r="Q784" s="8">
        <f t="shared" si="50"/>
        <v>1</v>
      </c>
      <c r="R784" s="10">
        <f t="shared" si="51"/>
        <v>50</v>
      </c>
      <c r="S784" s="3" t="s">
        <v>8315</v>
      </c>
      <c r="T784" s="3" t="s">
        <v>8316</v>
      </c>
    </row>
    <row r="785" spans="1:20" ht="88" x14ac:dyDescent="0.2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14">
        <f t="shared" si="48"/>
        <v>41026.833333333328</v>
      </c>
      <c r="J785" s="3">
        <v>1335564000</v>
      </c>
      <c r="K785" s="14">
        <f t="shared" si="49"/>
        <v>40987.690381944441</v>
      </c>
      <c r="L785" s="3">
        <v>1332182049</v>
      </c>
      <c r="M785" s="3" t="b">
        <v>0</v>
      </c>
      <c r="N785" s="3">
        <v>35</v>
      </c>
      <c r="O785" s="3" t="b">
        <v>1</v>
      </c>
      <c r="P785" s="3" t="s">
        <v>8271</v>
      </c>
      <c r="Q785" s="8">
        <f t="shared" si="50"/>
        <v>1.4813333333333334</v>
      </c>
      <c r="R785" s="10">
        <f t="shared" si="51"/>
        <v>63.485714285714288</v>
      </c>
      <c r="S785" s="3" t="s">
        <v>8315</v>
      </c>
      <c r="T785" s="3" t="s">
        <v>8316</v>
      </c>
    </row>
    <row r="786" spans="1:20" ht="110" x14ac:dyDescent="0.2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14">
        <f t="shared" si="48"/>
        <v>41715.024525462963</v>
      </c>
      <c r="J786" s="3">
        <v>1395023719</v>
      </c>
      <c r="K786" s="14">
        <f t="shared" si="49"/>
        <v>41675.066192129627</v>
      </c>
      <c r="L786" s="3">
        <v>1391571319</v>
      </c>
      <c r="M786" s="3" t="b">
        <v>0</v>
      </c>
      <c r="N786" s="3">
        <v>10</v>
      </c>
      <c r="O786" s="3" t="b">
        <v>1</v>
      </c>
      <c r="P786" s="3" t="s">
        <v>8271</v>
      </c>
      <c r="Q786" s="8">
        <f t="shared" si="50"/>
        <v>1.0249999999999999</v>
      </c>
      <c r="R786" s="10">
        <f t="shared" si="51"/>
        <v>102.5</v>
      </c>
      <c r="S786" s="3" t="s">
        <v>8315</v>
      </c>
      <c r="T786" s="3" t="s">
        <v>8316</v>
      </c>
    </row>
    <row r="787" spans="1:20" ht="110" x14ac:dyDescent="0.2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14">
        <f t="shared" si="48"/>
        <v>41333.510590277772</v>
      </c>
      <c r="J787" s="3">
        <v>1362060915</v>
      </c>
      <c r="K787" s="14">
        <f t="shared" si="49"/>
        <v>41303.51059027778</v>
      </c>
      <c r="L787" s="3">
        <v>1359468915</v>
      </c>
      <c r="M787" s="3" t="b">
        <v>0</v>
      </c>
      <c r="N787" s="3">
        <v>29</v>
      </c>
      <c r="O787" s="3" t="b">
        <v>1</v>
      </c>
      <c r="P787" s="3" t="s">
        <v>8271</v>
      </c>
      <c r="Q787" s="8">
        <f t="shared" si="50"/>
        <v>1.8062799999999999</v>
      </c>
      <c r="R787" s="10">
        <f t="shared" si="51"/>
        <v>31.142758620689655</v>
      </c>
      <c r="S787" s="3" t="s">
        <v>8315</v>
      </c>
      <c r="T787" s="3" t="s">
        <v>8316</v>
      </c>
    </row>
    <row r="788" spans="1:20" ht="88" x14ac:dyDescent="0.2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14">
        <f t="shared" si="48"/>
        <v>41040.57430555555</v>
      </c>
      <c r="J788" s="3">
        <v>1336751220</v>
      </c>
      <c r="K788" s="14">
        <f t="shared" si="49"/>
        <v>40982.972615740735</v>
      </c>
      <c r="L788" s="3">
        <v>1331774434</v>
      </c>
      <c r="M788" s="3" t="b">
        <v>0</v>
      </c>
      <c r="N788" s="3">
        <v>44</v>
      </c>
      <c r="O788" s="3" t="b">
        <v>1</v>
      </c>
      <c r="P788" s="3" t="s">
        <v>8271</v>
      </c>
      <c r="Q788" s="8">
        <f t="shared" si="50"/>
        <v>1.4279999999999999</v>
      </c>
      <c r="R788" s="10">
        <f t="shared" si="51"/>
        <v>162.27272727272728</v>
      </c>
      <c r="S788" s="3" t="s">
        <v>8315</v>
      </c>
      <c r="T788" s="3" t="s">
        <v>8316</v>
      </c>
    </row>
    <row r="789" spans="1:20" ht="88" x14ac:dyDescent="0.2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14">
        <f t="shared" si="48"/>
        <v>41579.544282407405</v>
      </c>
      <c r="J789" s="3">
        <v>1383318226</v>
      </c>
      <c r="K789" s="14">
        <f t="shared" si="49"/>
        <v>41549.544282407405</v>
      </c>
      <c r="L789" s="3">
        <v>1380726226</v>
      </c>
      <c r="M789" s="3" t="b">
        <v>0</v>
      </c>
      <c r="N789" s="3">
        <v>17</v>
      </c>
      <c r="O789" s="3" t="b">
        <v>1</v>
      </c>
      <c r="P789" s="3" t="s">
        <v>8271</v>
      </c>
      <c r="Q789" s="8">
        <f t="shared" si="50"/>
        <v>1.1416666666666666</v>
      </c>
      <c r="R789" s="10">
        <f t="shared" si="51"/>
        <v>80.588235294117652</v>
      </c>
      <c r="S789" s="3" t="s">
        <v>8315</v>
      </c>
      <c r="T789" s="3" t="s">
        <v>8316</v>
      </c>
    </row>
    <row r="790" spans="1:20" ht="88" x14ac:dyDescent="0.2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14">
        <f t="shared" si="48"/>
        <v>41097.082638888889</v>
      </c>
      <c r="J790" s="3">
        <v>1341633540</v>
      </c>
      <c r="K790" s="14">
        <f t="shared" si="49"/>
        <v>41058.923472222217</v>
      </c>
      <c r="L790" s="3">
        <v>1338336588</v>
      </c>
      <c r="M790" s="3" t="b">
        <v>0</v>
      </c>
      <c r="N790" s="3">
        <v>34</v>
      </c>
      <c r="O790" s="3" t="b">
        <v>1</v>
      </c>
      <c r="P790" s="3" t="s">
        <v>8271</v>
      </c>
      <c r="Q790" s="8">
        <f t="shared" si="50"/>
        <v>2.03505</v>
      </c>
      <c r="R790" s="10">
        <f t="shared" si="51"/>
        <v>59.85441176470588</v>
      </c>
      <c r="S790" s="3" t="s">
        <v>8315</v>
      </c>
      <c r="T790" s="3" t="s">
        <v>8316</v>
      </c>
    </row>
    <row r="791" spans="1:20" ht="88" x14ac:dyDescent="0.2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14">
        <f t="shared" si="48"/>
        <v>41295.249305555553</v>
      </c>
      <c r="J791" s="3">
        <v>1358755140</v>
      </c>
      <c r="K791" s="14">
        <f t="shared" si="49"/>
        <v>41277.102777777771</v>
      </c>
      <c r="L791" s="3">
        <v>1357187280</v>
      </c>
      <c r="M791" s="3" t="b">
        <v>0</v>
      </c>
      <c r="N791" s="3">
        <v>14</v>
      </c>
      <c r="O791" s="3" t="b">
        <v>1</v>
      </c>
      <c r="P791" s="3" t="s">
        <v>8271</v>
      </c>
      <c r="Q791" s="8">
        <f t="shared" si="50"/>
        <v>1.0941176470588236</v>
      </c>
      <c r="R791" s="10">
        <f t="shared" si="51"/>
        <v>132.85714285714286</v>
      </c>
      <c r="S791" s="3" t="s">
        <v>8315</v>
      </c>
      <c r="T791" s="3" t="s">
        <v>8316</v>
      </c>
    </row>
    <row r="792" spans="1:20" ht="110" x14ac:dyDescent="0.2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14">
        <f t="shared" si="48"/>
        <v>41305.964571759258</v>
      </c>
      <c r="J792" s="3">
        <v>1359680939</v>
      </c>
      <c r="K792" s="14">
        <f t="shared" si="49"/>
        <v>41275.964571759258</v>
      </c>
      <c r="L792" s="3">
        <v>1357088939</v>
      </c>
      <c r="M792" s="3" t="b">
        <v>0</v>
      </c>
      <c r="N792" s="3">
        <v>156</v>
      </c>
      <c r="O792" s="3" t="b">
        <v>1</v>
      </c>
      <c r="P792" s="3" t="s">
        <v>8271</v>
      </c>
      <c r="Q792" s="8">
        <f t="shared" si="50"/>
        <v>1.443746</v>
      </c>
      <c r="R792" s="10">
        <f t="shared" si="51"/>
        <v>92.547820512820508</v>
      </c>
      <c r="S792" s="3" t="s">
        <v>8315</v>
      </c>
      <c r="T792" s="3" t="s">
        <v>8316</v>
      </c>
    </row>
    <row r="793" spans="1:20" ht="88" x14ac:dyDescent="0.2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14">
        <f t="shared" si="48"/>
        <v>41591.165972222218</v>
      </c>
      <c r="J793" s="3">
        <v>1384322340</v>
      </c>
      <c r="K793" s="14">
        <f t="shared" si="49"/>
        <v>41557.697291666664</v>
      </c>
      <c r="L793" s="3">
        <v>1381430646</v>
      </c>
      <c r="M793" s="3" t="b">
        <v>0</v>
      </c>
      <c r="N793" s="3">
        <v>128</v>
      </c>
      <c r="O793" s="3" t="b">
        <v>1</v>
      </c>
      <c r="P793" s="3" t="s">
        <v>8271</v>
      </c>
      <c r="Q793" s="8">
        <f t="shared" si="50"/>
        <v>1.0386666666666666</v>
      </c>
      <c r="R793" s="10">
        <f t="shared" si="51"/>
        <v>60.859375</v>
      </c>
      <c r="S793" s="3" t="s">
        <v>8315</v>
      </c>
      <c r="T793" s="3" t="s">
        <v>8316</v>
      </c>
    </row>
    <row r="794" spans="1:20" ht="66" x14ac:dyDescent="0.2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14">
        <f t="shared" si="48"/>
        <v>41585.831979166665</v>
      </c>
      <c r="J794" s="3">
        <v>1383861483</v>
      </c>
      <c r="K794" s="14">
        <f t="shared" si="49"/>
        <v>41555.790312499994</v>
      </c>
      <c r="L794" s="3">
        <v>1381265883</v>
      </c>
      <c r="M794" s="3" t="b">
        <v>0</v>
      </c>
      <c r="N794" s="3">
        <v>60</v>
      </c>
      <c r="O794" s="3" t="b">
        <v>1</v>
      </c>
      <c r="P794" s="3" t="s">
        <v>8271</v>
      </c>
      <c r="Q794" s="8">
        <f t="shared" si="50"/>
        <v>1.0044440000000001</v>
      </c>
      <c r="R794" s="10">
        <f t="shared" si="51"/>
        <v>41.851833333333339</v>
      </c>
      <c r="S794" s="3" t="s">
        <v>8315</v>
      </c>
      <c r="T794" s="3" t="s">
        <v>8316</v>
      </c>
    </row>
    <row r="795" spans="1:20" ht="110" x14ac:dyDescent="0.2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14">
        <f t="shared" si="48"/>
        <v>41458.124305555553</v>
      </c>
      <c r="J795" s="3">
        <v>1372827540</v>
      </c>
      <c r="K795" s="14">
        <f t="shared" si="49"/>
        <v>41442.657916666663</v>
      </c>
      <c r="L795" s="3">
        <v>1371491244</v>
      </c>
      <c r="M795" s="3" t="b">
        <v>0</v>
      </c>
      <c r="N795" s="3">
        <v>32</v>
      </c>
      <c r="O795" s="3" t="b">
        <v>1</v>
      </c>
      <c r="P795" s="3" t="s">
        <v>8271</v>
      </c>
      <c r="Q795" s="8">
        <f t="shared" si="50"/>
        <v>1.0277927272727272</v>
      </c>
      <c r="R795" s="10">
        <f t="shared" si="51"/>
        <v>88.325937499999995</v>
      </c>
      <c r="S795" s="3" t="s">
        <v>8315</v>
      </c>
      <c r="T795" s="3" t="s">
        <v>8316</v>
      </c>
    </row>
    <row r="796" spans="1:20" ht="88" x14ac:dyDescent="0.2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14">
        <f t="shared" si="48"/>
        <v>40791.629166666666</v>
      </c>
      <c r="J796" s="3">
        <v>1315242360</v>
      </c>
      <c r="K796" s="14">
        <f t="shared" si="49"/>
        <v>40736.031678240739</v>
      </c>
      <c r="L796" s="3">
        <v>1310438737</v>
      </c>
      <c r="M796" s="3" t="b">
        <v>0</v>
      </c>
      <c r="N796" s="3">
        <v>53</v>
      </c>
      <c r="O796" s="3" t="b">
        <v>1</v>
      </c>
      <c r="P796" s="3" t="s">
        <v>8271</v>
      </c>
      <c r="Q796" s="8">
        <f t="shared" si="50"/>
        <v>1.0531250000000001</v>
      </c>
      <c r="R796" s="10">
        <f t="shared" si="51"/>
        <v>158.96226415094338</v>
      </c>
      <c r="S796" s="3" t="s">
        <v>8315</v>
      </c>
      <c r="T796" s="3" t="s">
        <v>8316</v>
      </c>
    </row>
    <row r="797" spans="1:20" ht="88" x14ac:dyDescent="0.2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14">
        <f t="shared" si="48"/>
        <v>41006.124305555553</v>
      </c>
      <c r="J797" s="3">
        <v>1333774740</v>
      </c>
      <c r="K797" s="14">
        <f t="shared" si="49"/>
        <v>40963.529699074068</v>
      </c>
      <c r="L797" s="3">
        <v>1330094566</v>
      </c>
      <c r="M797" s="3" t="b">
        <v>0</v>
      </c>
      <c r="N797" s="3">
        <v>184</v>
      </c>
      <c r="O797" s="3" t="b">
        <v>1</v>
      </c>
      <c r="P797" s="3" t="s">
        <v>8271</v>
      </c>
      <c r="Q797" s="8">
        <f t="shared" si="50"/>
        <v>1.1178571428571429</v>
      </c>
      <c r="R797" s="10">
        <f t="shared" si="51"/>
        <v>85.054347826086953</v>
      </c>
      <c r="S797" s="3" t="s">
        <v>8315</v>
      </c>
      <c r="T797" s="3" t="s">
        <v>8316</v>
      </c>
    </row>
    <row r="798" spans="1:20" ht="88" x14ac:dyDescent="0.2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14">
        <f t="shared" si="48"/>
        <v>41532.798611111109</v>
      </c>
      <c r="J798" s="3">
        <v>1379279400</v>
      </c>
      <c r="K798" s="14">
        <f t="shared" si="49"/>
        <v>41502.799594907403</v>
      </c>
      <c r="L798" s="3">
        <v>1376687485</v>
      </c>
      <c r="M798" s="3" t="b">
        <v>0</v>
      </c>
      <c r="N798" s="3">
        <v>90</v>
      </c>
      <c r="O798" s="3" t="b">
        <v>1</v>
      </c>
      <c r="P798" s="3" t="s">
        <v>8271</v>
      </c>
      <c r="Q798" s="8">
        <f t="shared" si="50"/>
        <v>1.0135000000000001</v>
      </c>
      <c r="R798" s="10">
        <f t="shared" si="51"/>
        <v>112.61111111111111</v>
      </c>
      <c r="S798" s="3" t="s">
        <v>8315</v>
      </c>
      <c r="T798" s="3" t="s">
        <v>8316</v>
      </c>
    </row>
    <row r="799" spans="1:20" ht="88" x14ac:dyDescent="0.2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14">
        <f t="shared" si="48"/>
        <v>41028.083333333328</v>
      </c>
      <c r="J799" s="3">
        <v>1335672000</v>
      </c>
      <c r="K799" s="14">
        <f t="shared" si="49"/>
        <v>40996.910740740735</v>
      </c>
      <c r="L799" s="3">
        <v>1332978688</v>
      </c>
      <c r="M799" s="3" t="b">
        <v>0</v>
      </c>
      <c r="N799" s="3">
        <v>71</v>
      </c>
      <c r="O799" s="3" t="b">
        <v>1</v>
      </c>
      <c r="P799" s="3" t="s">
        <v>8271</v>
      </c>
      <c r="Q799" s="8">
        <f t="shared" si="50"/>
        <v>1.0753333333333333</v>
      </c>
      <c r="R799" s="10">
        <f t="shared" si="51"/>
        <v>45.436619718309856</v>
      </c>
      <c r="S799" s="3" t="s">
        <v>8315</v>
      </c>
      <c r="T799" s="3" t="s">
        <v>8316</v>
      </c>
    </row>
    <row r="800" spans="1:20" ht="88" x14ac:dyDescent="0.2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14">
        <f t="shared" si="48"/>
        <v>41912.506793981483</v>
      </c>
      <c r="J800" s="3">
        <v>1412086187</v>
      </c>
      <c r="K800" s="14">
        <f t="shared" si="49"/>
        <v>41882.506793981483</v>
      </c>
      <c r="L800" s="3">
        <v>1409494187</v>
      </c>
      <c r="M800" s="3" t="b">
        <v>0</v>
      </c>
      <c r="N800" s="3">
        <v>87</v>
      </c>
      <c r="O800" s="3" t="b">
        <v>1</v>
      </c>
      <c r="P800" s="3" t="s">
        <v>8271</v>
      </c>
      <c r="Q800" s="8">
        <f t="shared" si="50"/>
        <v>1.1488571428571428</v>
      </c>
      <c r="R800" s="10">
        <f t="shared" si="51"/>
        <v>46.218390804597703</v>
      </c>
      <c r="S800" s="3" t="s">
        <v>8315</v>
      </c>
      <c r="T800" s="3" t="s">
        <v>8316</v>
      </c>
    </row>
    <row r="801" spans="1:20" ht="88" x14ac:dyDescent="0.2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14">
        <f t="shared" si="48"/>
        <v>41026.583865740737</v>
      </c>
      <c r="J801" s="3">
        <v>1335542446</v>
      </c>
      <c r="K801" s="14">
        <f t="shared" si="49"/>
        <v>40996.583865740737</v>
      </c>
      <c r="L801" s="3">
        <v>1332950446</v>
      </c>
      <c r="M801" s="3" t="b">
        <v>0</v>
      </c>
      <c r="N801" s="3">
        <v>28</v>
      </c>
      <c r="O801" s="3" t="b">
        <v>1</v>
      </c>
      <c r="P801" s="3" t="s">
        <v>8271</v>
      </c>
      <c r="Q801" s="8">
        <f t="shared" si="50"/>
        <v>1.0002</v>
      </c>
      <c r="R801" s="10">
        <f t="shared" si="51"/>
        <v>178.60714285714286</v>
      </c>
      <c r="S801" s="3" t="s">
        <v>8315</v>
      </c>
      <c r="T801" s="3" t="s">
        <v>8316</v>
      </c>
    </row>
    <row r="802" spans="1:20" ht="88" x14ac:dyDescent="0.2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14">
        <f t="shared" si="48"/>
        <v>41893.350162037037</v>
      </c>
      <c r="J802" s="3">
        <v>1410431054</v>
      </c>
      <c r="K802" s="14">
        <f t="shared" si="49"/>
        <v>41863.350162037037</v>
      </c>
      <c r="L802" s="3">
        <v>1407839054</v>
      </c>
      <c r="M802" s="3" t="b">
        <v>0</v>
      </c>
      <c r="N802" s="3">
        <v>56</v>
      </c>
      <c r="O802" s="3" t="b">
        <v>1</v>
      </c>
      <c r="P802" s="3" t="s">
        <v>8271</v>
      </c>
      <c r="Q802" s="8">
        <f t="shared" si="50"/>
        <v>1.5213333333333334</v>
      </c>
      <c r="R802" s="10">
        <f t="shared" si="51"/>
        <v>40.75</v>
      </c>
      <c r="S802" s="3" t="s">
        <v>8315</v>
      </c>
      <c r="T802" s="3" t="s">
        <v>8316</v>
      </c>
    </row>
    <row r="803" spans="1:20" ht="88" x14ac:dyDescent="0.2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14">
        <f t="shared" si="48"/>
        <v>40725.712037037032</v>
      </c>
      <c r="J803" s="3">
        <v>1309547120</v>
      </c>
      <c r="K803" s="14">
        <f t="shared" si="49"/>
        <v>40695.712037037032</v>
      </c>
      <c r="L803" s="3">
        <v>1306955120</v>
      </c>
      <c r="M803" s="3" t="b">
        <v>0</v>
      </c>
      <c r="N803" s="3">
        <v>51</v>
      </c>
      <c r="O803" s="3" t="b">
        <v>1</v>
      </c>
      <c r="P803" s="3" t="s">
        <v>8271</v>
      </c>
      <c r="Q803" s="8">
        <f t="shared" si="50"/>
        <v>1.1152149999999998</v>
      </c>
      <c r="R803" s="10">
        <f t="shared" si="51"/>
        <v>43.733921568627444</v>
      </c>
      <c r="S803" s="3" t="s">
        <v>8315</v>
      </c>
      <c r="T803" s="3" t="s">
        <v>8316</v>
      </c>
    </row>
    <row r="804" spans="1:20" ht="110" x14ac:dyDescent="0.2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14">
        <f t="shared" si="48"/>
        <v>41169.086805555555</v>
      </c>
      <c r="J804" s="3">
        <v>1347854700</v>
      </c>
      <c r="K804" s="14">
        <f t="shared" si="49"/>
        <v>41122.938935185179</v>
      </c>
      <c r="L804" s="3">
        <v>1343867524</v>
      </c>
      <c r="M804" s="3" t="b">
        <v>0</v>
      </c>
      <c r="N804" s="3">
        <v>75</v>
      </c>
      <c r="O804" s="3" t="b">
        <v>1</v>
      </c>
      <c r="P804" s="3" t="s">
        <v>8271</v>
      </c>
      <c r="Q804" s="8">
        <f t="shared" si="50"/>
        <v>1.0133333333333334</v>
      </c>
      <c r="R804" s="10">
        <f t="shared" si="51"/>
        <v>81.066666666666663</v>
      </c>
      <c r="S804" s="3" t="s">
        <v>8315</v>
      </c>
      <c r="T804" s="3" t="s">
        <v>8316</v>
      </c>
    </row>
    <row r="805" spans="1:20" ht="88" x14ac:dyDescent="0.2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14">
        <f t="shared" si="48"/>
        <v>40691.958333333328</v>
      </c>
      <c r="J805" s="3">
        <v>1306630800</v>
      </c>
      <c r="K805" s="14">
        <f t="shared" si="49"/>
        <v>40665.866643518515</v>
      </c>
      <c r="L805" s="3">
        <v>1304376478</v>
      </c>
      <c r="M805" s="3" t="b">
        <v>0</v>
      </c>
      <c r="N805" s="3">
        <v>38</v>
      </c>
      <c r="O805" s="3" t="b">
        <v>1</v>
      </c>
      <c r="P805" s="3" t="s">
        <v>8271</v>
      </c>
      <c r="Q805" s="8">
        <f t="shared" si="50"/>
        <v>1.232608695652174</v>
      </c>
      <c r="R805" s="10">
        <f t="shared" si="51"/>
        <v>74.60526315789474</v>
      </c>
      <c r="S805" s="3" t="s">
        <v>8315</v>
      </c>
      <c r="T805" s="3" t="s">
        <v>8316</v>
      </c>
    </row>
    <row r="806" spans="1:20" ht="88" x14ac:dyDescent="0.2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14">
        <f t="shared" si="48"/>
        <v>40747.082638888889</v>
      </c>
      <c r="J806" s="3">
        <v>1311393540</v>
      </c>
      <c r="K806" s="14">
        <f t="shared" si="49"/>
        <v>40730.022291666661</v>
      </c>
      <c r="L806" s="3">
        <v>1309919526</v>
      </c>
      <c r="M806" s="3" t="b">
        <v>0</v>
      </c>
      <c r="N806" s="3">
        <v>18</v>
      </c>
      <c r="O806" s="3" t="b">
        <v>1</v>
      </c>
      <c r="P806" s="3" t="s">
        <v>8271</v>
      </c>
      <c r="Q806" s="8">
        <f t="shared" si="50"/>
        <v>1</v>
      </c>
      <c r="R806" s="10">
        <f t="shared" si="51"/>
        <v>305.55555555555554</v>
      </c>
      <c r="S806" s="3" t="s">
        <v>8315</v>
      </c>
      <c r="T806" s="3" t="s">
        <v>8316</v>
      </c>
    </row>
    <row r="807" spans="1:20" ht="88" x14ac:dyDescent="0.2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14">
        <f t="shared" si="48"/>
        <v>40740.875</v>
      </c>
      <c r="J807" s="3">
        <v>1310857200</v>
      </c>
      <c r="K807" s="14">
        <f t="shared" si="49"/>
        <v>40690.739722222221</v>
      </c>
      <c r="L807" s="3">
        <v>1306525512</v>
      </c>
      <c r="M807" s="3" t="b">
        <v>0</v>
      </c>
      <c r="N807" s="3">
        <v>54</v>
      </c>
      <c r="O807" s="3" t="b">
        <v>1</v>
      </c>
      <c r="P807" s="3" t="s">
        <v>8271</v>
      </c>
      <c r="Q807" s="8">
        <f t="shared" si="50"/>
        <v>1.05</v>
      </c>
      <c r="R807" s="10">
        <f t="shared" si="51"/>
        <v>58.333333333333336</v>
      </c>
      <c r="S807" s="3" t="s">
        <v>8315</v>
      </c>
      <c r="T807" s="3" t="s">
        <v>8316</v>
      </c>
    </row>
    <row r="808" spans="1:20" ht="44" x14ac:dyDescent="0.2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14">
        <f t="shared" si="48"/>
        <v>40793.608090277776</v>
      </c>
      <c r="J808" s="3">
        <v>1315413339</v>
      </c>
      <c r="K808" s="14">
        <f t="shared" si="49"/>
        <v>40763.608090277776</v>
      </c>
      <c r="L808" s="3">
        <v>1312821339</v>
      </c>
      <c r="M808" s="3" t="b">
        <v>0</v>
      </c>
      <c r="N808" s="3">
        <v>71</v>
      </c>
      <c r="O808" s="3" t="b">
        <v>1</v>
      </c>
      <c r="P808" s="3" t="s">
        <v>8271</v>
      </c>
      <c r="Q808" s="8">
        <f t="shared" si="50"/>
        <v>1.0443750000000001</v>
      </c>
      <c r="R808" s="10">
        <f t="shared" si="51"/>
        <v>117.67605633802818</v>
      </c>
      <c r="S808" s="3" t="s">
        <v>8315</v>
      </c>
      <c r="T808" s="3" t="s">
        <v>8316</v>
      </c>
    </row>
    <row r="809" spans="1:20" ht="44" x14ac:dyDescent="0.2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14">
        <f t="shared" si="48"/>
        <v>42794.999999999993</v>
      </c>
      <c r="J809" s="3">
        <v>1488333600</v>
      </c>
      <c r="K809" s="14">
        <f t="shared" si="49"/>
        <v>42759.545266203706</v>
      </c>
      <c r="L809" s="3">
        <v>1485270311</v>
      </c>
      <c r="M809" s="3" t="b">
        <v>0</v>
      </c>
      <c r="N809" s="3">
        <v>57</v>
      </c>
      <c r="O809" s="3" t="b">
        <v>1</v>
      </c>
      <c r="P809" s="3" t="s">
        <v>8271</v>
      </c>
      <c r="Q809" s="8">
        <f t="shared" si="50"/>
        <v>1.05125</v>
      </c>
      <c r="R809" s="10">
        <f t="shared" si="51"/>
        <v>73.771929824561397</v>
      </c>
      <c r="S809" s="3" t="s">
        <v>8315</v>
      </c>
      <c r="T809" s="3" t="s">
        <v>8316</v>
      </c>
    </row>
    <row r="810" spans="1:20" ht="88" x14ac:dyDescent="0.2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14">
        <f t="shared" si="48"/>
        <v>41995.124305555553</v>
      </c>
      <c r="J810" s="3">
        <v>1419224340</v>
      </c>
      <c r="K810" s="14">
        <f t="shared" si="49"/>
        <v>41962.017199074071</v>
      </c>
      <c r="L810" s="3">
        <v>1416363886</v>
      </c>
      <c r="M810" s="3" t="b">
        <v>0</v>
      </c>
      <c r="N810" s="3">
        <v>43</v>
      </c>
      <c r="O810" s="3" t="b">
        <v>1</v>
      </c>
      <c r="P810" s="3" t="s">
        <v>8271</v>
      </c>
      <c r="Q810" s="8">
        <f t="shared" si="50"/>
        <v>1</v>
      </c>
      <c r="R810" s="10">
        <f t="shared" si="51"/>
        <v>104.65116279069767</v>
      </c>
      <c r="S810" s="3" t="s">
        <v>8315</v>
      </c>
      <c r="T810" s="3" t="s">
        <v>8316</v>
      </c>
    </row>
    <row r="811" spans="1:20" ht="66" x14ac:dyDescent="0.2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14">
        <f t="shared" si="48"/>
        <v>41658.750347222223</v>
      </c>
      <c r="J811" s="3">
        <v>1390161630</v>
      </c>
      <c r="K811" s="14">
        <f t="shared" si="49"/>
        <v>41628.750347222223</v>
      </c>
      <c r="L811" s="3">
        <v>1387569630</v>
      </c>
      <c r="M811" s="3" t="b">
        <v>0</v>
      </c>
      <c r="N811" s="3">
        <v>52</v>
      </c>
      <c r="O811" s="3" t="b">
        <v>1</v>
      </c>
      <c r="P811" s="3" t="s">
        <v>8271</v>
      </c>
      <c r="Q811" s="8">
        <f t="shared" si="50"/>
        <v>1.03775</v>
      </c>
      <c r="R811" s="10">
        <f t="shared" si="51"/>
        <v>79.82692307692308</v>
      </c>
      <c r="S811" s="3" t="s">
        <v>8315</v>
      </c>
      <c r="T811" s="3" t="s">
        <v>8316</v>
      </c>
    </row>
    <row r="812" spans="1:20" ht="88" x14ac:dyDescent="0.2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14">
        <f t="shared" si="48"/>
        <v>41152.972939814812</v>
      </c>
      <c r="J812" s="3">
        <v>1346462462</v>
      </c>
      <c r="K812" s="14">
        <f t="shared" si="49"/>
        <v>41122.972939814812</v>
      </c>
      <c r="L812" s="3">
        <v>1343870462</v>
      </c>
      <c r="M812" s="3" t="b">
        <v>0</v>
      </c>
      <c r="N812" s="3">
        <v>27</v>
      </c>
      <c r="O812" s="3" t="b">
        <v>1</v>
      </c>
      <c r="P812" s="3" t="s">
        <v>8271</v>
      </c>
      <c r="Q812" s="8">
        <f t="shared" si="50"/>
        <v>1.05</v>
      </c>
      <c r="R812" s="10">
        <f t="shared" si="51"/>
        <v>58.333333333333336</v>
      </c>
      <c r="S812" s="3" t="s">
        <v>8315</v>
      </c>
      <c r="T812" s="3" t="s">
        <v>8316</v>
      </c>
    </row>
    <row r="813" spans="1:20" ht="66" x14ac:dyDescent="0.2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14">
        <f t="shared" si="48"/>
        <v>41465.619444444441</v>
      </c>
      <c r="J813" s="3">
        <v>1373475120</v>
      </c>
      <c r="K813" s="14">
        <f t="shared" si="49"/>
        <v>41443.560208333329</v>
      </c>
      <c r="L813" s="3">
        <v>1371569202</v>
      </c>
      <c r="M813" s="3" t="b">
        <v>0</v>
      </c>
      <c r="N813" s="3">
        <v>12</v>
      </c>
      <c r="O813" s="3" t="b">
        <v>1</v>
      </c>
      <c r="P813" s="3" t="s">
        <v>8271</v>
      </c>
      <c r="Q813" s="8">
        <f t="shared" si="50"/>
        <v>1.04</v>
      </c>
      <c r="R813" s="10">
        <f t="shared" si="51"/>
        <v>86.666666666666671</v>
      </c>
      <c r="S813" s="3" t="s">
        <v>8315</v>
      </c>
      <c r="T813" s="3" t="s">
        <v>8316</v>
      </c>
    </row>
    <row r="814" spans="1:20" ht="88" x14ac:dyDescent="0.2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14">
        <f t="shared" si="48"/>
        <v>41334.498611111107</v>
      </c>
      <c r="J814" s="3">
        <v>1362146280</v>
      </c>
      <c r="K814" s="14">
        <f t="shared" si="49"/>
        <v>41281.934629629628</v>
      </c>
      <c r="L814" s="3">
        <v>1357604752</v>
      </c>
      <c r="M814" s="3" t="b">
        <v>0</v>
      </c>
      <c r="N814" s="3">
        <v>33</v>
      </c>
      <c r="O814" s="3" t="b">
        <v>1</v>
      </c>
      <c r="P814" s="3" t="s">
        <v>8271</v>
      </c>
      <c r="Q814" s="8">
        <f t="shared" si="50"/>
        <v>1.5183333333333333</v>
      </c>
      <c r="R814" s="10">
        <f t="shared" si="51"/>
        <v>27.606060606060606</v>
      </c>
      <c r="S814" s="3" t="s">
        <v>8315</v>
      </c>
      <c r="T814" s="3" t="s">
        <v>8316</v>
      </c>
    </row>
    <row r="815" spans="1:20" ht="66" x14ac:dyDescent="0.2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14">
        <f t="shared" si="48"/>
        <v>41110.876909722218</v>
      </c>
      <c r="J815" s="3">
        <v>1342825365</v>
      </c>
      <c r="K815" s="14">
        <f t="shared" si="49"/>
        <v>41080.876909722218</v>
      </c>
      <c r="L815" s="3">
        <v>1340233365</v>
      </c>
      <c r="M815" s="3" t="b">
        <v>0</v>
      </c>
      <c r="N815" s="3">
        <v>96</v>
      </c>
      <c r="O815" s="3" t="b">
        <v>1</v>
      </c>
      <c r="P815" s="3" t="s">
        <v>8271</v>
      </c>
      <c r="Q815" s="8">
        <f t="shared" si="50"/>
        <v>1.59996</v>
      </c>
      <c r="R815" s="10">
        <f t="shared" si="51"/>
        <v>24.999375000000001</v>
      </c>
      <c r="S815" s="3" t="s">
        <v>8315</v>
      </c>
      <c r="T815" s="3" t="s">
        <v>8316</v>
      </c>
    </row>
    <row r="816" spans="1:20" ht="110" x14ac:dyDescent="0.2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14">
        <f t="shared" si="48"/>
        <v>40694.669444444444</v>
      </c>
      <c r="J816" s="3">
        <v>1306865040</v>
      </c>
      <c r="K816" s="14">
        <f t="shared" si="49"/>
        <v>40679.659733796296</v>
      </c>
      <c r="L816" s="3">
        <v>1305568201</v>
      </c>
      <c r="M816" s="3" t="b">
        <v>0</v>
      </c>
      <c r="N816" s="3">
        <v>28</v>
      </c>
      <c r="O816" s="3" t="b">
        <v>1</v>
      </c>
      <c r="P816" s="3" t="s">
        <v>8271</v>
      </c>
      <c r="Q816" s="8">
        <f t="shared" si="50"/>
        <v>1.2729999999999999</v>
      </c>
      <c r="R816" s="10">
        <f t="shared" si="51"/>
        <v>45.464285714285715</v>
      </c>
      <c r="S816" s="3" t="s">
        <v>8315</v>
      </c>
      <c r="T816" s="3" t="s">
        <v>8316</v>
      </c>
    </row>
    <row r="817" spans="1:20" ht="44" x14ac:dyDescent="0.2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14">
        <f t="shared" si="48"/>
        <v>41944.83452546296</v>
      </c>
      <c r="J817" s="3">
        <v>1414879303</v>
      </c>
      <c r="K817" s="14">
        <f t="shared" si="49"/>
        <v>41914.83452546296</v>
      </c>
      <c r="L817" s="3">
        <v>1412287303</v>
      </c>
      <c r="M817" s="3" t="b">
        <v>0</v>
      </c>
      <c r="N817" s="3">
        <v>43</v>
      </c>
      <c r="O817" s="3" t="b">
        <v>1</v>
      </c>
      <c r="P817" s="3" t="s">
        <v>8271</v>
      </c>
      <c r="Q817" s="8">
        <f t="shared" si="50"/>
        <v>1.07</v>
      </c>
      <c r="R817" s="10">
        <f t="shared" si="51"/>
        <v>99.534883720930239</v>
      </c>
      <c r="S817" s="3" t="s">
        <v>8315</v>
      </c>
      <c r="T817" s="3" t="s">
        <v>8316</v>
      </c>
    </row>
    <row r="818" spans="1:20" ht="66" x14ac:dyDescent="0.2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14">
        <f t="shared" si="48"/>
        <v>41373.1875</v>
      </c>
      <c r="J818" s="3">
        <v>1365489000</v>
      </c>
      <c r="K818" s="14">
        <f t="shared" si="49"/>
        <v>41341.787534722222</v>
      </c>
      <c r="L818" s="3">
        <v>1362776043</v>
      </c>
      <c r="M818" s="3" t="b">
        <v>0</v>
      </c>
      <c r="N818" s="3">
        <v>205</v>
      </c>
      <c r="O818" s="3" t="b">
        <v>1</v>
      </c>
      <c r="P818" s="3" t="s">
        <v>8271</v>
      </c>
      <c r="Q818" s="8">
        <f t="shared" si="50"/>
        <v>1.1512214285714286</v>
      </c>
      <c r="R818" s="10">
        <f t="shared" si="51"/>
        <v>39.31</v>
      </c>
      <c r="S818" s="3" t="s">
        <v>8315</v>
      </c>
      <c r="T818" s="3" t="s">
        <v>8316</v>
      </c>
    </row>
    <row r="819" spans="1:20" ht="88" x14ac:dyDescent="0.2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14">
        <f t="shared" si="48"/>
        <v>40979.124305555553</v>
      </c>
      <c r="J819" s="3">
        <v>1331441940</v>
      </c>
      <c r="K819" s="14">
        <f t="shared" si="49"/>
        <v>40925.516331018516</v>
      </c>
      <c r="L819" s="3">
        <v>1326810211</v>
      </c>
      <c r="M819" s="3" t="b">
        <v>0</v>
      </c>
      <c r="N819" s="3">
        <v>23</v>
      </c>
      <c r="O819" s="3" t="b">
        <v>1</v>
      </c>
      <c r="P819" s="3" t="s">
        <v>8271</v>
      </c>
      <c r="Q819" s="8">
        <f t="shared" si="50"/>
        <v>1.3711066666666665</v>
      </c>
      <c r="R819" s="10">
        <f t="shared" si="51"/>
        <v>89.419999999999987</v>
      </c>
      <c r="S819" s="3" t="s">
        <v>8315</v>
      </c>
      <c r="T819" s="3" t="s">
        <v>8316</v>
      </c>
    </row>
    <row r="820" spans="1:20" ht="88" x14ac:dyDescent="0.2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14">
        <f t="shared" si="48"/>
        <v>41128.625694444439</v>
      </c>
      <c r="J820" s="3">
        <v>1344358860</v>
      </c>
      <c r="K820" s="14">
        <f t="shared" si="49"/>
        <v>41120.79954861111</v>
      </c>
      <c r="L820" s="3">
        <v>1343682681</v>
      </c>
      <c r="M820" s="3" t="b">
        <v>0</v>
      </c>
      <c r="N820" s="3">
        <v>19</v>
      </c>
      <c r="O820" s="3" t="b">
        <v>1</v>
      </c>
      <c r="P820" s="3" t="s">
        <v>8271</v>
      </c>
      <c r="Q820" s="8">
        <f t="shared" si="50"/>
        <v>1.5571428571428572</v>
      </c>
      <c r="R820" s="10">
        <f t="shared" si="51"/>
        <v>28.684210526315791</v>
      </c>
      <c r="S820" s="3" t="s">
        <v>8315</v>
      </c>
      <c r="T820" s="3" t="s">
        <v>8316</v>
      </c>
    </row>
    <row r="821" spans="1:20" ht="44" x14ac:dyDescent="0.2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14">
        <f t="shared" si="48"/>
        <v>41629.113888888889</v>
      </c>
      <c r="J821" s="3">
        <v>1387601040</v>
      </c>
      <c r="K821" s="14">
        <f t="shared" si="49"/>
        <v>41619.914976851847</v>
      </c>
      <c r="L821" s="3">
        <v>1386806254</v>
      </c>
      <c r="M821" s="3" t="b">
        <v>0</v>
      </c>
      <c r="N821" s="3">
        <v>14</v>
      </c>
      <c r="O821" s="3" t="b">
        <v>1</v>
      </c>
      <c r="P821" s="3" t="s">
        <v>8271</v>
      </c>
      <c r="Q821" s="8">
        <f t="shared" si="50"/>
        <v>1.0874999999999999</v>
      </c>
      <c r="R821" s="10">
        <f t="shared" si="51"/>
        <v>31.071428571428573</v>
      </c>
      <c r="S821" s="3" t="s">
        <v>8315</v>
      </c>
      <c r="T821" s="3" t="s">
        <v>8316</v>
      </c>
    </row>
    <row r="822" spans="1:20" ht="88" x14ac:dyDescent="0.2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14">
        <f t="shared" si="48"/>
        <v>41799.125</v>
      </c>
      <c r="J822" s="3">
        <v>1402290000</v>
      </c>
      <c r="K822" s="14">
        <f t="shared" si="49"/>
        <v>41768.758587962962</v>
      </c>
      <c r="L822" s="3">
        <v>1399666342</v>
      </c>
      <c r="M822" s="3" t="b">
        <v>0</v>
      </c>
      <c r="N822" s="3">
        <v>38</v>
      </c>
      <c r="O822" s="3" t="b">
        <v>1</v>
      </c>
      <c r="P822" s="3" t="s">
        <v>8271</v>
      </c>
      <c r="Q822" s="8">
        <f t="shared" si="50"/>
        <v>1.3405</v>
      </c>
      <c r="R822" s="10">
        <f t="shared" si="51"/>
        <v>70.55263157894737</v>
      </c>
      <c r="S822" s="3" t="s">
        <v>8315</v>
      </c>
      <c r="T822" s="3" t="s">
        <v>8316</v>
      </c>
    </row>
    <row r="823" spans="1:20" ht="88" x14ac:dyDescent="0.2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14">
        <f t="shared" si="48"/>
        <v>42128.084027777775</v>
      </c>
      <c r="J823" s="3">
        <v>1430712060</v>
      </c>
      <c r="K823" s="14">
        <f t="shared" si="49"/>
        <v>42093.83871527778</v>
      </c>
      <c r="L823" s="3">
        <v>1427753265</v>
      </c>
      <c r="M823" s="3" t="b">
        <v>0</v>
      </c>
      <c r="N823" s="3">
        <v>78</v>
      </c>
      <c r="O823" s="3" t="b">
        <v>1</v>
      </c>
      <c r="P823" s="3" t="s">
        <v>8271</v>
      </c>
      <c r="Q823" s="8">
        <f t="shared" si="50"/>
        <v>1</v>
      </c>
      <c r="R823" s="10">
        <f t="shared" si="51"/>
        <v>224.12820512820514</v>
      </c>
      <c r="S823" s="3" t="s">
        <v>8315</v>
      </c>
      <c r="T823" s="3" t="s">
        <v>8316</v>
      </c>
    </row>
    <row r="824" spans="1:20" ht="66" x14ac:dyDescent="0.2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14">
        <f t="shared" si="48"/>
        <v>41187.864004629628</v>
      </c>
      <c r="J824" s="3">
        <v>1349477050</v>
      </c>
      <c r="K824" s="14">
        <f t="shared" si="49"/>
        <v>41157.864004629628</v>
      </c>
      <c r="L824" s="3">
        <v>1346885050</v>
      </c>
      <c r="M824" s="3" t="b">
        <v>0</v>
      </c>
      <c r="N824" s="3">
        <v>69</v>
      </c>
      <c r="O824" s="3" t="b">
        <v>1</v>
      </c>
      <c r="P824" s="3" t="s">
        <v>8271</v>
      </c>
      <c r="Q824" s="8">
        <f t="shared" si="50"/>
        <v>1.1916666666666667</v>
      </c>
      <c r="R824" s="10">
        <f t="shared" si="51"/>
        <v>51.811594202898547</v>
      </c>
      <c r="S824" s="3" t="s">
        <v>8315</v>
      </c>
      <c r="T824" s="3" t="s">
        <v>8316</v>
      </c>
    </row>
    <row r="825" spans="1:20" ht="88" x14ac:dyDescent="0.2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14">
        <f t="shared" si="48"/>
        <v>42085.847824074073</v>
      </c>
      <c r="J825" s="3">
        <v>1427062852</v>
      </c>
      <c r="K825" s="14">
        <f t="shared" si="49"/>
        <v>42055.889490740738</v>
      </c>
      <c r="L825" s="3">
        <v>1424474452</v>
      </c>
      <c r="M825" s="3" t="b">
        <v>0</v>
      </c>
      <c r="N825" s="3">
        <v>33</v>
      </c>
      <c r="O825" s="3" t="b">
        <v>1</v>
      </c>
      <c r="P825" s="3" t="s">
        <v>8271</v>
      </c>
      <c r="Q825" s="8">
        <f t="shared" si="50"/>
        <v>1.7949999999999999</v>
      </c>
      <c r="R825" s="10">
        <f t="shared" si="51"/>
        <v>43.515151515151516</v>
      </c>
      <c r="S825" s="3" t="s">
        <v>8315</v>
      </c>
      <c r="T825" s="3" t="s">
        <v>8316</v>
      </c>
    </row>
    <row r="826" spans="1:20" ht="110" x14ac:dyDescent="0.2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14">
        <f t="shared" si="48"/>
        <v>40286.207638888889</v>
      </c>
      <c r="J826" s="3">
        <v>1271573940</v>
      </c>
      <c r="K826" s="14">
        <f t="shared" si="49"/>
        <v>40250.158773148149</v>
      </c>
      <c r="L826" s="3">
        <v>1268459318</v>
      </c>
      <c r="M826" s="3" t="b">
        <v>0</v>
      </c>
      <c r="N826" s="3">
        <v>54</v>
      </c>
      <c r="O826" s="3" t="b">
        <v>1</v>
      </c>
      <c r="P826" s="3" t="s">
        <v>8271</v>
      </c>
      <c r="Q826" s="8">
        <f t="shared" si="50"/>
        <v>1.3438124999999999</v>
      </c>
      <c r="R826" s="10">
        <f t="shared" si="51"/>
        <v>39.816666666666663</v>
      </c>
      <c r="S826" s="3" t="s">
        <v>8315</v>
      </c>
      <c r="T826" s="3" t="s">
        <v>8316</v>
      </c>
    </row>
    <row r="827" spans="1:20" ht="66" x14ac:dyDescent="0.2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14">
        <f t="shared" si="48"/>
        <v>41211.223194444443</v>
      </c>
      <c r="J827" s="3">
        <v>1351495284</v>
      </c>
      <c r="K827" s="14">
        <f t="shared" si="49"/>
        <v>41186.223194444443</v>
      </c>
      <c r="L827" s="3">
        <v>1349335284</v>
      </c>
      <c r="M827" s="3" t="b">
        <v>0</v>
      </c>
      <c r="N827" s="3">
        <v>99</v>
      </c>
      <c r="O827" s="3" t="b">
        <v>1</v>
      </c>
      <c r="P827" s="3" t="s">
        <v>8271</v>
      </c>
      <c r="Q827" s="8">
        <f t="shared" si="50"/>
        <v>1.0043200000000001</v>
      </c>
      <c r="R827" s="10">
        <f t="shared" si="51"/>
        <v>126.8080808080808</v>
      </c>
      <c r="S827" s="3" t="s">
        <v>8315</v>
      </c>
      <c r="T827" s="3" t="s">
        <v>8316</v>
      </c>
    </row>
    <row r="828" spans="1:20" ht="88" x14ac:dyDescent="0.2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14">
        <f t="shared" si="48"/>
        <v>40993.913541666661</v>
      </c>
      <c r="J828" s="3">
        <v>1332719730</v>
      </c>
      <c r="K828" s="14">
        <f t="shared" si="49"/>
        <v>40972.955208333333</v>
      </c>
      <c r="L828" s="3">
        <v>1330908930</v>
      </c>
      <c r="M828" s="3" t="b">
        <v>0</v>
      </c>
      <c r="N828" s="3">
        <v>49</v>
      </c>
      <c r="O828" s="3" t="b">
        <v>1</v>
      </c>
      <c r="P828" s="3" t="s">
        <v>8271</v>
      </c>
      <c r="Q828" s="8">
        <f t="shared" si="50"/>
        <v>1.0145454545454546</v>
      </c>
      <c r="R828" s="10">
        <f t="shared" si="51"/>
        <v>113.87755102040816</v>
      </c>
      <c r="S828" s="3" t="s">
        <v>8315</v>
      </c>
      <c r="T828" s="3" t="s">
        <v>8316</v>
      </c>
    </row>
    <row r="829" spans="1:20" ht="110" x14ac:dyDescent="0.2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14">
        <f t="shared" si="48"/>
        <v>40953.742361111108</v>
      </c>
      <c r="J829" s="3">
        <v>1329248940</v>
      </c>
      <c r="K829" s="14">
        <f t="shared" si="49"/>
        <v>40927.390127314815</v>
      </c>
      <c r="L829" s="3">
        <v>1326972107</v>
      </c>
      <c r="M829" s="3" t="b">
        <v>0</v>
      </c>
      <c r="N829" s="3">
        <v>11</v>
      </c>
      <c r="O829" s="3" t="b">
        <v>1</v>
      </c>
      <c r="P829" s="3" t="s">
        <v>8271</v>
      </c>
      <c r="Q829" s="8">
        <f t="shared" si="50"/>
        <v>1.0333333333333334</v>
      </c>
      <c r="R829" s="10">
        <f t="shared" si="51"/>
        <v>28.181818181818183</v>
      </c>
      <c r="S829" s="3" t="s">
        <v>8315</v>
      </c>
      <c r="T829" s="3" t="s">
        <v>8316</v>
      </c>
    </row>
    <row r="830" spans="1:20" ht="88" x14ac:dyDescent="0.2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14">
        <f t="shared" si="48"/>
        <v>41085.599999999999</v>
      </c>
      <c r="J830" s="3">
        <v>1340641440</v>
      </c>
      <c r="K830" s="14">
        <f t="shared" si="49"/>
        <v>41072.967384259253</v>
      </c>
      <c r="L830" s="3">
        <v>1339549982</v>
      </c>
      <c r="M830" s="3" t="b">
        <v>0</v>
      </c>
      <c r="N830" s="3">
        <v>38</v>
      </c>
      <c r="O830" s="3" t="b">
        <v>1</v>
      </c>
      <c r="P830" s="3" t="s">
        <v>8271</v>
      </c>
      <c r="Q830" s="8">
        <f t="shared" si="50"/>
        <v>1.07</v>
      </c>
      <c r="R830" s="10">
        <f t="shared" si="51"/>
        <v>36.60526315789474</v>
      </c>
      <c r="S830" s="3" t="s">
        <v>8315</v>
      </c>
      <c r="T830" s="3" t="s">
        <v>8316</v>
      </c>
    </row>
    <row r="831" spans="1:20" ht="110" x14ac:dyDescent="0.2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14">
        <f t="shared" si="48"/>
        <v>42564.718055555553</v>
      </c>
      <c r="J831" s="3">
        <v>1468437240</v>
      </c>
      <c r="K831" s="14">
        <f t="shared" si="49"/>
        <v>42504.718055555553</v>
      </c>
      <c r="L831" s="3">
        <v>1463253240</v>
      </c>
      <c r="M831" s="3" t="b">
        <v>0</v>
      </c>
      <c r="N831" s="3">
        <v>16</v>
      </c>
      <c r="O831" s="3" t="b">
        <v>1</v>
      </c>
      <c r="P831" s="3" t="s">
        <v>8271</v>
      </c>
      <c r="Q831" s="8">
        <f t="shared" si="50"/>
        <v>1.04</v>
      </c>
      <c r="R831" s="10">
        <f t="shared" si="51"/>
        <v>32.5</v>
      </c>
      <c r="S831" s="3" t="s">
        <v>8315</v>
      </c>
      <c r="T831" s="3" t="s">
        <v>8316</v>
      </c>
    </row>
    <row r="832" spans="1:20" ht="88" x14ac:dyDescent="0.2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14">
        <f t="shared" si="48"/>
        <v>41355.40075231481</v>
      </c>
      <c r="J832" s="3">
        <v>1363952225</v>
      </c>
      <c r="K832" s="14">
        <f t="shared" si="49"/>
        <v>41325.442418981482</v>
      </c>
      <c r="L832" s="3">
        <v>1361363825</v>
      </c>
      <c r="M832" s="3" t="b">
        <v>0</v>
      </c>
      <c r="N832" s="3">
        <v>32</v>
      </c>
      <c r="O832" s="3" t="b">
        <v>1</v>
      </c>
      <c r="P832" s="3" t="s">
        <v>8271</v>
      </c>
      <c r="Q832" s="8">
        <f t="shared" si="50"/>
        <v>1.0783333333333334</v>
      </c>
      <c r="R832" s="10">
        <f t="shared" si="51"/>
        <v>60.65625</v>
      </c>
      <c r="S832" s="3" t="s">
        <v>8315</v>
      </c>
      <c r="T832" s="3" t="s">
        <v>8316</v>
      </c>
    </row>
    <row r="833" spans="1:20" ht="66" x14ac:dyDescent="0.2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14">
        <f t="shared" si="48"/>
        <v>41026.563587962963</v>
      </c>
      <c r="J833" s="3">
        <v>1335540694</v>
      </c>
      <c r="K833" s="14">
        <f t="shared" si="49"/>
        <v>40996.563587962963</v>
      </c>
      <c r="L833" s="3">
        <v>1332948694</v>
      </c>
      <c r="M833" s="3" t="b">
        <v>0</v>
      </c>
      <c r="N833" s="3">
        <v>20</v>
      </c>
      <c r="O833" s="3" t="b">
        <v>1</v>
      </c>
      <c r="P833" s="3" t="s">
        <v>8271</v>
      </c>
      <c r="Q833" s="8">
        <f t="shared" si="50"/>
        <v>2.3333333333333335</v>
      </c>
      <c r="R833" s="10">
        <f t="shared" si="51"/>
        <v>175</v>
      </c>
      <c r="S833" s="3" t="s">
        <v>8315</v>
      </c>
      <c r="T833" s="3" t="s">
        <v>8316</v>
      </c>
    </row>
    <row r="834" spans="1:20" ht="88" x14ac:dyDescent="0.2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14">
        <f t="shared" si="48"/>
        <v>40929.259027777778</v>
      </c>
      <c r="J834" s="3">
        <v>1327133580</v>
      </c>
      <c r="K834" s="14">
        <f t="shared" si="49"/>
        <v>40869.591840277775</v>
      </c>
      <c r="L834" s="3">
        <v>1321978335</v>
      </c>
      <c r="M834" s="3" t="b">
        <v>0</v>
      </c>
      <c r="N834" s="3">
        <v>154</v>
      </c>
      <c r="O834" s="3" t="b">
        <v>1</v>
      </c>
      <c r="P834" s="3" t="s">
        <v>8271</v>
      </c>
      <c r="Q834" s="8">
        <f t="shared" si="50"/>
        <v>1.0060706666666666</v>
      </c>
      <c r="R834" s="10">
        <f t="shared" si="51"/>
        <v>97.993896103896105</v>
      </c>
      <c r="S834" s="3" t="s">
        <v>8315</v>
      </c>
      <c r="T834" s="3" t="s">
        <v>8316</v>
      </c>
    </row>
    <row r="835" spans="1:20" ht="22" x14ac:dyDescent="0.2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14">
        <f t="shared" ref="I835:I898" si="52">(((J835/60)/60)/24)+DATE(1970,1,1)+(-2/24)</f>
        <v>41748.794849537036</v>
      </c>
      <c r="J835" s="3">
        <v>1397941475</v>
      </c>
      <c r="K835" s="14">
        <f t="shared" ref="K835:K898" si="53">(L835/86400)+25569+(-2/24)</f>
        <v>41718.794849537036</v>
      </c>
      <c r="L835" s="3">
        <v>1395349475</v>
      </c>
      <c r="M835" s="3" t="b">
        <v>0</v>
      </c>
      <c r="N835" s="3">
        <v>41</v>
      </c>
      <c r="O835" s="3" t="b">
        <v>1</v>
      </c>
      <c r="P835" s="3" t="s">
        <v>8271</v>
      </c>
      <c r="Q835" s="8">
        <f t="shared" ref="Q835:Q898" si="54">E835/D835</f>
        <v>1.0166666666666666</v>
      </c>
      <c r="R835" s="10">
        <f t="shared" ref="R835:R898" si="55">E835/N835</f>
        <v>148.78048780487805</v>
      </c>
      <c r="S835" s="3" t="s">
        <v>8315</v>
      </c>
      <c r="T835" s="3" t="s">
        <v>8316</v>
      </c>
    </row>
    <row r="836" spans="1:20" ht="110" x14ac:dyDescent="0.2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14">
        <f t="shared" si="52"/>
        <v>41456.082638888889</v>
      </c>
      <c r="J836" s="3">
        <v>1372651140</v>
      </c>
      <c r="K836" s="14">
        <f t="shared" si="53"/>
        <v>41422.739490740736</v>
      </c>
      <c r="L836" s="3">
        <v>1369770292</v>
      </c>
      <c r="M836" s="3" t="b">
        <v>0</v>
      </c>
      <c r="N836" s="3">
        <v>75</v>
      </c>
      <c r="O836" s="3" t="b">
        <v>1</v>
      </c>
      <c r="P836" s="3" t="s">
        <v>8271</v>
      </c>
      <c r="Q836" s="8">
        <f t="shared" si="54"/>
        <v>1.3101818181818181</v>
      </c>
      <c r="R836" s="10">
        <f t="shared" si="55"/>
        <v>96.08</v>
      </c>
      <c r="S836" s="3" t="s">
        <v>8315</v>
      </c>
      <c r="T836" s="3" t="s">
        <v>8316</v>
      </c>
    </row>
    <row r="837" spans="1:20" ht="88" x14ac:dyDescent="0.2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14">
        <f t="shared" si="52"/>
        <v>41048.041666666664</v>
      </c>
      <c r="J837" s="3">
        <v>1337396400</v>
      </c>
      <c r="K837" s="14">
        <f t="shared" si="53"/>
        <v>41005.374513888884</v>
      </c>
      <c r="L837" s="3">
        <v>1333709958</v>
      </c>
      <c r="M837" s="3" t="b">
        <v>0</v>
      </c>
      <c r="N837" s="3">
        <v>40</v>
      </c>
      <c r="O837" s="3" t="b">
        <v>1</v>
      </c>
      <c r="P837" s="3" t="s">
        <v>8271</v>
      </c>
      <c r="Q837" s="8">
        <f t="shared" si="54"/>
        <v>1.1725000000000001</v>
      </c>
      <c r="R837" s="10">
        <f t="shared" si="55"/>
        <v>58.625</v>
      </c>
      <c r="S837" s="3" t="s">
        <v>8315</v>
      </c>
      <c r="T837" s="3" t="s">
        <v>8316</v>
      </c>
    </row>
    <row r="838" spans="1:20" ht="44" x14ac:dyDescent="0.2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14">
        <f t="shared" si="52"/>
        <v>41553.973587962959</v>
      </c>
      <c r="J838" s="3">
        <v>1381108918</v>
      </c>
      <c r="K838" s="14">
        <f t="shared" si="53"/>
        <v>41523.973587962959</v>
      </c>
      <c r="L838" s="3">
        <v>1378516918</v>
      </c>
      <c r="M838" s="3" t="b">
        <v>0</v>
      </c>
      <c r="N838" s="3">
        <v>46</v>
      </c>
      <c r="O838" s="3" t="b">
        <v>1</v>
      </c>
      <c r="P838" s="3" t="s">
        <v>8271</v>
      </c>
      <c r="Q838" s="8">
        <f t="shared" si="54"/>
        <v>1.009304</v>
      </c>
      <c r="R838" s="10">
        <f t="shared" si="55"/>
        <v>109.70695652173914</v>
      </c>
      <c r="S838" s="3" t="s">
        <v>8315</v>
      </c>
      <c r="T838" s="3" t="s">
        <v>8316</v>
      </c>
    </row>
    <row r="839" spans="1:20" ht="66" x14ac:dyDescent="0.2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14">
        <f t="shared" si="52"/>
        <v>41760.91506944444</v>
      </c>
      <c r="J839" s="3">
        <v>1398988662</v>
      </c>
      <c r="K839" s="14">
        <f t="shared" si="53"/>
        <v>41730.91506944444</v>
      </c>
      <c r="L839" s="3">
        <v>1396396662</v>
      </c>
      <c r="M839" s="3" t="b">
        <v>0</v>
      </c>
      <c r="N839" s="3">
        <v>62</v>
      </c>
      <c r="O839" s="3" t="b">
        <v>1</v>
      </c>
      <c r="P839" s="3" t="s">
        <v>8271</v>
      </c>
      <c r="Q839" s="8">
        <f t="shared" si="54"/>
        <v>1.218</v>
      </c>
      <c r="R839" s="10">
        <f t="shared" si="55"/>
        <v>49.112903225806448</v>
      </c>
      <c r="S839" s="3" t="s">
        <v>8315</v>
      </c>
      <c r="T839" s="3" t="s">
        <v>8316</v>
      </c>
    </row>
    <row r="840" spans="1:20" ht="88" x14ac:dyDescent="0.2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14">
        <f t="shared" si="52"/>
        <v>40925.814641203702</v>
      </c>
      <c r="J840" s="3">
        <v>1326835985</v>
      </c>
      <c r="K840" s="14">
        <f t="shared" si="53"/>
        <v>40895.814641203702</v>
      </c>
      <c r="L840" s="3">
        <v>1324243985</v>
      </c>
      <c r="M840" s="3" t="b">
        <v>0</v>
      </c>
      <c r="N840" s="3">
        <v>61</v>
      </c>
      <c r="O840" s="3" t="b">
        <v>1</v>
      </c>
      <c r="P840" s="3" t="s">
        <v>8271</v>
      </c>
      <c r="Q840" s="8">
        <f t="shared" si="54"/>
        <v>1.454</v>
      </c>
      <c r="R840" s="10">
        <f t="shared" si="55"/>
        <v>47.672131147540981</v>
      </c>
      <c r="S840" s="3" t="s">
        <v>8315</v>
      </c>
      <c r="T840" s="3" t="s">
        <v>8316</v>
      </c>
    </row>
    <row r="841" spans="1:20" ht="88" x14ac:dyDescent="0.2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14">
        <f t="shared" si="52"/>
        <v>41174.680046296293</v>
      </c>
      <c r="J841" s="3">
        <v>1348337956</v>
      </c>
      <c r="K841" s="14">
        <f t="shared" si="53"/>
        <v>41144.680046296293</v>
      </c>
      <c r="L841" s="3">
        <v>1345745956</v>
      </c>
      <c r="M841" s="3" t="b">
        <v>0</v>
      </c>
      <c r="N841" s="3">
        <v>96</v>
      </c>
      <c r="O841" s="3" t="b">
        <v>1</v>
      </c>
      <c r="P841" s="3" t="s">
        <v>8271</v>
      </c>
      <c r="Q841" s="8">
        <f t="shared" si="54"/>
        <v>1.166166</v>
      </c>
      <c r="R841" s="10">
        <f t="shared" si="55"/>
        <v>60.737812499999997</v>
      </c>
      <c r="S841" s="3" t="s">
        <v>8315</v>
      </c>
      <c r="T841" s="3" t="s">
        <v>8316</v>
      </c>
    </row>
    <row r="842" spans="1:20" ht="66" x14ac:dyDescent="0.2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14">
        <f t="shared" si="52"/>
        <v>42637.143368055556</v>
      </c>
      <c r="J842" s="3">
        <v>1474694787</v>
      </c>
      <c r="K842" s="14">
        <f t="shared" si="53"/>
        <v>42607.143368055556</v>
      </c>
      <c r="L842" s="3">
        <v>1472102787</v>
      </c>
      <c r="M842" s="3" t="b">
        <v>0</v>
      </c>
      <c r="N842" s="3">
        <v>190</v>
      </c>
      <c r="O842" s="3" t="b">
        <v>1</v>
      </c>
      <c r="P842" s="3" t="s">
        <v>8272</v>
      </c>
      <c r="Q842" s="8">
        <f t="shared" si="54"/>
        <v>1.2041660000000001</v>
      </c>
      <c r="R842" s="10">
        <f t="shared" si="55"/>
        <v>63.37715789473684</v>
      </c>
      <c r="S842" s="3" t="s">
        <v>8315</v>
      </c>
      <c r="T842" s="3" t="s">
        <v>8317</v>
      </c>
    </row>
    <row r="843" spans="1:20" ht="110" x14ac:dyDescent="0.2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14">
        <f t="shared" si="52"/>
        <v>41953.797025462954</v>
      </c>
      <c r="J843" s="3">
        <v>1415653663</v>
      </c>
      <c r="K843" s="14">
        <f t="shared" si="53"/>
        <v>41923.755358796298</v>
      </c>
      <c r="L843" s="3">
        <v>1413058063</v>
      </c>
      <c r="M843" s="3" t="b">
        <v>1</v>
      </c>
      <c r="N843" s="3">
        <v>94</v>
      </c>
      <c r="O843" s="3" t="b">
        <v>1</v>
      </c>
      <c r="P843" s="3" t="s">
        <v>8272</v>
      </c>
      <c r="Q843" s="8">
        <f t="shared" si="54"/>
        <v>1.0132000000000001</v>
      </c>
      <c r="R843" s="10">
        <f t="shared" si="55"/>
        <v>53.893617021276597</v>
      </c>
      <c r="S843" s="3" t="s">
        <v>8315</v>
      </c>
      <c r="T843" s="3" t="s">
        <v>8317</v>
      </c>
    </row>
    <row r="844" spans="1:20" ht="88" x14ac:dyDescent="0.2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14">
        <f t="shared" si="52"/>
        <v>41561.082638888889</v>
      </c>
      <c r="J844" s="3">
        <v>1381723140</v>
      </c>
      <c r="K844" s="14">
        <f t="shared" si="53"/>
        <v>41526.509062499994</v>
      </c>
      <c r="L844" s="3">
        <v>1378735983</v>
      </c>
      <c r="M844" s="3" t="b">
        <v>1</v>
      </c>
      <c r="N844" s="3">
        <v>39</v>
      </c>
      <c r="O844" s="3" t="b">
        <v>1</v>
      </c>
      <c r="P844" s="3" t="s">
        <v>8272</v>
      </c>
      <c r="Q844" s="8">
        <f t="shared" si="54"/>
        <v>1.0431999999999999</v>
      </c>
      <c r="R844" s="10">
        <f t="shared" si="55"/>
        <v>66.871794871794876</v>
      </c>
      <c r="S844" s="3" t="s">
        <v>8315</v>
      </c>
      <c r="T844" s="3" t="s">
        <v>8317</v>
      </c>
    </row>
    <row r="845" spans="1:20" ht="110" x14ac:dyDescent="0.2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14">
        <f t="shared" si="52"/>
        <v>42712.249999999993</v>
      </c>
      <c r="J845" s="3">
        <v>1481184000</v>
      </c>
      <c r="K845" s="14">
        <f t="shared" si="53"/>
        <v>42695.174537037034</v>
      </c>
      <c r="L845" s="3">
        <v>1479708680</v>
      </c>
      <c r="M845" s="3" t="b">
        <v>0</v>
      </c>
      <c r="N845" s="3">
        <v>127</v>
      </c>
      <c r="O845" s="3" t="b">
        <v>1</v>
      </c>
      <c r="P845" s="3" t="s">
        <v>8272</v>
      </c>
      <c r="Q845" s="8">
        <f t="shared" si="54"/>
        <v>2.6713333333333331</v>
      </c>
      <c r="R845" s="10">
        <f t="shared" si="55"/>
        <v>63.102362204724407</v>
      </c>
      <c r="S845" s="3" t="s">
        <v>8315</v>
      </c>
      <c r="T845" s="3" t="s">
        <v>8317</v>
      </c>
    </row>
    <row r="846" spans="1:20" ht="110" x14ac:dyDescent="0.2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14">
        <f t="shared" si="52"/>
        <v>41944.124305555553</v>
      </c>
      <c r="J846" s="3">
        <v>1414817940</v>
      </c>
      <c r="K846" s="14">
        <f t="shared" si="53"/>
        <v>41905.601296296292</v>
      </c>
      <c r="L846" s="3">
        <v>1411489552</v>
      </c>
      <c r="M846" s="3" t="b">
        <v>1</v>
      </c>
      <c r="N846" s="3">
        <v>159</v>
      </c>
      <c r="O846" s="3" t="b">
        <v>1</v>
      </c>
      <c r="P846" s="3" t="s">
        <v>8272</v>
      </c>
      <c r="Q846" s="8">
        <f t="shared" si="54"/>
        <v>1.9413333333333334</v>
      </c>
      <c r="R846" s="10">
        <f t="shared" si="55"/>
        <v>36.628930817610062</v>
      </c>
      <c r="S846" s="3" t="s">
        <v>8315</v>
      </c>
      <c r="T846" s="3" t="s">
        <v>8317</v>
      </c>
    </row>
    <row r="847" spans="1:20" ht="88" x14ac:dyDescent="0.2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14">
        <f t="shared" si="52"/>
        <v>42618.082638888889</v>
      </c>
      <c r="J847" s="3">
        <v>1473047940</v>
      </c>
      <c r="K847" s="14">
        <f t="shared" si="53"/>
        <v>42578.122638888883</v>
      </c>
      <c r="L847" s="3">
        <v>1469595396</v>
      </c>
      <c r="M847" s="3" t="b">
        <v>0</v>
      </c>
      <c r="N847" s="3">
        <v>177</v>
      </c>
      <c r="O847" s="3" t="b">
        <v>1</v>
      </c>
      <c r="P847" s="3" t="s">
        <v>8272</v>
      </c>
      <c r="Q847" s="8">
        <f t="shared" si="54"/>
        <v>1.203802</v>
      </c>
      <c r="R847" s="10">
        <f t="shared" si="55"/>
        <v>34.005706214689269</v>
      </c>
      <c r="S847" s="3" t="s">
        <v>8315</v>
      </c>
      <c r="T847" s="3" t="s">
        <v>8317</v>
      </c>
    </row>
    <row r="848" spans="1:20" ht="66" x14ac:dyDescent="0.2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14">
        <f t="shared" si="52"/>
        <v>41708.5</v>
      </c>
      <c r="J848" s="3">
        <v>1394460000</v>
      </c>
      <c r="K848" s="14">
        <f t="shared" si="53"/>
        <v>41694.308506944442</v>
      </c>
      <c r="L848" s="3">
        <v>1393233855</v>
      </c>
      <c r="M848" s="3" t="b">
        <v>0</v>
      </c>
      <c r="N848" s="3">
        <v>47</v>
      </c>
      <c r="O848" s="3" t="b">
        <v>1</v>
      </c>
      <c r="P848" s="3" t="s">
        <v>8272</v>
      </c>
      <c r="Q848" s="8">
        <f t="shared" si="54"/>
        <v>1.2200090909090908</v>
      </c>
      <c r="R848" s="10">
        <f t="shared" si="55"/>
        <v>28.553404255319148</v>
      </c>
      <c r="S848" s="3" t="s">
        <v>8315</v>
      </c>
      <c r="T848" s="3" t="s">
        <v>8317</v>
      </c>
    </row>
    <row r="849" spans="1:20" ht="44" x14ac:dyDescent="0.2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14">
        <f t="shared" si="52"/>
        <v>42195.715000000004</v>
      </c>
      <c r="J849" s="3">
        <v>1436555376</v>
      </c>
      <c r="K849" s="14">
        <f t="shared" si="53"/>
        <v>42165.714999999997</v>
      </c>
      <c r="L849" s="3">
        <v>1433963376</v>
      </c>
      <c r="M849" s="3" t="b">
        <v>0</v>
      </c>
      <c r="N849" s="3">
        <v>1</v>
      </c>
      <c r="O849" s="3" t="b">
        <v>1</v>
      </c>
      <c r="P849" s="3" t="s">
        <v>8272</v>
      </c>
      <c r="Q849" s="8">
        <f t="shared" si="54"/>
        <v>1</v>
      </c>
      <c r="R849" s="10">
        <f t="shared" si="55"/>
        <v>10</v>
      </c>
      <c r="S849" s="3" t="s">
        <v>8315</v>
      </c>
      <c r="T849" s="3" t="s">
        <v>8317</v>
      </c>
    </row>
    <row r="850" spans="1:20" ht="88" x14ac:dyDescent="0.2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14">
        <f t="shared" si="52"/>
        <v>42108.708715277775</v>
      </c>
      <c r="J850" s="3">
        <v>1429038033</v>
      </c>
      <c r="K850" s="14">
        <f t="shared" si="53"/>
        <v>42078.708715277775</v>
      </c>
      <c r="L850" s="3">
        <v>1426446033</v>
      </c>
      <c r="M850" s="3" t="b">
        <v>0</v>
      </c>
      <c r="N850" s="3">
        <v>16</v>
      </c>
      <c r="O850" s="3" t="b">
        <v>1</v>
      </c>
      <c r="P850" s="3" t="s">
        <v>8272</v>
      </c>
      <c r="Q850" s="8">
        <f t="shared" si="54"/>
        <v>1</v>
      </c>
      <c r="R850" s="10">
        <f t="shared" si="55"/>
        <v>18.75</v>
      </c>
      <c r="S850" s="3" t="s">
        <v>8315</v>
      </c>
      <c r="T850" s="3" t="s">
        <v>8317</v>
      </c>
    </row>
    <row r="851" spans="1:20" ht="88" x14ac:dyDescent="0.2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14">
        <f t="shared" si="52"/>
        <v>42079.023888888885</v>
      </c>
      <c r="J851" s="3">
        <v>1426473264</v>
      </c>
      <c r="K851" s="14">
        <f t="shared" si="53"/>
        <v>42051.06555555555</v>
      </c>
      <c r="L851" s="3">
        <v>1424057664</v>
      </c>
      <c r="M851" s="3" t="b">
        <v>0</v>
      </c>
      <c r="N851" s="3">
        <v>115</v>
      </c>
      <c r="O851" s="3" t="b">
        <v>1</v>
      </c>
      <c r="P851" s="3" t="s">
        <v>8272</v>
      </c>
      <c r="Q851" s="8">
        <f t="shared" si="54"/>
        <v>1.1990000000000001</v>
      </c>
      <c r="R851" s="10">
        <f t="shared" si="55"/>
        <v>41.704347826086959</v>
      </c>
      <c r="S851" s="3" t="s">
        <v>8315</v>
      </c>
      <c r="T851" s="3" t="s">
        <v>8317</v>
      </c>
    </row>
    <row r="852" spans="1:20" ht="88" x14ac:dyDescent="0.2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14">
        <f t="shared" si="52"/>
        <v>42485.124305555553</v>
      </c>
      <c r="J852" s="3">
        <v>1461560340</v>
      </c>
      <c r="K852" s="14">
        <f t="shared" si="53"/>
        <v>42452.744409722225</v>
      </c>
      <c r="L852" s="3">
        <v>1458762717</v>
      </c>
      <c r="M852" s="3" t="b">
        <v>0</v>
      </c>
      <c r="N852" s="3">
        <v>133</v>
      </c>
      <c r="O852" s="3" t="b">
        <v>1</v>
      </c>
      <c r="P852" s="3" t="s">
        <v>8272</v>
      </c>
      <c r="Q852" s="8">
        <f t="shared" si="54"/>
        <v>1.55175</v>
      </c>
      <c r="R852" s="10">
        <f t="shared" si="55"/>
        <v>46.669172932330824</v>
      </c>
      <c r="S852" s="3" t="s">
        <v>8315</v>
      </c>
      <c r="T852" s="3" t="s">
        <v>8317</v>
      </c>
    </row>
    <row r="853" spans="1:20" ht="66" x14ac:dyDescent="0.2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14">
        <f t="shared" si="52"/>
        <v>42582.739583333336</v>
      </c>
      <c r="J853" s="3">
        <v>1469994300</v>
      </c>
      <c r="K853" s="14">
        <f t="shared" si="53"/>
        <v>42522.796909722216</v>
      </c>
      <c r="L853" s="3">
        <v>1464815253</v>
      </c>
      <c r="M853" s="3" t="b">
        <v>0</v>
      </c>
      <c r="N853" s="3">
        <v>70</v>
      </c>
      <c r="O853" s="3" t="b">
        <v>1</v>
      </c>
      <c r="P853" s="3" t="s">
        <v>8272</v>
      </c>
      <c r="Q853" s="8">
        <f t="shared" si="54"/>
        <v>1.3045</v>
      </c>
      <c r="R853" s="10">
        <f t="shared" si="55"/>
        <v>37.271428571428572</v>
      </c>
      <c r="S853" s="3" t="s">
        <v>8315</v>
      </c>
      <c r="T853" s="3" t="s">
        <v>8317</v>
      </c>
    </row>
    <row r="854" spans="1:20" ht="66" x14ac:dyDescent="0.2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14">
        <f t="shared" si="52"/>
        <v>42667.791666666664</v>
      </c>
      <c r="J854" s="3">
        <v>1477342800</v>
      </c>
      <c r="K854" s="14">
        <f t="shared" si="53"/>
        <v>42656.72216435185</v>
      </c>
      <c r="L854" s="3">
        <v>1476386395</v>
      </c>
      <c r="M854" s="3" t="b">
        <v>0</v>
      </c>
      <c r="N854" s="3">
        <v>62</v>
      </c>
      <c r="O854" s="3" t="b">
        <v>1</v>
      </c>
      <c r="P854" s="3" t="s">
        <v>8272</v>
      </c>
      <c r="Q854" s="8">
        <f t="shared" si="54"/>
        <v>1.0497142857142858</v>
      </c>
      <c r="R854" s="10">
        <f t="shared" si="55"/>
        <v>59.258064516129032</v>
      </c>
      <c r="S854" s="3" t="s">
        <v>8315</v>
      </c>
      <c r="T854" s="3" t="s">
        <v>8317</v>
      </c>
    </row>
    <row r="855" spans="1:20" ht="88" x14ac:dyDescent="0.2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14">
        <f t="shared" si="52"/>
        <v>42051.74894675926</v>
      </c>
      <c r="J855" s="3">
        <v>1424116709</v>
      </c>
      <c r="K855" s="14">
        <f t="shared" si="53"/>
        <v>42021.74894675926</v>
      </c>
      <c r="L855" s="3">
        <v>1421524709</v>
      </c>
      <c r="M855" s="3" t="b">
        <v>0</v>
      </c>
      <c r="N855" s="3">
        <v>10</v>
      </c>
      <c r="O855" s="3" t="b">
        <v>1</v>
      </c>
      <c r="P855" s="3" t="s">
        <v>8272</v>
      </c>
      <c r="Q855" s="8">
        <f t="shared" si="54"/>
        <v>1</v>
      </c>
      <c r="R855" s="10">
        <f t="shared" si="55"/>
        <v>30</v>
      </c>
      <c r="S855" s="3" t="s">
        <v>8315</v>
      </c>
      <c r="T855" s="3" t="s">
        <v>8317</v>
      </c>
    </row>
    <row r="856" spans="1:20" ht="88" x14ac:dyDescent="0.2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14">
        <f t="shared" si="52"/>
        <v>42732.129004629627</v>
      </c>
      <c r="J856" s="3">
        <v>1482901546</v>
      </c>
      <c r="K856" s="14">
        <f t="shared" si="53"/>
        <v>42702.129004629627</v>
      </c>
      <c r="L856" s="3">
        <v>1480309546</v>
      </c>
      <c r="M856" s="3" t="b">
        <v>0</v>
      </c>
      <c r="N856" s="3">
        <v>499</v>
      </c>
      <c r="O856" s="3" t="b">
        <v>1</v>
      </c>
      <c r="P856" s="3" t="s">
        <v>8272</v>
      </c>
      <c r="Q856" s="8">
        <f t="shared" si="54"/>
        <v>1.1822050359712231</v>
      </c>
      <c r="R856" s="10">
        <f t="shared" si="55"/>
        <v>65.8623246492986</v>
      </c>
      <c r="S856" s="3" t="s">
        <v>8315</v>
      </c>
      <c r="T856" s="3" t="s">
        <v>8317</v>
      </c>
    </row>
    <row r="857" spans="1:20" ht="66" x14ac:dyDescent="0.2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14">
        <f t="shared" si="52"/>
        <v>42575.041863425926</v>
      </c>
      <c r="J857" s="3">
        <v>1469329217</v>
      </c>
      <c r="K857" s="14">
        <f t="shared" si="53"/>
        <v>42545.041863425919</v>
      </c>
      <c r="L857" s="3">
        <v>1466737217</v>
      </c>
      <c r="M857" s="3" t="b">
        <v>0</v>
      </c>
      <c r="N857" s="3">
        <v>47</v>
      </c>
      <c r="O857" s="3" t="b">
        <v>1</v>
      </c>
      <c r="P857" s="3" t="s">
        <v>8272</v>
      </c>
      <c r="Q857" s="8">
        <f t="shared" si="54"/>
        <v>1.0344827586206897</v>
      </c>
      <c r="R857" s="10">
        <f t="shared" si="55"/>
        <v>31.914893617021278</v>
      </c>
      <c r="S857" s="3" t="s">
        <v>8315</v>
      </c>
      <c r="T857" s="3" t="s">
        <v>8317</v>
      </c>
    </row>
    <row r="858" spans="1:20" ht="110" x14ac:dyDescent="0.2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14">
        <f t="shared" si="52"/>
        <v>42668.708333333336</v>
      </c>
      <c r="J858" s="3">
        <v>1477422000</v>
      </c>
      <c r="K858" s="14">
        <f t="shared" si="53"/>
        <v>42609.228657407402</v>
      </c>
      <c r="L858" s="3">
        <v>1472282956</v>
      </c>
      <c r="M858" s="3" t="b">
        <v>0</v>
      </c>
      <c r="N858" s="3">
        <v>28</v>
      </c>
      <c r="O858" s="3" t="b">
        <v>1</v>
      </c>
      <c r="P858" s="3" t="s">
        <v>8272</v>
      </c>
      <c r="Q858" s="8">
        <f t="shared" si="54"/>
        <v>2.1800000000000002</v>
      </c>
      <c r="R858" s="10">
        <f t="shared" si="55"/>
        <v>19.464285714285715</v>
      </c>
      <c r="S858" s="3" t="s">
        <v>8315</v>
      </c>
      <c r="T858" s="3" t="s">
        <v>8317</v>
      </c>
    </row>
    <row r="859" spans="1:20" ht="66" x14ac:dyDescent="0.2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14">
        <f t="shared" si="52"/>
        <v>42333.539710648147</v>
      </c>
      <c r="J859" s="3">
        <v>1448463431</v>
      </c>
      <c r="K859" s="14">
        <f t="shared" si="53"/>
        <v>42291.498043981475</v>
      </c>
      <c r="L859" s="3">
        <v>1444831031</v>
      </c>
      <c r="M859" s="3" t="b">
        <v>0</v>
      </c>
      <c r="N859" s="3">
        <v>24</v>
      </c>
      <c r="O859" s="3" t="b">
        <v>1</v>
      </c>
      <c r="P859" s="3" t="s">
        <v>8272</v>
      </c>
      <c r="Q859" s="8">
        <f t="shared" si="54"/>
        <v>1</v>
      </c>
      <c r="R859" s="10">
        <f t="shared" si="55"/>
        <v>50</v>
      </c>
      <c r="S859" s="3" t="s">
        <v>8315</v>
      </c>
      <c r="T859" s="3" t="s">
        <v>8317</v>
      </c>
    </row>
    <row r="860" spans="1:20" ht="110" x14ac:dyDescent="0.2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14">
        <f t="shared" si="52"/>
        <v>42109.874305555553</v>
      </c>
      <c r="J860" s="3">
        <v>1429138740</v>
      </c>
      <c r="K860" s="14">
        <f t="shared" si="53"/>
        <v>42079.662245370368</v>
      </c>
      <c r="L860" s="3">
        <v>1426528418</v>
      </c>
      <c r="M860" s="3" t="b">
        <v>0</v>
      </c>
      <c r="N860" s="3">
        <v>76</v>
      </c>
      <c r="O860" s="3" t="b">
        <v>1</v>
      </c>
      <c r="P860" s="3" t="s">
        <v>8272</v>
      </c>
      <c r="Q860" s="8">
        <f t="shared" si="54"/>
        <v>1.4400583333333332</v>
      </c>
      <c r="R860" s="10">
        <f t="shared" si="55"/>
        <v>22.737763157894737</v>
      </c>
      <c r="S860" s="3" t="s">
        <v>8315</v>
      </c>
      <c r="T860" s="3" t="s">
        <v>8317</v>
      </c>
    </row>
    <row r="861" spans="1:20" ht="66" x14ac:dyDescent="0.2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14">
        <f t="shared" si="52"/>
        <v>42158.916666666664</v>
      </c>
      <c r="J861" s="3">
        <v>1433376000</v>
      </c>
      <c r="K861" s="14">
        <f t="shared" si="53"/>
        <v>42128.736898148149</v>
      </c>
      <c r="L861" s="3">
        <v>1430768468</v>
      </c>
      <c r="M861" s="3" t="b">
        <v>0</v>
      </c>
      <c r="N861" s="3">
        <v>98</v>
      </c>
      <c r="O861" s="3" t="b">
        <v>1</v>
      </c>
      <c r="P861" s="3" t="s">
        <v>8272</v>
      </c>
      <c r="Q861" s="8">
        <f t="shared" si="54"/>
        <v>1.0467500000000001</v>
      </c>
      <c r="R861" s="10">
        <f t="shared" si="55"/>
        <v>42.724489795918366</v>
      </c>
      <c r="S861" s="3" t="s">
        <v>8315</v>
      </c>
      <c r="T861" s="3" t="s">
        <v>8317</v>
      </c>
    </row>
    <row r="862" spans="1:20" ht="88" x14ac:dyDescent="0.2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14">
        <f t="shared" si="52"/>
        <v>41600.441122685181</v>
      </c>
      <c r="J862" s="3">
        <v>1385123713</v>
      </c>
      <c r="K862" s="14">
        <f t="shared" si="53"/>
        <v>41570.399456018517</v>
      </c>
      <c r="L862" s="3">
        <v>1382528113</v>
      </c>
      <c r="M862" s="3" t="b">
        <v>0</v>
      </c>
      <c r="N862" s="3">
        <v>48</v>
      </c>
      <c r="O862" s="3" t="b">
        <v>0</v>
      </c>
      <c r="P862" s="3" t="s">
        <v>8273</v>
      </c>
      <c r="Q862" s="8">
        <f t="shared" si="54"/>
        <v>0.18142857142857144</v>
      </c>
      <c r="R862" s="10">
        <f t="shared" si="55"/>
        <v>52.916666666666664</v>
      </c>
      <c r="S862" s="3" t="s">
        <v>8315</v>
      </c>
      <c r="T862" s="3" t="s">
        <v>8318</v>
      </c>
    </row>
    <row r="863" spans="1:20" ht="88" x14ac:dyDescent="0.2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14">
        <f t="shared" si="52"/>
        <v>42629.881990740738</v>
      </c>
      <c r="J863" s="3">
        <v>1474067404</v>
      </c>
      <c r="K863" s="14">
        <f t="shared" si="53"/>
        <v>42599.881990740738</v>
      </c>
      <c r="L863" s="3">
        <v>1471475404</v>
      </c>
      <c r="M863" s="3" t="b">
        <v>0</v>
      </c>
      <c r="N863" s="3">
        <v>2</v>
      </c>
      <c r="O863" s="3" t="b">
        <v>0</v>
      </c>
      <c r="P863" s="3" t="s">
        <v>8273</v>
      </c>
      <c r="Q863" s="8">
        <f t="shared" si="54"/>
        <v>2.2444444444444444E-2</v>
      </c>
      <c r="R863" s="10">
        <f t="shared" si="55"/>
        <v>50.5</v>
      </c>
      <c r="S863" s="3" t="s">
        <v>8315</v>
      </c>
      <c r="T863" s="3" t="s">
        <v>8318</v>
      </c>
    </row>
    <row r="864" spans="1:20" ht="88" x14ac:dyDescent="0.2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14">
        <f t="shared" si="52"/>
        <v>41589.513287037036</v>
      </c>
      <c r="J864" s="3">
        <v>1384179548</v>
      </c>
      <c r="K864" s="14">
        <f t="shared" si="53"/>
        <v>41559.471620370365</v>
      </c>
      <c r="L864" s="3">
        <v>1381583948</v>
      </c>
      <c r="M864" s="3" t="b">
        <v>0</v>
      </c>
      <c r="N864" s="3">
        <v>4</v>
      </c>
      <c r="O864" s="3" t="b">
        <v>0</v>
      </c>
      <c r="P864" s="3" t="s">
        <v>8273</v>
      </c>
      <c r="Q864" s="8">
        <f t="shared" si="54"/>
        <v>3.3999999999999998E-3</v>
      </c>
      <c r="R864" s="10">
        <f t="shared" si="55"/>
        <v>42.5</v>
      </c>
      <c r="S864" s="3" t="s">
        <v>8315</v>
      </c>
      <c r="T864" s="3" t="s">
        <v>8318</v>
      </c>
    </row>
    <row r="865" spans="1:20" ht="66" x14ac:dyDescent="0.2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14">
        <f t="shared" si="52"/>
        <v>40951.034328703703</v>
      </c>
      <c r="J865" s="3">
        <v>1329014966</v>
      </c>
      <c r="K865" s="14">
        <f t="shared" si="53"/>
        <v>40921.034328703703</v>
      </c>
      <c r="L865" s="3">
        <v>1326422966</v>
      </c>
      <c r="M865" s="3" t="b">
        <v>0</v>
      </c>
      <c r="N865" s="3">
        <v>5</v>
      </c>
      <c r="O865" s="3" t="b">
        <v>0</v>
      </c>
      <c r="P865" s="3" t="s">
        <v>8273</v>
      </c>
      <c r="Q865" s="8">
        <f t="shared" si="54"/>
        <v>4.4999999999999998E-2</v>
      </c>
      <c r="R865" s="10">
        <f t="shared" si="55"/>
        <v>18</v>
      </c>
      <c r="S865" s="3" t="s">
        <v>8315</v>
      </c>
      <c r="T865" s="3" t="s">
        <v>8318</v>
      </c>
    </row>
    <row r="866" spans="1:20" ht="88" x14ac:dyDescent="0.2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14">
        <f t="shared" si="52"/>
        <v>41563.332638888889</v>
      </c>
      <c r="J866" s="3">
        <v>1381917540</v>
      </c>
      <c r="K866" s="14">
        <f t="shared" si="53"/>
        <v>41541.023587962962</v>
      </c>
      <c r="L866" s="3">
        <v>1379990038</v>
      </c>
      <c r="M866" s="3" t="b">
        <v>0</v>
      </c>
      <c r="N866" s="3">
        <v>79</v>
      </c>
      <c r="O866" s="3" t="b">
        <v>0</v>
      </c>
      <c r="P866" s="3" t="s">
        <v>8273</v>
      </c>
      <c r="Q866" s="8">
        <f t="shared" si="54"/>
        <v>0.41538461538461541</v>
      </c>
      <c r="R866" s="10">
        <f t="shared" si="55"/>
        <v>34.177215189873415</v>
      </c>
      <c r="S866" s="3" t="s">
        <v>8315</v>
      </c>
      <c r="T866" s="3" t="s">
        <v>8318</v>
      </c>
    </row>
    <row r="867" spans="1:20" ht="88" x14ac:dyDescent="0.2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14">
        <f t="shared" si="52"/>
        <v>41290.689780092594</v>
      </c>
      <c r="J867" s="3">
        <v>1358361197</v>
      </c>
      <c r="K867" s="14">
        <f t="shared" si="53"/>
        <v>41230.689780092587</v>
      </c>
      <c r="L867" s="3">
        <v>1353177197</v>
      </c>
      <c r="M867" s="3" t="b">
        <v>0</v>
      </c>
      <c r="N867" s="3">
        <v>2</v>
      </c>
      <c r="O867" s="3" t="b">
        <v>0</v>
      </c>
      <c r="P867" s="3" t="s">
        <v>8273</v>
      </c>
      <c r="Q867" s="8">
        <f t="shared" si="54"/>
        <v>2.0454545454545454E-2</v>
      </c>
      <c r="R867" s="10">
        <f t="shared" si="55"/>
        <v>22.5</v>
      </c>
      <c r="S867" s="3" t="s">
        <v>8315</v>
      </c>
      <c r="T867" s="3" t="s">
        <v>8318</v>
      </c>
    </row>
    <row r="868" spans="1:20" ht="88" x14ac:dyDescent="0.2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14">
        <f t="shared" si="52"/>
        <v>42063.548611111109</v>
      </c>
      <c r="J868" s="3">
        <v>1425136200</v>
      </c>
      <c r="K868" s="14">
        <f t="shared" si="53"/>
        <v>42025.554606481477</v>
      </c>
      <c r="L868" s="3">
        <v>1421853518</v>
      </c>
      <c r="M868" s="3" t="b">
        <v>0</v>
      </c>
      <c r="N868" s="3">
        <v>11</v>
      </c>
      <c r="O868" s="3" t="b">
        <v>0</v>
      </c>
      <c r="P868" s="3" t="s">
        <v>8273</v>
      </c>
      <c r="Q868" s="8">
        <f t="shared" si="54"/>
        <v>0.18285714285714286</v>
      </c>
      <c r="R868" s="10">
        <f t="shared" si="55"/>
        <v>58.18181818181818</v>
      </c>
      <c r="S868" s="3" t="s">
        <v>8315</v>
      </c>
      <c r="T868" s="3" t="s">
        <v>8318</v>
      </c>
    </row>
    <row r="869" spans="1:20" ht="110" x14ac:dyDescent="0.2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14">
        <f t="shared" si="52"/>
        <v>40148.124305555553</v>
      </c>
      <c r="J869" s="3">
        <v>1259643540</v>
      </c>
      <c r="K869" s="14">
        <f t="shared" si="53"/>
        <v>40088.022060185183</v>
      </c>
      <c r="L869" s="3">
        <v>1254450706</v>
      </c>
      <c r="M869" s="3" t="b">
        <v>0</v>
      </c>
      <c r="N869" s="3">
        <v>11</v>
      </c>
      <c r="O869" s="3" t="b">
        <v>0</v>
      </c>
      <c r="P869" s="3" t="s">
        <v>8273</v>
      </c>
      <c r="Q869" s="8">
        <f t="shared" si="54"/>
        <v>0.2402</v>
      </c>
      <c r="R869" s="10">
        <f t="shared" si="55"/>
        <v>109.18181818181819</v>
      </c>
      <c r="S869" s="3" t="s">
        <v>8315</v>
      </c>
      <c r="T869" s="3" t="s">
        <v>8318</v>
      </c>
    </row>
    <row r="870" spans="1:20" ht="110" x14ac:dyDescent="0.2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14">
        <f t="shared" si="52"/>
        <v>41645.944421296292</v>
      </c>
      <c r="J870" s="3">
        <v>1389055198</v>
      </c>
      <c r="K870" s="14">
        <f t="shared" si="53"/>
        <v>41615.944421296292</v>
      </c>
      <c r="L870" s="3">
        <v>1386463198</v>
      </c>
      <c r="M870" s="3" t="b">
        <v>0</v>
      </c>
      <c r="N870" s="3">
        <v>1</v>
      </c>
      <c r="O870" s="3" t="b">
        <v>0</v>
      </c>
      <c r="P870" s="3" t="s">
        <v>8273</v>
      </c>
      <c r="Q870" s="8">
        <f t="shared" si="54"/>
        <v>1.1111111111111111E-3</v>
      </c>
      <c r="R870" s="10">
        <f t="shared" si="55"/>
        <v>50</v>
      </c>
      <c r="S870" s="3" t="s">
        <v>8315</v>
      </c>
      <c r="T870" s="3" t="s">
        <v>8318</v>
      </c>
    </row>
    <row r="871" spans="1:20" ht="110" x14ac:dyDescent="0.2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14">
        <f t="shared" si="52"/>
        <v>41372.720567129625</v>
      </c>
      <c r="J871" s="3">
        <v>1365448657</v>
      </c>
      <c r="K871" s="14">
        <f t="shared" si="53"/>
        <v>41342.762233796289</v>
      </c>
      <c r="L871" s="3">
        <v>1362860257</v>
      </c>
      <c r="M871" s="3" t="b">
        <v>0</v>
      </c>
      <c r="N871" s="3">
        <v>3</v>
      </c>
      <c r="O871" s="3" t="b">
        <v>0</v>
      </c>
      <c r="P871" s="3" t="s">
        <v>8273</v>
      </c>
      <c r="Q871" s="8">
        <f t="shared" si="54"/>
        <v>0.11818181818181818</v>
      </c>
      <c r="R871" s="10">
        <f t="shared" si="55"/>
        <v>346.66666666666669</v>
      </c>
      <c r="S871" s="3" t="s">
        <v>8315</v>
      </c>
      <c r="T871" s="3" t="s">
        <v>8318</v>
      </c>
    </row>
    <row r="872" spans="1:20" ht="88" x14ac:dyDescent="0.2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14">
        <f t="shared" si="52"/>
        <v>41517.938923611109</v>
      </c>
      <c r="J872" s="3">
        <v>1377995523</v>
      </c>
      <c r="K872" s="14">
        <f t="shared" si="53"/>
        <v>41487.938923611109</v>
      </c>
      <c r="L872" s="3">
        <v>1375403523</v>
      </c>
      <c r="M872" s="3" t="b">
        <v>0</v>
      </c>
      <c r="N872" s="3">
        <v>5</v>
      </c>
      <c r="O872" s="3" t="b">
        <v>0</v>
      </c>
      <c r="P872" s="3" t="s">
        <v>8273</v>
      </c>
      <c r="Q872" s="8">
        <f t="shared" si="54"/>
        <v>3.0999999999999999E-3</v>
      </c>
      <c r="R872" s="10">
        <f t="shared" si="55"/>
        <v>12.4</v>
      </c>
      <c r="S872" s="3" t="s">
        <v>8315</v>
      </c>
      <c r="T872" s="3" t="s">
        <v>8318</v>
      </c>
    </row>
    <row r="873" spans="1:20" ht="110" x14ac:dyDescent="0.2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14">
        <f t="shared" si="52"/>
        <v>41607.51961805555</v>
      </c>
      <c r="J873" s="3">
        <v>1385735295</v>
      </c>
      <c r="K873" s="14">
        <f t="shared" si="53"/>
        <v>41577.477951388886</v>
      </c>
      <c r="L873" s="3">
        <v>1383139695</v>
      </c>
      <c r="M873" s="3" t="b">
        <v>0</v>
      </c>
      <c r="N873" s="3">
        <v>12</v>
      </c>
      <c r="O873" s="3" t="b">
        <v>0</v>
      </c>
      <c r="P873" s="3" t="s">
        <v>8273</v>
      </c>
      <c r="Q873" s="8">
        <f t="shared" si="54"/>
        <v>5.4166666666666669E-2</v>
      </c>
      <c r="R873" s="10">
        <f t="shared" si="55"/>
        <v>27.083333333333332</v>
      </c>
      <c r="S873" s="3" t="s">
        <v>8315</v>
      </c>
      <c r="T873" s="3" t="s">
        <v>8318</v>
      </c>
    </row>
    <row r="874" spans="1:20" ht="88" x14ac:dyDescent="0.2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14">
        <f t="shared" si="52"/>
        <v>40612.742210648146</v>
      </c>
      <c r="J874" s="3">
        <v>1299786527</v>
      </c>
      <c r="K874" s="14">
        <f t="shared" si="53"/>
        <v>40567.742210648146</v>
      </c>
      <c r="L874" s="3">
        <v>1295898527</v>
      </c>
      <c r="M874" s="3" t="b">
        <v>0</v>
      </c>
      <c r="N874" s="3">
        <v>2</v>
      </c>
      <c r="O874" s="3" t="b">
        <v>0</v>
      </c>
      <c r="P874" s="3" t="s">
        <v>8273</v>
      </c>
      <c r="Q874" s="8">
        <f t="shared" si="54"/>
        <v>8.1250000000000003E-3</v>
      </c>
      <c r="R874" s="10">
        <f t="shared" si="55"/>
        <v>32.5</v>
      </c>
      <c r="S874" s="3" t="s">
        <v>8315</v>
      </c>
      <c r="T874" s="3" t="s">
        <v>8318</v>
      </c>
    </row>
    <row r="875" spans="1:20" ht="66" x14ac:dyDescent="0.2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14">
        <f t="shared" si="52"/>
        <v>41224.125462962962</v>
      </c>
      <c r="J875" s="3">
        <v>1352610040</v>
      </c>
      <c r="K875" s="14">
        <f t="shared" si="53"/>
        <v>41184.083796296291</v>
      </c>
      <c r="L875" s="3">
        <v>1349150440</v>
      </c>
      <c r="M875" s="3" t="b">
        <v>0</v>
      </c>
      <c r="N875" s="3">
        <v>5</v>
      </c>
      <c r="O875" s="3" t="b">
        <v>0</v>
      </c>
      <c r="P875" s="3" t="s">
        <v>8273</v>
      </c>
      <c r="Q875" s="8">
        <f t="shared" si="54"/>
        <v>1.2857142857142857E-2</v>
      </c>
      <c r="R875" s="10">
        <f t="shared" si="55"/>
        <v>9</v>
      </c>
      <c r="S875" s="3" t="s">
        <v>8315</v>
      </c>
      <c r="T875" s="3" t="s">
        <v>8318</v>
      </c>
    </row>
    <row r="876" spans="1:20" ht="88" x14ac:dyDescent="0.2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14">
        <f t="shared" si="52"/>
        <v>41398.500393518516</v>
      </c>
      <c r="J876" s="3">
        <v>1367676034</v>
      </c>
      <c r="K876" s="14">
        <f t="shared" si="53"/>
        <v>41368.500393518516</v>
      </c>
      <c r="L876" s="3">
        <v>1365084034</v>
      </c>
      <c r="M876" s="3" t="b">
        <v>0</v>
      </c>
      <c r="N876" s="3">
        <v>21</v>
      </c>
      <c r="O876" s="3" t="b">
        <v>0</v>
      </c>
      <c r="P876" s="3" t="s">
        <v>8273</v>
      </c>
      <c r="Q876" s="8">
        <f t="shared" si="54"/>
        <v>0.24333333333333335</v>
      </c>
      <c r="R876" s="10">
        <f t="shared" si="55"/>
        <v>34.761904761904759</v>
      </c>
      <c r="S876" s="3" t="s">
        <v>8315</v>
      </c>
      <c r="T876" s="3" t="s">
        <v>8318</v>
      </c>
    </row>
    <row r="877" spans="1:20" ht="110" x14ac:dyDescent="0.2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14">
        <f t="shared" si="52"/>
        <v>42268.640405092585</v>
      </c>
      <c r="J877" s="3">
        <v>1442856131</v>
      </c>
      <c r="K877" s="14">
        <f t="shared" si="53"/>
        <v>42248.640405092585</v>
      </c>
      <c r="L877" s="3">
        <v>1441128131</v>
      </c>
      <c r="M877" s="3" t="b">
        <v>0</v>
      </c>
      <c r="N877" s="3">
        <v>0</v>
      </c>
      <c r="O877" s="3" t="b">
        <v>0</v>
      </c>
      <c r="P877" s="3" t="s">
        <v>8273</v>
      </c>
      <c r="Q877" s="8">
        <f t="shared" si="54"/>
        <v>0</v>
      </c>
      <c r="R877" s="10" t="e">
        <f t="shared" si="55"/>
        <v>#DIV/0!</v>
      </c>
      <c r="S877" s="3" t="s">
        <v>8315</v>
      </c>
      <c r="T877" s="3" t="s">
        <v>8318</v>
      </c>
    </row>
    <row r="878" spans="1:20" ht="44" x14ac:dyDescent="0.2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14">
        <f t="shared" si="52"/>
        <v>41309.413506944438</v>
      </c>
      <c r="J878" s="3">
        <v>1359978927</v>
      </c>
      <c r="K878" s="14">
        <f t="shared" si="53"/>
        <v>41276.413506944438</v>
      </c>
      <c r="L878" s="3">
        <v>1357127727</v>
      </c>
      <c r="M878" s="3" t="b">
        <v>0</v>
      </c>
      <c r="N878" s="3">
        <v>45</v>
      </c>
      <c r="O878" s="3" t="b">
        <v>0</v>
      </c>
      <c r="P878" s="3" t="s">
        <v>8273</v>
      </c>
      <c r="Q878" s="8">
        <f t="shared" si="54"/>
        <v>0.40799492385786801</v>
      </c>
      <c r="R878" s="10">
        <f t="shared" si="55"/>
        <v>28.577777777777779</v>
      </c>
      <c r="S878" s="3" t="s">
        <v>8315</v>
      </c>
      <c r="T878" s="3" t="s">
        <v>8318</v>
      </c>
    </row>
    <row r="879" spans="1:20" ht="110" x14ac:dyDescent="0.2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14">
        <f t="shared" si="52"/>
        <v>41627.705555555556</v>
      </c>
      <c r="J879" s="3">
        <v>1387479360</v>
      </c>
      <c r="K879" s="14">
        <f t="shared" si="53"/>
        <v>41597.705555555549</v>
      </c>
      <c r="L879" s="3">
        <v>1384887360</v>
      </c>
      <c r="M879" s="3" t="b">
        <v>0</v>
      </c>
      <c r="N879" s="3">
        <v>29</v>
      </c>
      <c r="O879" s="3" t="b">
        <v>0</v>
      </c>
      <c r="P879" s="3" t="s">
        <v>8273</v>
      </c>
      <c r="Q879" s="8">
        <f t="shared" si="54"/>
        <v>0.67549999999999999</v>
      </c>
      <c r="R879" s="10">
        <f t="shared" si="55"/>
        <v>46.586206896551722</v>
      </c>
      <c r="S879" s="3" t="s">
        <v>8315</v>
      </c>
      <c r="T879" s="3" t="s">
        <v>8318</v>
      </c>
    </row>
    <row r="880" spans="1:20" ht="88" x14ac:dyDescent="0.2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14">
        <f t="shared" si="52"/>
        <v>40535.149583333332</v>
      </c>
      <c r="J880" s="3">
        <v>1293082524</v>
      </c>
      <c r="K880" s="14">
        <f t="shared" si="53"/>
        <v>40505.149583333332</v>
      </c>
      <c r="L880" s="3">
        <v>1290490524</v>
      </c>
      <c r="M880" s="3" t="b">
        <v>0</v>
      </c>
      <c r="N880" s="3">
        <v>2</v>
      </c>
      <c r="O880" s="3" t="b">
        <v>0</v>
      </c>
      <c r="P880" s="3" t="s">
        <v>8273</v>
      </c>
      <c r="Q880" s="8">
        <f t="shared" si="54"/>
        <v>1.2999999999999999E-2</v>
      </c>
      <c r="R880" s="10">
        <f t="shared" si="55"/>
        <v>32.5</v>
      </c>
      <c r="S880" s="3" t="s">
        <v>8315</v>
      </c>
      <c r="T880" s="3" t="s">
        <v>8318</v>
      </c>
    </row>
    <row r="881" spans="1:20" ht="88" x14ac:dyDescent="0.2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14">
        <f t="shared" si="52"/>
        <v>41058.746585648143</v>
      </c>
      <c r="J881" s="3">
        <v>1338321305</v>
      </c>
      <c r="K881" s="14">
        <f t="shared" si="53"/>
        <v>41037.746585648143</v>
      </c>
      <c r="L881" s="3">
        <v>1336506905</v>
      </c>
      <c r="M881" s="3" t="b">
        <v>0</v>
      </c>
      <c r="N881" s="3">
        <v>30</v>
      </c>
      <c r="O881" s="3" t="b">
        <v>0</v>
      </c>
      <c r="P881" s="3" t="s">
        <v>8273</v>
      </c>
      <c r="Q881" s="8">
        <f t="shared" si="54"/>
        <v>0.30666666666666664</v>
      </c>
      <c r="R881" s="10">
        <f t="shared" si="55"/>
        <v>21.466666666666665</v>
      </c>
      <c r="S881" s="3" t="s">
        <v>8315</v>
      </c>
      <c r="T881" s="3" t="s">
        <v>8318</v>
      </c>
    </row>
    <row r="882" spans="1:20" ht="88" x14ac:dyDescent="0.2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14">
        <f t="shared" si="52"/>
        <v>41212.237708333334</v>
      </c>
      <c r="J882" s="3">
        <v>1351582938</v>
      </c>
      <c r="K882" s="14">
        <f t="shared" si="53"/>
        <v>41179.237708333334</v>
      </c>
      <c r="L882" s="3">
        <v>1348731738</v>
      </c>
      <c r="M882" s="3" t="b">
        <v>0</v>
      </c>
      <c r="N882" s="3">
        <v>8</v>
      </c>
      <c r="O882" s="3" t="b">
        <v>0</v>
      </c>
      <c r="P882" s="3" t="s">
        <v>8274</v>
      </c>
      <c r="Q882" s="8">
        <f t="shared" si="54"/>
        <v>2.9894179894179893E-2</v>
      </c>
      <c r="R882" s="10">
        <f t="shared" si="55"/>
        <v>14.125</v>
      </c>
      <c r="S882" s="3" t="s">
        <v>8315</v>
      </c>
      <c r="T882" s="3" t="s">
        <v>8319</v>
      </c>
    </row>
    <row r="883" spans="1:20" ht="88" x14ac:dyDescent="0.2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14">
        <f t="shared" si="52"/>
        <v>40922.167662037034</v>
      </c>
      <c r="J883" s="3">
        <v>1326520886</v>
      </c>
      <c r="K883" s="14">
        <f t="shared" si="53"/>
        <v>40877.167662037034</v>
      </c>
      <c r="L883" s="3">
        <v>1322632886</v>
      </c>
      <c r="M883" s="3" t="b">
        <v>0</v>
      </c>
      <c r="N883" s="3">
        <v>1</v>
      </c>
      <c r="O883" s="3" t="b">
        <v>0</v>
      </c>
      <c r="P883" s="3" t="s">
        <v>8274</v>
      </c>
      <c r="Q883" s="8">
        <f t="shared" si="54"/>
        <v>8.0000000000000002E-3</v>
      </c>
      <c r="R883" s="10">
        <f t="shared" si="55"/>
        <v>30</v>
      </c>
      <c r="S883" s="3" t="s">
        <v>8315</v>
      </c>
      <c r="T883" s="3" t="s">
        <v>8319</v>
      </c>
    </row>
    <row r="884" spans="1:20" ht="88" x14ac:dyDescent="0.2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14">
        <f t="shared" si="52"/>
        <v>40792.777199074073</v>
      </c>
      <c r="J884" s="3">
        <v>1315341550</v>
      </c>
      <c r="K884" s="14">
        <f t="shared" si="53"/>
        <v>40759.777199074073</v>
      </c>
      <c r="L884" s="3">
        <v>1312490350</v>
      </c>
      <c r="M884" s="3" t="b">
        <v>0</v>
      </c>
      <c r="N884" s="3">
        <v>14</v>
      </c>
      <c r="O884" s="3" t="b">
        <v>0</v>
      </c>
      <c r="P884" s="3" t="s">
        <v>8274</v>
      </c>
      <c r="Q884" s="8">
        <f t="shared" si="54"/>
        <v>0.20133333333333334</v>
      </c>
      <c r="R884" s="10">
        <f t="shared" si="55"/>
        <v>21.571428571428573</v>
      </c>
      <c r="S884" s="3" t="s">
        <v>8315</v>
      </c>
      <c r="T884" s="3" t="s">
        <v>8319</v>
      </c>
    </row>
    <row r="885" spans="1:20" ht="88" x14ac:dyDescent="0.2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14">
        <f t="shared" si="52"/>
        <v>42431.852256944439</v>
      </c>
      <c r="J885" s="3">
        <v>1456957635</v>
      </c>
      <c r="K885" s="14">
        <f t="shared" si="53"/>
        <v>42371.852256944439</v>
      </c>
      <c r="L885" s="3">
        <v>1451773635</v>
      </c>
      <c r="M885" s="3" t="b">
        <v>0</v>
      </c>
      <c r="N885" s="3">
        <v>24</v>
      </c>
      <c r="O885" s="3" t="b">
        <v>0</v>
      </c>
      <c r="P885" s="3" t="s">
        <v>8274</v>
      </c>
      <c r="Q885" s="8">
        <f t="shared" si="54"/>
        <v>0.4002</v>
      </c>
      <c r="R885" s="10">
        <f t="shared" si="55"/>
        <v>83.375</v>
      </c>
      <c r="S885" s="3" t="s">
        <v>8315</v>
      </c>
      <c r="T885" s="3" t="s">
        <v>8319</v>
      </c>
    </row>
    <row r="886" spans="1:20" ht="88" x14ac:dyDescent="0.2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14">
        <f t="shared" si="52"/>
        <v>41041.021527777775</v>
      </c>
      <c r="J886" s="3">
        <v>1336789860</v>
      </c>
      <c r="K886" s="14">
        <f t="shared" si="53"/>
        <v>40981.719282407408</v>
      </c>
      <c r="L886" s="3">
        <v>1331666146</v>
      </c>
      <c r="M886" s="3" t="b">
        <v>0</v>
      </c>
      <c r="N886" s="3">
        <v>2</v>
      </c>
      <c r="O886" s="3" t="b">
        <v>0</v>
      </c>
      <c r="P886" s="3" t="s">
        <v>8274</v>
      </c>
      <c r="Q886" s="8">
        <f t="shared" si="54"/>
        <v>0.01</v>
      </c>
      <c r="R886" s="10">
        <f t="shared" si="55"/>
        <v>10</v>
      </c>
      <c r="S886" s="3" t="s">
        <v>8315</v>
      </c>
      <c r="T886" s="3" t="s">
        <v>8319</v>
      </c>
    </row>
    <row r="887" spans="1:20" ht="88" x14ac:dyDescent="0.2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14">
        <f t="shared" si="52"/>
        <v>42734.857766203706</v>
      </c>
      <c r="J887" s="3">
        <v>1483137311</v>
      </c>
      <c r="K887" s="14">
        <f t="shared" si="53"/>
        <v>42713.857766203706</v>
      </c>
      <c r="L887" s="3">
        <v>1481322911</v>
      </c>
      <c r="M887" s="3" t="b">
        <v>0</v>
      </c>
      <c r="N887" s="3">
        <v>21</v>
      </c>
      <c r="O887" s="3" t="b">
        <v>0</v>
      </c>
      <c r="P887" s="3" t="s">
        <v>8274</v>
      </c>
      <c r="Q887" s="8">
        <f t="shared" si="54"/>
        <v>0.75</v>
      </c>
      <c r="R887" s="10">
        <f t="shared" si="55"/>
        <v>35.714285714285715</v>
      </c>
      <c r="S887" s="3" t="s">
        <v>8315</v>
      </c>
      <c r="T887" s="3" t="s">
        <v>8319</v>
      </c>
    </row>
    <row r="888" spans="1:20" ht="110" x14ac:dyDescent="0.2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14">
        <f t="shared" si="52"/>
        <v>42628.787187499998</v>
      </c>
      <c r="J888" s="3">
        <v>1473972813</v>
      </c>
      <c r="K888" s="14">
        <f t="shared" si="53"/>
        <v>42603.787187499998</v>
      </c>
      <c r="L888" s="3">
        <v>1471812813</v>
      </c>
      <c r="M888" s="3" t="b">
        <v>0</v>
      </c>
      <c r="N888" s="3">
        <v>7</v>
      </c>
      <c r="O888" s="3" t="b">
        <v>0</v>
      </c>
      <c r="P888" s="3" t="s">
        <v>8274</v>
      </c>
      <c r="Q888" s="8">
        <f t="shared" si="54"/>
        <v>0.41</v>
      </c>
      <c r="R888" s="10">
        <f t="shared" si="55"/>
        <v>29.285714285714285</v>
      </c>
      <c r="S888" s="3" t="s">
        <v>8315</v>
      </c>
      <c r="T888" s="3" t="s">
        <v>8319</v>
      </c>
    </row>
    <row r="889" spans="1:20" ht="110" x14ac:dyDescent="0.2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14">
        <f t="shared" si="52"/>
        <v>41056.87563657407</v>
      </c>
      <c r="J889" s="3">
        <v>1338159655</v>
      </c>
      <c r="K889" s="14">
        <f t="shared" si="53"/>
        <v>41026.87563657407</v>
      </c>
      <c r="L889" s="3">
        <v>1335567655</v>
      </c>
      <c r="M889" s="3" t="b">
        <v>0</v>
      </c>
      <c r="N889" s="3">
        <v>0</v>
      </c>
      <c r="O889" s="3" t="b">
        <v>0</v>
      </c>
      <c r="P889" s="3" t="s">
        <v>8274</v>
      </c>
      <c r="Q889" s="8">
        <f t="shared" si="54"/>
        <v>0</v>
      </c>
      <c r="R889" s="10" t="e">
        <f t="shared" si="55"/>
        <v>#DIV/0!</v>
      </c>
      <c r="S889" s="3" t="s">
        <v>8315</v>
      </c>
      <c r="T889" s="3" t="s">
        <v>8319</v>
      </c>
    </row>
    <row r="890" spans="1:20" ht="110" x14ac:dyDescent="0.2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14">
        <f t="shared" si="52"/>
        <v>40787.166666666664</v>
      </c>
      <c r="J890" s="3">
        <v>1314856800</v>
      </c>
      <c r="K890" s="14">
        <f t="shared" si="53"/>
        <v>40751.669965277775</v>
      </c>
      <c r="L890" s="3">
        <v>1311789885</v>
      </c>
      <c r="M890" s="3" t="b">
        <v>0</v>
      </c>
      <c r="N890" s="3">
        <v>4</v>
      </c>
      <c r="O890" s="3" t="b">
        <v>0</v>
      </c>
      <c r="P890" s="3" t="s">
        <v>8274</v>
      </c>
      <c r="Q890" s="8">
        <f t="shared" si="54"/>
        <v>7.1999999999999995E-2</v>
      </c>
      <c r="R890" s="10">
        <f t="shared" si="55"/>
        <v>18</v>
      </c>
      <c r="S890" s="3" t="s">
        <v>8315</v>
      </c>
      <c r="T890" s="3" t="s">
        <v>8319</v>
      </c>
    </row>
    <row r="891" spans="1:20" ht="88" x14ac:dyDescent="0.2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14">
        <f t="shared" si="52"/>
        <v>41917.700729166667</v>
      </c>
      <c r="J891" s="3">
        <v>1412534943</v>
      </c>
      <c r="K891" s="14">
        <f t="shared" si="53"/>
        <v>41887.700729166667</v>
      </c>
      <c r="L891" s="3">
        <v>1409942943</v>
      </c>
      <c r="M891" s="3" t="b">
        <v>0</v>
      </c>
      <c r="N891" s="3">
        <v>32</v>
      </c>
      <c r="O891" s="3" t="b">
        <v>0</v>
      </c>
      <c r="P891" s="3" t="s">
        <v>8274</v>
      </c>
      <c r="Q891" s="8">
        <f t="shared" si="54"/>
        <v>9.4412800000000005E-2</v>
      </c>
      <c r="R891" s="10">
        <f t="shared" si="55"/>
        <v>73.760000000000005</v>
      </c>
      <c r="S891" s="3" t="s">
        <v>8315</v>
      </c>
      <c r="T891" s="3" t="s">
        <v>8319</v>
      </c>
    </row>
    <row r="892" spans="1:20" ht="88" x14ac:dyDescent="0.2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14">
        <f t="shared" si="52"/>
        <v>41599.657164351847</v>
      </c>
      <c r="J892" s="3">
        <v>1385055979</v>
      </c>
      <c r="K892" s="14">
        <f t="shared" si="53"/>
        <v>41569.615497685183</v>
      </c>
      <c r="L892" s="3">
        <v>1382460379</v>
      </c>
      <c r="M892" s="3" t="b">
        <v>0</v>
      </c>
      <c r="N892" s="3">
        <v>4</v>
      </c>
      <c r="O892" s="3" t="b">
        <v>0</v>
      </c>
      <c r="P892" s="3" t="s">
        <v>8274</v>
      </c>
      <c r="Q892" s="8">
        <f t="shared" si="54"/>
        <v>4.1666666666666664E-2</v>
      </c>
      <c r="R892" s="10">
        <f t="shared" si="55"/>
        <v>31.25</v>
      </c>
      <c r="S892" s="3" t="s">
        <v>8315</v>
      </c>
      <c r="T892" s="3" t="s">
        <v>8319</v>
      </c>
    </row>
    <row r="893" spans="1:20" ht="88" x14ac:dyDescent="0.2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14">
        <f t="shared" si="52"/>
        <v>41871.948263888888</v>
      </c>
      <c r="J893" s="3">
        <v>1408581930</v>
      </c>
      <c r="K893" s="14">
        <f t="shared" si="53"/>
        <v>41841.948263888888</v>
      </c>
      <c r="L893" s="3">
        <v>1405989930</v>
      </c>
      <c r="M893" s="3" t="b">
        <v>0</v>
      </c>
      <c r="N893" s="3">
        <v>9</v>
      </c>
      <c r="O893" s="3" t="b">
        <v>0</v>
      </c>
      <c r="P893" s="3" t="s">
        <v>8274</v>
      </c>
      <c r="Q893" s="8">
        <f t="shared" si="54"/>
        <v>3.2500000000000001E-2</v>
      </c>
      <c r="R893" s="10">
        <f t="shared" si="55"/>
        <v>28.888888888888889</v>
      </c>
      <c r="S893" s="3" t="s">
        <v>8315</v>
      </c>
      <c r="T893" s="3" t="s">
        <v>8319</v>
      </c>
    </row>
    <row r="894" spans="1:20" ht="88" x14ac:dyDescent="0.2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14">
        <f t="shared" si="52"/>
        <v>40391.083333333328</v>
      </c>
      <c r="J894" s="3">
        <v>1280635200</v>
      </c>
      <c r="K894" s="14">
        <f t="shared" si="53"/>
        <v>40304.116701388884</v>
      </c>
      <c r="L894" s="3">
        <v>1273121283</v>
      </c>
      <c r="M894" s="3" t="b">
        <v>0</v>
      </c>
      <c r="N894" s="3">
        <v>17</v>
      </c>
      <c r="O894" s="3" t="b">
        <v>0</v>
      </c>
      <c r="P894" s="3" t="s">
        <v>8274</v>
      </c>
      <c r="Q894" s="8">
        <f t="shared" si="54"/>
        <v>0.40749999999999997</v>
      </c>
      <c r="R894" s="10">
        <f t="shared" si="55"/>
        <v>143.8235294117647</v>
      </c>
      <c r="S894" s="3" t="s">
        <v>8315</v>
      </c>
      <c r="T894" s="3" t="s">
        <v>8319</v>
      </c>
    </row>
    <row r="895" spans="1:20" ht="88" x14ac:dyDescent="0.2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14">
        <f t="shared" si="52"/>
        <v>42095.772719907407</v>
      </c>
      <c r="J895" s="3">
        <v>1427920363</v>
      </c>
      <c r="K895" s="14">
        <f t="shared" si="53"/>
        <v>42065.814386574071</v>
      </c>
      <c r="L895" s="3">
        <v>1425331963</v>
      </c>
      <c r="M895" s="3" t="b">
        <v>0</v>
      </c>
      <c r="N895" s="3">
        <v>5</v>
      </c>
      <c r="O895" s="3" t="b">
        <v>0</v>
      </c>
      <c r="P895" s="3" t="s">
        <v>8274</v>
      </c>
      <c r="Q895" s="8">
        <f t="shared" si="54"/>
        <v>0.1</v>
      </c>
      <c r="R895" s="10">
        <f t="shared" si="55"/>
        <v>40</v>
      </c>
      <c r="S895" s="3" t="s">
        <v>8315</v>
      </c>
      <c r="T895" s="3" t="s">
        <v>8319</v>
      </c>
    </row>
    <row r="896" spans="1:20" ht="110" x14ac:dyDescent="0.2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14">
        <f t="shared" si="52"/>
        <v>42526.898263888892</v>
      </c>
      <c r="J896" s="3">
        <v>1465169610</v>
      </c>
      <c r="K896" s="14">
        <f t="shared" si="53"/>
        <v>42496.898263888885</v>
      </c>
      <c r="L896" s="3">
        <v>1462577610</v>
      </c>
      <c r="M896" s="3" t="b">
        <v>0</v>
      </c>
      <c r="N896" s="3">
        <v>53</v>
      </c>
      <c r="O896" s="3" t="b">
        <v>0</v>
      </c>
      <c r="P896" s="3" t="s">
        <v>8274</v>
      </c>
      <c r="Q896" s="8">
        <f t="shared" si="54"/>
        <v>0.39169999999999999</v>
      </c>
      <c r="R896" s="10">
        <f t="shared" si="55"/>
        <v>147.81132075471697</v>
      </c>
      <c r="S896" s="3" t="s">
        <v>8315</v>
      </c>
      <c r="T896" s="3" t="s">
        <v>8319</v>
      </c>
    </row>
    <row r="897" spans="1:20" ht="110" x14ac:dyDescent="0.2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14">
        <f t="shared" si="52"/>
        <v>40476.044317129628</v>
      </c>
      <c r="J897" s="3">
        <v>1287975829</v>
      </c>
      <c r="K897" s="14">
        <f t="shared" si="53"/>
        <v>40431.044317129628</v>
      </c>
      <c r="L897" s="3">
        <v>1284087829</v>
      </c>
      <c r="M897" s="3" t="b">
        <v>0</v>
      </c>
      <c r="N897" s="3">
        <v>7</v>
      </c>
      <c r="O897" s="3" t="b">
        <v>0</v>
      </c>
      <c r="P897" s="3" t="s">
        <v>8274</v>
      </c>
      <c r="Q897" s="8">
        <f t="shared" si="54"/>
        <v>2.4375000000000001E-2</v>
      </c>
      <c r="R897" s="10">
        <f t="shared" si="55"/>
        <v>27.857142857142858</v>
      </c>
      <c r="S897" s="3" t="s">
        <v>8315</v>
      </c>
      <c r="T897" s="3" t="s">
        <v>8319</v>
      </c>
    </row>
    <row r="898" spans="1:20" ht="88" x14ac:dyDescent="0.2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14">
        <f t="shared" si="52"/>
        <v>42244.083333333336</v>
      </c>
      <c r="J898" s="3">
        <v>1440734400</v>
      </c>
      <c r="K898" s="14">
        <f t="shared" si="53"/>
        <v>42218.78965277777</v>
      </c>
      <c r="L898" s="3">
        <v>1438549026</v>
      </c>
      <c r="M898" s="3" t="b">
        <v>0</v>
      </c>
      <c r="N898" s="3">
        <v>72</v>
      </c>
      <c r="O898" s="3" t="b">
        <v>0</v>
      </c>
      <c r="P898" s="3" t="s">
        <v>8274</v>
      </c>
      <c r="Q898" s="8">
        <f t="shared" si="54"/>
        <v>0.4</v>
      </c>
      <c r="R898" s="10">
        <f t="shared" si="55"/>
        <v>44.444444444444443</v>
      </c>
      <c r="S898" s="3" t="s">
        <v>8315</v>
      </c>
      <c r="T898" s="3" t="s">
        <v>8319</v>
      </c>
    </row>
    <row r="899" spans="1:20" ht="110" x14ac:dyDescent="0.2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14">
        <f t="shared" ref="I899:I962" si="56">(((J899/60)/60)/24)+DATE(1970,1,1)+(-2/24)</f>
        <v>41241.64708333333</v>
      </c>
      <c r="J899" s="3">
        <v>1354123908</v>
      </c>
      <c r="K899" s="14">
        <f t="shared" ref="K899:K962" si="57">(L899/86400)+25569+(-2/24)</f>
        <v>41211.605416666665</v>
      </c>
      <c r="L899" s="3">
        <v>1351528308</v>
      </c>
      <c r="M899" s="3" t="b">
        <v>0</v>
      </c>
      <c r="N899" s="3">
        <v>0</v>
      </c>
      <c r="O899" s="3" t="b">
        <v>0</v>
      </c>
      <c r="P899" s="3" t="s">
        <v>8274</v>
      </c>
      <c r="Q899" s="8">
        <f t="shared" ref="Q899:Q962" si="58">E899/D899</f>
        <v>0</v>
      </c>
      <c r="R899" s="10" t="e">
        <f t="shared" ref="R899:R962" si="59">E899/N899</f>
        <v>#DIV/0!</v>
      </c>
      <c r="S899" s="3" t="s">
        <v>8315</v>
      </c>
      <c r="T899" s="3" t="s">
        <v>8319</v>
      </c>
    </row>
    <row r="900" spans="1:20" ht="88" x14ac:dyDescent="0.2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14">
        <f t="shared" si="56"/>
        <v>40923.674884259257</v>
      </c>
      <c r="J900" s="3">
        <v>1326651110</v>
      </c>
      <c r="K900" s="14">
        <f t="shared" si="57"/>
        <v>40878.674884259257</v>
      </c>
      <c r="L900" s="3">
        <v>1322763110</v>
      </c>
      <c r="M900" s="3" t="b">
        <v>0</v>
      </c>
      <c r="N900" s="3">
        <v>2</v>
      </c>
      <c r="O900" s="3" t="b">
        <v>0</v>
      </c>
      <c r="P900" s="3" t="s">
        <v>8274</v>
      </c>
      <c r="Q900" s="8">
        <f t="shared" si="58"/>
        <v>2.8000000000000001E-2</v>
      </c>
      <c r="R900" s="10">
        <f t="shared" si="59"/>
        <v>35</v>
      </c>
      <c r="S900" s="3" t="s">
        <v>8315</v>
      </c>
      <c r="T900" s="3" t="s">
        <v>8319</v>
      </c>
    </row>
    <row r="901" spans="1:20" ht="88" x14ac:dyDescent="0.2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14">
        <f t="shared" si="56"/>
        <v>40691.015763888885</v>
      </c>
      <c r="J901" s="3">
        <v>1306549362</v>
      </c>
      <c r="K901" s="14">
        <f t="shared" si="57"/>
        <v>40646.015763888885</v>
      </c>
      <c r="L901" s="3">
        <v>1302661362</v>
      </c>
      <c r="M901" s="3" t="b">
        <v>0</v>
      </c>
      <c r="N901" s="3">
        <v>8</v>
      </c>
      <c r="O901" s="3" t="b">
        <v>0</v>
      </c>
      <c r="P901" s="3" t="s">
        <v>8274</v>
      </c>
      <c r="Q901" s="8">
        <f t="shared" si="58"/>
        <v>0.37333333333333335</v>
      </c>
      <c r="R901" s="10">
        <f t="shared" si="59"/>
        <v>35</v>
      </c>
      <c r="S901" s="3" t="s">
        <v>8315</v>
      </c>
      <c r="T901" s="3" t="s">
        <v>8319</v>
      </c>
    </row>
    <row r="902" spans="1:20" ht="66" x14ac:dyDescent="0.2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14">
        <f t="shared" si="56"/>
        <v>42459.724560185183</v>
      </c>
      <c r="J902" s="3">
        <v>1459365802</v>
      </c>
      <c r="K902" s="14">
        <f t="shared" si="57"/>
        <v>42429.766226851854</v>
      </c>
      <c r="L902" s="3">
        <v>1456777402</v>
      </c>
      <c r="M902" s="3" t="b">
        <v>0</v>
      </c>
      <c r="N902" s="3">
        <v>2</v>
      </c>
      <c r="O902" s="3" t="b">
        <v>0</v>
      </c>
      <c r="P902" s="3" t="s">
        <v>8273</v>
      </c>
      <c r="Q902" s="8">
        <f t="shared" si="58"/>
        <v>4.1999999999999997E-3</v>
      </c>
      <c r="R902" s="10">
        <f t="shared" si="59"/>
        <v>10.5</v>
      </c>
      <c r="S902" s="3" t="s">
        <v>8315</v>
      </c>
      <c r="T902" s="3" t="s">
        <v>8318</v>
      </c>
    </row>
    <row r="903" spans="1:20" ht="110" x14ac:dyDescent="0.2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14">
        <f t="shared" si="56"/>
        <v>40337.71597222222</v>
      </c>
      <c r="J903" s="3">
        <v>1276024260</v>
      </c>
      <c r="K903" s="14">
        <f t="shared" si="57"/>
        <v>40291.728171296294</v>
      </c>
      <c r="L903" s="3">
        <v>1272050914</v>
      </c>
      <c r="M903" s="3" t="b">
        <v>0</v>
      </c>
      <c r="N903" s="3">
        <v>0</v>
      </c>
      <c r="O903" s="3" t="b">
        <v>0</v>
      </c>
      <c r="P903" s="3" t="s">
        <v>8273</v>
      </c>
      <c r="Q903" s="8">
        <f t="shared" si="58"/>
        <v>0</v>
      </c>
      <c r="R903" s="10" t="e">
        <f t="shared" si="59"/>
        <v>#DIV/0!</v>
      </c>
      <c r="S903" s="3" t="s">
        <v>8315</v>
      </c>
      <c r="T903" s="3" t="s">
        <v>8318</v>
      </c>
    </row>
    <row r="904" spans="1:20" ht="110" x14ac:dyDescent="0.2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14">
        <f t="shared" si="56"/>
        <v>41881.5625</v>
      </c>
      <c r="J904" s="3">
        <v>1409412600</v>
      </c>
      <c r="K904" s="14">
        <f t="shared" si="57"/>
        <v>41829.882199074069</v>
      </c>
      <c r="L904" s="3">
        <v>1404947422</v>
      </c>
      <c r="M904" s="3" t="b">
        <v>0</v>
      </c>
      <c r="N904" s="3">
        <v>3</v>
      </c>
      <c r="O904" s="3" t="b">
        <v>0</v>
      </c>
      <c r="P904" s="3" t="s">
        <v>8273</v>
      </c>
      <c r="Q904" s="8">
        <f t="shared" si="58"/>
        <v>3.0000000000000001E-3</v>
      </c>
      <c r="R904" s="10">
        <f t="shared" si="59"/>
        <v>30</v>
      </c>
      <c r="S904" s="3" t="s">
        <v>8315</v>
      </c>
      <c r="T904" s="3" t="s">
        <v>8318</v>
      </c>
    </row>
    <row r="905" spans="1:20" ht="88" x14ac:dyDescent="0.2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14">
        <f t="shared" si="56"/>
        <v>41175.017361111109</v>
      </c>
      <c r="J905" s="3">
        <v>1348367100</v>
      </c>
      <c r="K905" s="14">
        <f t="shared" si="57"/>
        <v>41149.712731481479</v>
      </c>
      <c r="L905" s="3">
        <v>1346180780</v>
      </c>
      <c r="M905" s="3" t="b">
        <v>0</v>
      </c>
      <c r="N905" s="3">
        <v>4</v>
      </c>
      <c r="O905" s="3" t="b">
        <v>0</v>
      </c>
      <c r="P905" s="3" t="s">
        <v>8273</v>
      </c>
      <c r="Q905" s="8">
        <f t="shared" si="58"/>
        <v>3.2000000000000001E-2</v>
      </c>
      <c r="R905" s="10">
        <f t="shared" si="59"/>
        <v>40</v>
      </c>
      <c r="S905" s="3" t="s">
        <v>8315</v>
      </c>
      <c r="T905" s="3" t="s">
        <v>8318</v>
      </c>
    </row>
    <row r="906" spans="1:20" ht="88" x14ac:dyDescent="0.2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14">
        <f t="shared" si="56"/>
        <v>42371.99695601852</v>
      </c>
      <c r="J906" s="3">
        <v>1451786137</v>
      </c>
      <c r="K906" s="14">
        <f t="shared" si="57"/>
        <v>42341.99695601852</v>
      </c>
      <c r="L906" s="3">
        <v>1449194137</v>
      </c>
      <c r="M906" s="3" t="b">
        <v>0</v>
      </c>
      <c r="N906" s="3">
        <v>3</v>
      </c>
      <c r="O906" s="3" t="b">
        <v>0</v>
      </c>
      <c r="P906" s="3" t="s">
        <v>8273</v>
      </c>
      <c r="Q906" s="8">
        <f t="shared" si="58"/>
        <v>3.0200000000000001E-3</v>
      </c>
      <c r="R906" s="10">
        <f t="shared" si="59"/>
        <v>50.333333333333336</v>
      </c>
      <c r="S906" s="3" t="s">
        <v>8315</v>
      </c>
      <c r="T906" s="3" t="s">
        <v>8318</v>
      </c>
    </row>
    <row r="907" spans="1:20" ht="88" x14ac:dyDescent="0.2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14">
        <f t="shared" si="56"/>
        <v>40567.156550925924</v>
      </c>
      <c r="J907" s="3">
        <v>1295847926</v>
      </c>
      <c r="K907" s="14">
        <f t="shared" si="57"/>
        <v>40507.156550925924</v>
      </c>
      <c r="L907" s="3">
        <v>1290663926</v>
      </c>
      <c r="M907" s="3" t="b">
        <v>0</v>
      </c>
      <c r="N907" s="3">
        <v>6</v>
      </c>
      <c r="O907" s="3" t="b">
        <v>0</v>
      </c>
      <c r="P907" s="3" t="s">
        <v>8273</v>
      </c>
      <c r="Q907" s="8">
        <f t="shared" si="58"/>
        <v>3.0153846153846153E-2</v>
      </c>
      <c r="R907" s="10">
        <f t="shared" si="59"/>
        <v>32.666666666666664</v>
      </c>
      <c r="S907" s="3" t="s">
        <v>8315</v>
      </c>
      <c r="T907" s="3" t="s">
        <v>8318</v>
      </c>
    </row>
    <row r="908" spans="1:20" ht="44" x14ac:dyDescent="0.2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14">
        <f t="shared" si="56"/>
        <v>41711.064699074072</v>
      </c>
      <c r="J908" s="3">
        <v>1394681590</v>
      </c>
      <c r="K908" s="14">
        <f t="shared" si="57"/>
        <v>41681.106365740736</v>
      </c>
      <c r="L908" s="3">
        <v>1392093190</v>
      </c>
      <c r="M908" s="3" t="b">
        <v>0</v>
      </c>
      <c r="N908" s="3">
        <v>0</v>
      </c>
      <c r="O908" s="3" t="b">
        <v>0</v>
      </c>
      <c r="P908" s="3" t="s">
        <v>8273</v>
      </c>
      <c r="Q908" s="8">
        <f t="shared" si="58"/>
        <v>0</v>
      </c>
      <c r="R908" s="10" t="e">
        <f t="shared" si="59"/>
        <v>#DIV/0!</v>
      </c>
      <c r="S908" s="3" t="s">
        <v>8315</v>
      </c>
      <c r="T908" s="3" t="s">
        <v>8318</v>
      </c>
    </row>
    <row r="909" spans="1:20" ht="66" x14ac:dyDescent="0.2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14">
        <f t="shared" si="56"/>
        <v>40797.1090625</v>
      </c>
      <c r="J909" s="3">
        <v>1315715823</v>
      </c>
      <c r="K909" s="14">
        <f t="shared" si="57"/>
        <v>40767.1090625</v>
      </c>
      <c r="L909" s="3">
        <v>1313123823</v>
      </c>
      <c r="M909" s="3" t="b">
        <v>0</v>
      </c>
      <c r="N909" s="3">
        <v>0</v>
      </c>
      <c r="O909" s="3" t="b">
        <v>0</v>
      </c>
      <c r="P909" s="3" t="s">
        <v>8273</v>
      </c>
      <c r="Q909" s="8">
        <f t="shared" si="58"/>
        <v>0</v>
      </c>
      <c r="R909" s="10" t="e">
        <f t="shared" si="59"/>
        <v>#DIV/0!</v>
      </c>
      <c r="S909" s="3" t="s">
        <v>8315</v>
      </c>
      <c r="T909" s="3" t="s">
        <v>8318</v>
      </c>
    </row>
    <row r="910" spans="1:20" ht="66" x14ac:dyDescent="0.2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14">
        <f t="shared" si="56"/>
        <v>40386.124305555553</v>
      </c>
      <c r="J910" s="3">
        <v>1280206740</v>
      </c>
      <c r="K910" s="14">
        <f t="shared" si="57"/>
        <v>40340.718229166661</v>
      </c>
      <c r="L910" s="3">
        <v>1276283655</v>
      </c>
      <c r="M910" s="3" t="b">
        <v>0</v>
      </c>
      <c r="N910" s="3">
        <v>0</v>
      </c>
      <c r="O910" s="3" t="b">
        <v>0</v>
      </c>
      <c r="P910" s="3" t="s">
        <v>8273</v>
      </c>
      <c r="Q910" s="8">
        <f t="shared" si="58"/>
        <v>0</v>
      </c>
      <c r="R910" s="10" t="e">
        <f t="shared" si="59"/>
        <v>#DIV/0!</v>
      </c>
      <c r="S910" s="3" t="s">
        <v>8315</v>
      </c>
      <c r="T910" s="3" t="s">
        <v>8318</v>
      </c>
    </row>
    <row r="911" spans="1:20" ht="88" x14ac:dyDescent="0.2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14">
        <f t="shared" si="56"/>
        <v>41113.083333333328</v>
      </c>
      <c r="J911" s="3">
        <v>1343016000</v>
      </c>
      <c r="K911" s="14">
        <f t="shared" si="57"/>
        <v>41081.606944444444</v>
      </c>
      <c r="L911" s="3">
        <v>1340296440</v>
      </c>
      <c r="M911" s="3" t="b">
        <v>0</v>
      </c>
      <c r="N911" s="3">
        <v>8</v>
      </c>
      <c r="O911" s="3" t="b">
        <v>0</v>
      </c>
      <c r="P911" s="3" t="s">
        <v>8273</v>
      </c>
      <c r="Q911" s="8">
        <f t="shared" si="58"/>
        <v>3.2500000000000001E-2</v>
      </c>
      <c r="R911" s="10">
        <f t="shared" si="59"/>
        <v>65</v>
      </c>
      <c r="S911" s="3" t="s">
        <v>8315</v>
      </c>
      <c r="T911" s="3" t="s">
        <v>8318</v>
      </c>
    </row>
    <row r="912" spans="1:20" ht="88" x14ac:dyDescent="0.2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14">
        <f t="shared" si="56"/>
        <v>42797.462025462963</v>
      </c>
      <c r="J912" s="3">
        <v>1488546319</v>
      </c>
      <c r="K912" s="14">
        <f t="shared" si="57"/>
        <v>42737.462025462963</v>
      </c>
      <c r="L912" s="3">
        <v>1483362319</v>
      </c>
      <c r="M912" s="3" t="b">
        <v>0</v>
      </c>
      <c r="N912" s="3">
        <v>5</v>
      </c>
      <c r="O912" s="3" t="b">
        <v>0</v>
      </c>
      <c r="P912" s="3" t="s">
        <v>8273</v>
      </c>
      <c r="Q912" s="8">
        <f t="shared" si="58"/>
        <v>0.22363636363636363</v>
      </c>
      <c r="R912" s="10">
        <f t="shared" si="59"/>
        <v>24.6</v>
      </c>
      <c r="S912" s="3" t="s">
        <v>8315</v>
      </c>
      <c r="T912" s="3" t="s">
        <v>8318</v>
      </c>
    </row>
    <row r="913" spans="1:20" ht="88" x14ac:dyDescent="0.2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14">
        <f t="shared" si="56"/>
        <v>41662.921817129631</v>
      </c>
      <c r="J913" s="3">
        <v>1390522045</v>
      </c>
      <c r="K913" s="14">
        <f t="shared" si="57"/>
        <v>41641.921817129631</v>
      </c>
      <c r="L913" s="3">
        <v>1388707645</v>
      </c>
      <c r="M913" s="3" t="b">
        <v>0</v>
      </c>
      <c r="N913" s="3">
        <v>0</v>
      </c>
      <c r="O913" s="3" t="b">
        <v>0</v>
      </c>
      <c r="P913" s="3" t="s">
        <v>8273</v>
      </c>
      <c r="Q913" s="8">
        <f t="shared" si="58"/>
        <v>0</v>
      </c>
      <c r="R913" s="10" t="e">
        <f t="shared" si="59"/>
        <v>#DIV/0!</v>
      </c>
      <c r="S913" s="3" t="s">
        <v>8315</v>
      </c>
      <c r="T913" s="3" t="s">
        <v>8318</v>
      </c>
    </row>
    <row r="914" spans="1:20" ht="88" x14ac:dyDescent="0.2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14">
        <f t="shared" si="56"/>
        <v>41254.067673611105</v>
      </c>
      <c r="J914" s="3">
        <v>1355197047</v>
      </c>
      <c r="K914" s="14">
        <f t="shared" si="57"/>
        <v>41194.026006944441</v>
      </c>
      <c r="L914" s="3">
        <v>1350009447</v>
      </c>
      <c r="M914" s="3" t="b">
        <v>0</v>
      </c>
      <c r="N914" s="3">
        <v>2</v>
      </c>
      <c r="O914" s="3" t="b">
        <v>0</v>
      </c>
      <c r="P914" s="3" t="s">
        <v>8273</v>
      </c>
      <c r="Q914" s="8">
        <f t="shared" si="58"/>
        <v>8.5714285714285719E-3</v>
      </c>
      <c r="R914" s="10">
        <f t="shared" si="59"/>
        <v>15</v>
      </c>
      <c r="S914" s="3" t="s">
        <v>8315</v>
      </c>
      <c r="T914" s="3" t="s">
        <v>8318</v>
      </c>
    </row>
    <row r="915" spans="1:20" ht="110" x14ac:dyDescent="0.2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14">
        <f t="shared" si="56"/>
        <v>41034.055775462963</v>
      </c>
      <c r="J915" s="3">
        <v>1336188019</v>
      </c>
      <c r="K915" s="14">
        <f t="shared" si="57"/>
        <v>41004.055775462963</v>
      </c>
      <c r="L915" s="3">
        <v>1333596019</v>
      </c>
      <c r="M915" s="3" t="b">
        <v>0</v>
      </c>
      <c r="N915" s="3">
        <v>24</v>
      </c>
      <c r="O915" s="3" t="b">
        <v>0</v>
      </c>
      <c r="P915" s="3" t="s">
        <v>8273</v>
      </c>
      <c r="Q915" s="8">
        <f t="shared" si="58"/>
        <v>6.6066666666666662E-2</v>
      </c>
      <c r="R915" s="10">
        <f t="shared" si="59"/>
        <v>82.583333333333329</v>
      </c>
      <c r="S915" s="3" t="s">
        <v>8315</v>
      </c>
      <c r="T915" s="3" t="s">
        <v>8318</v>
      </c>
    </row>
    <row r="916" spans="1:20" ht="88" x14ac:dyDescent="0.2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14">
        <f t="shared" si="56"/>
        <v>41146.679942129631</v>
      </c>
      <c r="J916" s="3">
        <v>1345918747</v>
      </c>
      <c r="K916" s="14">
        <f t="shared" si="57"/>
        <v>41116.679942129624</v>
      </c>
      <c r="L916" s="3">
        <v>1343326747</v>
      </c>
      <c r="M916" s="3" t="b">
        <v>0</v>
      </c>
      <c r="N916" s="3">
        <v>0</v>
      </c>
      <c r="O916" s="3" t="b">
        <v>0</v>
      </c>
      <c r="P916" s="3" t="s">
        <v>8273</v>
      </c>
      <c r="Q916" s="8">
        <f t="shared" si="58"/>
        <v>0</v>
      </c>
      <c r="R916" s="10" t="e">
        <f t="shared" si="59"/>
        <v>#DIV/0!</v>
      </c>
      <c r="S916" s="3" t="s">
        <v>8315</v>
      </c>
      <c r="T916" s="3" t="s">
        <v>8318</v>
      </c>
    </row>
    <row r="917" spans="1:20" ht="88" x14ac:dyDescent="0.2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14">
        <f t="shared" si="56"/>
        <v>40969.124305555553</v>
      </c>
      <c r="J917" s="3">
        <v>1330577940</v>
      </c>
      <c r="K917" s="14">
        <f t="shared" si="57"/>
        <v>40937.596226851849</v>
      </c>
      <c r="L917" s="3">
        <v>1327853914</v>
      </c>
      <c r="M917" s="3" t="b">
        <v>0</v>
      </c>
      <c r="N917" s="3">
        <v>9</v>
      </c>
      <c r="O917" s="3" t="b">
        <v>0</v>
      </c>
      <c r="P917" s="3" t="s">
        <v>8273</v>
      </c>
      <c r="Q917" s="8">
        <f t="shared" si="58"/>
        <v>5.7692307692307696E-2</v>
      </c>
      <c r="R917" s="10">
        <f t="shared" si="59"/>
        <v>41.666666666666664</v>
      </c>
      <c r="S917" s="3" t="s">
        <v>8315</v>
      </c>
      <c r="T917" s="3" t="s">
        <v>8318</v>
      </c>
    </row>
    <row r="918" spans="1:20" ht="88" x14ac:dyDescent="0.2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14">
        <f t="shared" si="56"/>
        <v>40473.125</v>
      </c>
      <c r="J918" s="3">
        <v>1287723600</v>
      </c>
      <c r="K918" s="14">
        <f t="shared" si="57"/>
        <v>40434.770069444443</v>
      </c>
      <c r="L918" s="3">
        <v>1284409734</v>
      </c>
      <c r="M918" s="3" t="b">
        <v>0</v>
      </c>
      <c r="N918" s="3">
        <v>0</v>
      </c>
      <c r="O918" s="3" t="b">
        <v>0</v>
      </c>
      <c r="P918" s="3" t="s">
        <v>8273</v>
      </c>
      <c r="Q918" s="8">
        <f t="shared" si="58"/>
        <v>0</v>
      </c>
      <c r="R918" s="10" t="e">
        <f t="shared" si="59"/>
        <v>#DIV/0!</v>
      </c>
      <c r="S918" s="3" t="s">
        <v>8315</v>
      </c>
      <c r="T918" s="3" t="s">
        <v>8318</v>
      </c>
    </row>
    <row r="919" spans="1:20" ht="110" x14ac:dyDescent="0.2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14">
        <f t="shared" si="56"/>
        <v>41834.020833333328</v>
      </c>
      <c r="J919" s="3">
        <v>1405305000</v>
      </c>
      <c r="K919" s="14">
        <f t="shared" si="57"/>
        <v>41802.860300925924</v>
      </c>
      <c r="L919" s="3">
        <v>1402612730</v>
      </c>
      <c r="M919" s="3" t="b">
        <v>0</v>
      </c>
      <c r="N919" s="3">
        <v>1</v>
      </c>
      <c r="O919" s="3" t="b">
        <v>0</v>
      </c>
      <c r="P919" s="3" t="s">
        <v>8273</v>
      </c>
      <c r="Q919" s="8">
        <f t="shared" si="58"/>
        <v>6.0000000000000001E-3</v>
      </c>
      <c r="R919" s="10">
        <f t="shared" si="59"/>
        <v>30</v>
      </c>
      <c r="S919" s="3" t="s">
        <v>8315</v>
      </c>
      <c r="T919" s="3" t="s">
        <v>8318</v>
      </c>
    </row>
    <row r="920" spans="1:20" ht="110" x14ac:dyDescent="0.2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14">
        <f t="shared" si="56"/>
        <v>41974.874548611107</v>
      </c>
      <c r="J920" s="3">
        <v>1417474761</v>
      </c>
      <c r="K920" s="14">
        <f t="shared" si="57"/>
        <v>41944.832881944443</v>
      </c>
      <c r="L920" s="3">
        <v>1414879161</v>
      </c>
      <c r="M920" s="3" t="b">
        <v>0</v>
      </c>
      <c r="N920" s="3">
        <v>10</v>
      </c>
      <c r="O920" s="3" t="b">
        <v>0</v>
      </c>
      <c r="P920" s="3" t="s">
        <v>8273</v>
      </c>
      <c r="Q920" s="8">
        <f t="shared" si="58"/>
        <v>5.0256410256410255E-2</v>
      </c>
      <c r="R920" s="10">
        <f t="shared" si="59"/>
        <v>19.600000000000001</v>
      </c>
      <c r="S920" s="3" t="s">
        <v>8315</v>
      </c>
      <c r="T920" s="3" t="s">
        <v>8318</v>
      </c>
    </row>
    <row r="921" spans="1:20" ht="44" x14ac:dyDescent="0.2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14">
        <f t="shared" si="56"/>
        <v>41262.558391203704</v>
      </c>
      <c r="J921" s="3">
        <v>1355930645</v>
      </c>
      <c r="K921" s="14">
        <f t="shared" si="57"/>
        <v>41227.558391203704</v>
      </c>
      <c r="L921" s="3">
        <v>1352906645</v>
      </c>
      <c r="M921" s="3" t="b">
        <v>0</v>
      </c>
      <c r="N921" s="3">
        <v>1</v>
      </c>
      <c r="O921" s="3" t="b">
        <v>0</v>
      </c>
      <c r="P921" s="3" t="s">
        <v>8273</v>
      </c>
      <c r="Q921" s="8">
        <f t="shared" si="58"/>
        <v>5.0000000000000001E-3</v>
      </c>
      <c r="R921" s="10">
        <f t="shared" si="59"/>
        <v>100</v>
      </c>
      <c r="S921" s="3" t="s">
        <v>8315</v>
      </c>
      <c r="T921" s="3" t="s">
        <v>8318</v>
      </c>
    </row>
    <row r="922" spans="1:20" ht="88" x14ac:dyDescent="0.2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14">
        <f t="shared" si="56"/>
        <v>41592.629884259259</v>
      </c>
      <c r="J922" s="3">
        <v>1384448822</v>
      </c>
      <c r="K922" s="14">
        <f t="shared" si="57"/>
        <v>41562.588217592587</v>
      </c>
      <c r="L922" s="3">
        <v>1381853222</v>
      </c>
      <c r="M922" s="3" t="b">
        <v>0</v>
      </c>
      <c r="N922" s="3">
        <v>0</v>
      </c>
      <c r="O922" s="3" t="b">
        <v>0</v>
      </c>
      <c r="P922" s="3" t="s">
        <v>8273</v>
      </c>
      <c r="Q922" s="8">
        <f t="shared" si="58"/>
        <v>0</v>
      </c>
      <c r="R922" s="10" t="e">
        <f t="shared" si="59"/>
        <v>#DIV/0!</v>
      </c>
      <c r="S922" s="3" t="s">
        <v>8315</v>
      </c>
      <c r="T922" s="3" t="s">
        <v>8318</v>
      </c>
    </row>
    <row r="923" spans="1:20" ht="110" x14ac:dyDescent="0.2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14">
        <f t="shared" si="56"/>
        <v>40889.129351851851</v>
      </c>
      <c r="J923" s="3">
        <v>1323666376</v>
      </c>
      <c r="K923" s="14">
        <f t="shared" si="57"/>
        <v>40847.087685185186</v>
      </c>
      <c r="L923" s="3">
        <v>1320033976</v>
      </c>
      <c r="M923" s="3" t="b">
        <v>0</v>
      </c>
      <c r="N923" s="3">
        <v>20</v>
      </c>
      <c r="O923" s="3" t="b">
        <v>0</v>
      </c>
      <c r="P923" s="3" t="s">
        <v>8273</v>
      </c>
      <c r="Q923" s="8">
        <f t="shared" si="58"/>
        <v>0.309</v>
      </c>
      <c r="R923" s="10">
        <f t="shared" si="59"/>
        <v>231.75</v>
      </c>
      <c r="S923" s="3" t="s">
        <v>8315</v>
      </c>
      <c r="T923" s="3" t="s">
        <v>8318</v>
      </c>
    </row>
    <row r="924" spans="1:20" ht="88" x14ac:dyDescent="0.2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14">
        <f t="shared" si="56"/>
        <v>41913.44667824074</v>
      </c>
      <c r="J924" s="3">
        <v>1412167393</v>
      </c>
      <c r="K924" s="14">
        <f t="shared" si="57"/>
        <v>41878.44667824074</v>
      </c>
      <c r="L924" s="3">
        <v>1409143393</v>
      </c>
      <c r="M924" s="3" t="b">
        <v>0</v>
      </c>
      <c r="N924" s="3">
        <v>30</v>
      </c>
      <c r="O924" s="3" t="b">
        <v>0</v>
      </c>
      <c r="P924" s="3" t="s">
        <v>8273</v>
      </c>
      <c r="Q924" s="8">
        <f t="shared" si="58"/>
        <v>0.21037037037037037</v>
      </c>
      <c r="R924" s="10">
        <f t="shared" si="59"/>
        <v>189.33333333333334</v>
      </c>
      <c r="S924" s="3" t="s">
        <v>8315</v>
      </c>
      <c r="T924" s="3" t="s">
        <v>8318</v>
      </c>
    </row>
    <row r="925" spans="1:20" ht="110" x14ac:dyDescent="0.2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14">
        <f t="shared" si="56"/>
        <v>41964.918090277781</v>
      </c>
      <c r="J925" s="3">
        <v>1416614523</v>
      </c>
      <c r="K925" s="14">
        <f t="shared" si="57"/>
        <v>41934.876423611109</v>
      </c>
      <c r="L925" s="3">
        <v>1414018923</v>
      </c>
      <c r="M925" s="3" t="b">
        <v>0</v>
      </c>
      <c r="N925" s="3">
        <v>6</v>
      </c>
      <c r="O925" s="3" t="b">
        <v>0</v>
      </c>
      <c r="P925" s="3" t="s">
        <v>8273</v>
      </c>
      <c r="Q925" s="8">
        <f t="shared" si="58"/>
        <v>2.1999999999999999E-2</v>
      </c>
      <c r="R925" s="10">
        <f t="shared" si="59"/>
        <v>55</v>
      </c>
      <c r="S925" s="3" t="s">
        <v>8315</v>
      </c>
      <c r="T925" s="3" t="s">
        <v>8318</v>
      </c>
    </row>
    <row r="926" spans="1:20" ht="88" x14ac:dyDescent="0.2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14">
        <f t="shared" si="56"/>
        <v>41318.859594907408</v>
      </c>
      <c r="J926" s="3">
        <v>1360795069</v>
      </c>
      <c r="K926" s="14">
        <f t="shared" si="57"/>
        <v>41288.859594907401</v>
      </c>
      <c r="L926" s="3">
        <v>1358203069</v>
      </c>
      <c r="M926" s="3" t="b">
        <v>0</v>
      </c>
      <c r="N926" s="3">
        <v>15</v>
      </c>
      <c r="O926" s="3" t="b">
        <v>0</v>
      </c>
      <c r="P926" s="3" t="s">
        <v>8273</v>
      </c>
      <c r="Q926" s="8">
        <f t="shared" si="58"/>
        <v>0.109</v>
      </c>
      <c r="R926" s="10">
        <f t="shared" si="59"/>
        <v>21.8</v>
      </c>
      <c r="S926" s="3" t="s">
        <v>8315</v>
      </c>
      <c r="T926" s="3" t="s">
        <v>8318</v>
      </c>
    </row>
    <row r="927" spans="1:20" ht="88" x14ac:dyDescent="0.2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14">
        <f t="shared" si="56"/>
        <v>41605.83924768518</v>
      </c>
      <c r="J927" s="3">
        <v>1385590111</v>
      </c>
      <c r="K927" s="14">
        <f t="shared" si="57"/>
        <v>41575.797581018516</v>
      </c>
      <c r="L927" s="3">
        <v>1382994511</v>
      </c>
      <c r="M927" s="3" t="b">
        <v>0</v>
      </c>
      <c r="N927" s="3">
        <v>5</v>
      </c>
      <c r="O927" s="3" t="b">
        <v>0</v>
      </c>
      <c r="P927" s="3" t="s">
        <v>8273</v>
      </c>
      <c r="Q927" s="8">
        <f t="shared" si="58"/>
        <v>2.6666666666666668E-2</v>
      </c>
      <c r="R927" s="10">
        <f t="shared" si="59"/>
        <v>32</v>
      </c>
      <c r="S927" s="3" t="s">
        <v>8315</v>
      </c>
      <c r="T927" s="3" t="s">
        <v>8318</v>
      </c>
    </row>
    <row r="928" spans="1:20" ht="110" x14ac:dyDescent="0.2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14">
        <f t="shared" si="56"/>
        <v>40367.861111111109</v>
      </c>
      <c r="J928" s="3">
        <v>1278628800</v>
      </c>
      <c r="K928" s="14">
        <f t="shared" si="57"/>
        <v>40337.936689814815</v>
      </c>
      <c r="L928" s="3">
        <v>1276043330</v>
      </c>
      <c r="M928" s="3" t="b">
        <v>0</v>
      </c>
      <c r="N928" s="3">
        <v>0</v>
      </c>
      <c r="O928" s="3" t="b">
        <v>0</v>
      </c>
      <c r="P928" s="3" t="s">
        <v>8273</v>
      </c>
      <c r="Q928" s="8">
        <f t="shared" si="58"/>
        <v>0</v>
      </c>
      <c r="R928" s="10" t="e">
        <f t="shared" si="59"/>
        <v>#DIV/0!</v>
      </c>
      <c r="S928" s="3" t="s">
        <v>8315</v>
      </c>
      <c r="T928" s="3" t="s">
        <v>8318</v>
      </c>
    </row>
    <row r="929" spans="1:20" ht="44" x14ac:dyDescent="0.2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14">
        <f t="shared" si="56"/>
        <v>41043.739525462959</v>
      </c>
      <c r="J929" s="3">
        <v>1337024695</v>
      </c>
      <c r="K929" s="14">
        <f t="shared" si="57"/>
        <v>41013.739525462959</v>
      </c>
      <c r="L929" s="3">
        <v>1334432695</v>
      </c>
      <c r="M929" s="3" t="b">
        <v>0</v>
      </c>
      <c r="N929" s="3">
        <v>0</v>
      </c>
      <c r="O929" s="3" t="b">
        <v>0</v>
      </c>
      <c r="P929" s="3" t="s">
        <v>8273</v>
      </c>
      <c r="Q929" s="8">
        <f t="shared" si="58"/>
        <v>0</v>
      </c>
      <c r="R929" s="10" t="e">
        <f t="shared" si="59"/>
        <v>#DIV/0!</v>
      </c>
      <c r="S929" s="3" t="s">
        <v>8315</v>
      </c>
      <c r="T929" s="3" t="s">
        <v>8318</v>
      </c>
    </row>
    <row r="930" spans="1:20" ht="88" x14ac:dyDescent="0.2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14">
        <f t="shared" si="56"/>
        <v>41230.916666666664</v>
      </c>
      <c r="J930" s="3">
        <v>1353196800</v>
      </c>
      <c r="K930" s="14">
        <f t="shared" si="57"/>
        <v>41180.779085648144</v>
      </c>
      <c r="L930" s="3">
        <v>1348864913</v>
      </c>
      <c r="M930" s="3" t="b">
        <v>0</v>
      </c>
      <c r="N930" s="3">
        <v>28</v>
      </c>
      <c r="O930" s="3" t="b">
        <v>0</v>
      </c>
      <c r="P930" s="3" t="s">
        <v>8273</v>
      </c>
      <c r="Q930" s="8">
        <f t="shared" si="58"/>
        <v>0.10862068965517241</v>
      </c>
      <c r="R930" s="10">
        <f t="shared" si="59"/>
        <v>56.25</v>
      </c>
      <c r="S930" s="3" t="s">
        <v>8315</v>
      </c>
      <c r="T930" s="3" t="s">
        <v>8318</v>
      </c>
    </row>
    <row r="931" spans="1:20" ht="88" x14ac:dyDescent="0.2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14">
        <f t="shared" si="56"/>
        <v>41008.113067129627</v>
      </c>
      <c r="J931" s="3">
        <v>1333946569</v>
      </c>
      <c r="K931" s="14">
        <f t="shared" si="57"/>
        <v>40978.154733796291</v>
      </c>
      <c r="L931" s="3">
        <v>1331358169</v>
      </c>
      <c r="M931" s="3" t="b">
        <v>0</v>
      </c>
      <c r="N931" s="3">
        <v>0</v>
      </c>
      <c r="O931" s="3" t="b">
        <v>0</v>
      </c>
      <c r="P931" s="3" t="s">
        <v>8273</v>
      </c>
      <c r="Q931" s="8">
        <f t="shared" si="58"/>
        <v>0</v>
      </c>
      <c r="R931" s="10" t="e">
        <f t="shared" si="59"/>
        <v>#DIV/0!</v>
      </c>
      <c r="S931" s="3" t="s">
        <v>8315</v>
      </c>
      <c r="T931" s="3" t="s">
        <v>8318</v>
      </c>
    </row>
    <row r="932" spans="1:20" ht="110" x14ac:dyDescent="0.2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14">
        <f t="shared" si="56"/>
        <v>40354.813888888886</v>
      </c>
      <c r="J932" s="3">
        <v>1277501520</v>
      </c>
      <c r="K932" s="14">
        <f t="shared" si="57"/>
        <v>40312.832245370366</v>
      </c>
      <c r="L932" s="3">
        <v>1273874306</v>
      </c>
      <c r="M932" s="3" t="b">
        <v>0</v>
      </c>
      <c r="N932" s="3">
        <v>5</v>
      </c>
      <c r="O932" s="3" t="b">
        <v>0</v>
      </c>
      <c r="P932" s="3" t="s">
        <v>8273</v>
      </c>
      <c r="Q932" s="8">
        <f t="shared" si="58"/>
        <v>0.38333333333333336</v>
      </c>
      <c r="R932" s="10">
        <f t="shared" si="59"/>
        <v>69</v>
      </c>
      <c r="S932" s="3" t="s">
        <v>8315</v>
      </c>
      <c r="T932" s="3" t="s">
        <v>8318</v>
      </c>
    </row>
    <row r="933" spans="1:20" ht="88" x14ac:dyDescent="0.2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14">
        <f t="shared" si="56"/>
        <v>41714.833333333328</v>
      </c>
      <c r="J933" s="3">
        <v>1395007200</v>
      </c>
      <c r="K933" s="14">
        <f t="shared" si="57"/>
        <v>41680.276643518519</v>
      </c>
      <c r="L933" s="3">
        <v>1392021502</v>
      </c>
      <c r="M933" s="3" t="b">
        <v>0</v>
      </c>
      <c r="N933" s="3">
        <v>7</v>
      </c>
      <c r="O933" s="3" t="b">
        <v>0</v>
      </c>
      <c r="P933" s="3" t="s">
        <v>8273</v>
      </c>
      <c r="Q933" s="8">
        <f t="shared" si="58"/>
        <v>6.5500000000000003E-2</v>
      </c>
      <c r="R933" s="10">
        <f t="shared" si="59"/>
        <v>18.714285714285715</v>
      </c>
      <c r="S933" s="3" t="s">
        <v>8315</v>
      </c>
      <c r="T933" s="3" t="s">
        <v>8318</v>
      </c>
    </row>
    <row r="934" spans="1:20" ht="66" x14ac:dyDescent="0.2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14">
        <f t="shared" si="56"/>
        <v>41355.844270833331</v>
      </c>
      <c r="J934" s="3">
        <v>1363990545</v>
      </c>
      <c r="K934" s="14">
        <f t="shared" si="57"/>
        <v>41310.885937499996</v>
      </c>
      <c r="L934" s="3">
        <v>1360106145</v>
      </c>
      <c r="M934" s="3" t="b">
        <v>0</v>
      </c>
      <c r="N934" s="3">
        <v>30</v>
      </c>
      <c r="O934" s="3" t="b">
        <v>0</v>
      </c>
      <c r="P934" s="3" t="s">
        <v>8273</v>
      </c>
      <c r="Q934" s="8">
        <f t="shared" si="58"/>
        <v>0.14536842105263159</v>
      </c>
      <c r="R934" s="10">
        <f t="shared" si="59"/>
        <v>46.033333333333331</v>
      </c>
      <c r="S934" s="3" t="s">
        <v>8315</v>
      </c>
      <c r="T934" s="3" t="s">
        <v>8318</v>
      </c>
    </row>
    <row r="935" spans="1:20" ht="88" x14ac:dyDescent="0.2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14">
        <f t="shared" si="56"/>
        <v>41771.085752314815</v>
      </c>
      <c r="J935" s="3">
        <v>1399867409</v>
      </c>
      <c r="K935" s="14">
        <f t="shared" si="57"/>
        <v>41711.085752314808</v>
      </c>
      <c r="L935" s="3">
        <v>1394683409</v>
      </c>
      <c r="M935" s="3" t="b">
        <v>0</v>
      </c>
      <c r="N935" s="3">
        <v>2</v>
      </c>
      <c r="O935" s="3" t="b">
        <v>0</v>
      </c>
      <c r="P935" s="3" t="s">
        <v>8273</v>
      </c>
      <c r="Q935" s="8">
        <f t="shared" si="58"/>
        <v>0.06</v>
      </c>
      <c r="R935" s="10">
        <f t="shared" si="59"/>
        <v>60</v>
      </c>
      <c r="S935" s="3" t="s">
        <v>8315</v>
      </c>
      <c r="T935" s="3" t="s">
        <v>8318</v>
      </c>
    </row>
    <row r="936" spans="1:20" ht="88" x14ac:dyDescent="0.2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14">
        <f t="shared" si="56"/>
        <v>41763.166666666664</v>
      </c>
      <c r="J936" s="3">
        <v>1399183200</v>
      </c>
      <c r="K936" s="14">
        <f t="shared" si="57"/>
        <v>41733.653749999998</v>
      </c>
      <c r="L936" s="3">
        <v>1396633284</v>
      </c>
      <c r="M936" s="3" t="b">
        <v>0</v>
      </c>
      <c r="N936" s="3">
        <v>30</v>
      </c>
      <c r="O936" s="3" t="b">
        <v>0</v>
      </c>
      <c r="P936" s="3" t="s">
        <v>8273</v>
      </c>
      <c r="Q936" s="8">
        <f t="shared" si="58"/>
        <v>0.30399999999999999</v>
      </c>
      <c r="R936" s="10">
        <f t="shared" si="59"/>
        <v>50.666666666666664</v>
      </c>
      <c r="S936" s="3" t="s">
        <v>8315</v>
      </c>
      <c r="T936" s="3" t="s">
        <v>8318</v>
      </c>
    </row>
    <row r="937" spans="1:20" ht="110" x14ac:dyDescent="0.2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14">
        <f t="shared" si="56"/>
        <v>42398.250335648147</v>
      </c>
      <c r="J937" s="3">
        <v>1454054429</v>
      </c>
      <c r="K937" s="14">
        <f t="shared" si="57"/>
        <v>42368.250335648147</v>
      </c>
      <c r="L937" s="3">
        <v>1451462429</v>
      </c>
      <c r="M937" s="3" t="b">
        <v>0</v>
      </c>
      <c r="N937" s="3">
        <v>2</v>
      </c>
      <c r="O937" s="3" t="b">
        <v>0</v>
      </c>
      <c r="P937" s="3" t="s">
        <v>8273</v>
      </c>
      <c r="Q937" s="8">
        <f t="shared" si="58"/>
        <v>1.4285714285714285E-2</v>
      </c>
      <c r="R937" s="10">
        <f t="shared" si="59"/>
        <v>25</v>
      </c>
      <c r="S937" s="3" t="s">
        <v>8315</v>
      </c>
      <c r="T937" s="3" t="s">
        <v>8318</v>
      </c>
    </row>
    <row r="938" spans="1:20" ht="88" x14ac:dyDescent="0.2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14">
        <f t="shared" si="56"/>
        <v>40926.75</v>
      </c>
      <c r="J938" s="3">
        <v>1326916800</v>
      </c>
      <c r="K938" s="14">
        <f t="shared" si="57"/>
        <v>40882.940844907404</v>
      </c>
      <c r="L938" s="3">
        <v>1323131689</v>
      </c>
      <c r="M938" s="3" t="b">
        <v>0</v>
      </c>
      <c r="N938" s="3">
        <v>0</v>
      </c>
      <c r="O938" s="3" t="b">
        <v>0</v>
      </c>
      <c r="P938" s="3" t="s">
        <v>8273</v>
      </c>
      <c r="Q938" s="8">
        <f t="shared" si="58"/>
        <v>0</v>
      </c>
      <c r="R938" s="10" t="e">
        <f t="shared" si="59"/>
        <v>#DIV/0!</v>
      </c>
      <c r="S938" s="3" t="s">
        <v>8315</v>
      </c>
      <c r="T938" s="3" t="s">
        <v>8318</v>
      </c>
    </row>
    <row r="939" spans="1:20" ht="88" x14ac:dyDescent="0.2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14">
        <f t="shared" si="56"/>
        <v>41581.75644675926</v>
      </c>
      <c r="J939" s="3">
        <v>1383509357</v>
      </c>
      <c r="K939" s="14">
        <f t="shared" si="57"/>
        <v>41551.714780092589</v>
      </c>
      <c r="L939" s="3">
        <v>1380913757</v>
      </c>
      <c r="M939" s="3" t="b">
        <v>0</v>
      </c>
      <c r="N939" s="3">
        <v>2</v>
      </c>
      <c r="O939" s="3" t="b">
        <v>0</v>
      </c>
      <c r="P939" s="3" t="s">
        <v>8273</v>
      </c>
      <c r="Q939" s="8">
        <f t="shared" si="58"/>
        <v>1.1428571428571429E-2</v>
      </c>
      <c r="R939" s="10">
        <f t="shared" si="59"/>
        <v>20</v>
      </c>
      <c r="S939" s="3" t="s">
        <v>8315</v>
      </c>
      <c r="T939" s="3" t="s">
        <v>8318</v>
      </c>
    </row>
    <row r="940" spans="1:20" ht="66" x14ac:dyDescent="0.2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14">
        <f t="shared" si="56"/>
        <v>41154.39638888889</v>
      </c>
      <c r="J940" s="3">
        <v>1346585448</v>
      </c>
      <c r="K940" s="14">
        <f t="shared" si="57"/>
        <v>41124.39638888889</v>
      </c>
      <c r="L940" s="3">
        <v>1343993448</v>
      </c>
      <c r="M940" s="3" t="b">
        <v>0</v>
      </c>
      <c r="N940" s="3">
        <v>1</v>
      </c>
      <c r="O940" s="3" t="b">
        <v>0</v>
      </c>
      <c r="P940" s="3" t="s">
        <v>8273</v>
      </c>
      <c r="Q940" s="8">
        <f t="shared" si="58"/>
        <v>3.5714285714285713E-3</v>
      </c>
      <c r="R940" s="10">
        <f t="shared" si="59"/>
        <v>25</v>
      </c>
      <c r="S940" s="3" t="s">
        <v>8315</v>
      </c>
      <c r="T940" s="3" t="s">
        <v>8318</v>
      </c>
    </row>
    <row r="941" spans="1:20" ht="88" x14ac:dyDescent="0.2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14">
        <f t="shared" si="56"/>
        <v>41455.748611111107</v>
      </c>
      <c r="J941" s="3">
        <v>1372622280</v>
      </c>
      <c r="K941" s="14">
        <f t="shared" si="57"/>
        <v>41416.679837962962</v>
      </c>
      <c r="L941" s="3">
        <v>1369246738</v>
      </c>
      <c r="M941" s="3" t="b">
        <v>0</v>
      </c>
      <c r="N941" s="3">
        <v>2</v>
      </c>
      <c r="O941" s="3" t="b">
        <v>0</v>
      </c>
      <c r="P941" s="3" t="s">
        <v>8273</v>
      </c>
      <c r="Q941" s="8">
        <f t="shared" si="58"/>
        <v>1.4545454545454545E-2</v>
      </c>
      <c r="R941" s="10">
        <f t="shared" si="59"/>
        <v>20</v>
      </c>
      <c r="S941" s="3" t="s">
        <v>8315</v>
      </c>
      <c r="T941" s="3" t="s">
        <v>8318</v>
      </c>
    </row>
    <row r="942" spans="1:20" ht="88" x14ac:dyDescent="0.2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14">
        <f t="shared" si="56"/>
        <v>42226.925069444442</v>
      </c>
      <c r="J942" s="3">
        <v>1439251926</v>
      </c>
      <c r="K942" s="14">
        <f t="shared" si="57"/>
        <v>42181.925069444442</v>
      </c>
      <c r="L942" s="3">
        <v>1435363926</v>
      </c>
      <c r="M942" s="3" t="b">
        <v>0</v>
      </c>
      <c r="N942" s="3">
        <v>14</v>
      </c>
      <c r="O942" s="3" t="b">
        <v>0</v>
      </c>
      <c r="P942" s="3" t="s">
        <v>8268</v>
      </c>
      <c r="Q942" s="8">
        <f t="shared" si="58"/>
        <v>0.17155555555555554</v>
      </c>
      <c r="R942" s="10">
        <f t="shared" si="59"/>
        <v>110.28571428571429</v>
      </c>
      <c r="S942" s="3" t="s">
        <v>8309</v>
      </c>
      <c r="T942" s="3" t="s">
        <v>8311</v>
      </c>
    </row>
    <row r="943" spans="1:20" ht="88" x14ac:dyDescent="0.2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14">
        <f t="shared" si="56"/>
        <v>42776.013252314813</v>
      </c>
      <c r="J943" s="3">
        <v>1486693145</v>
      </c>
      <c r="K943" s="14">
        <f t="shared" si="57"/>
        <v>42746.013252314813</v>
      </c>
      <c r="L943" s="3">
        <v>1484101145</v>
      </c>
      <c r="M943" s="3" t="b">
        <v>0</v>
      </c>
      <c r="N943" s="3">
        <v>31</v>
      </c>
      <c r="O943" s="3" t="b">
        <v>0</v>
      </c>
      <c r="P943" s="3" t="s">
        <v>8268</v>
      </c>
      <c r="Q943" s="8">
        <f t="shared" si="58"/>
        <v>2.3220000000000001E-2</v>
      </c>
      <c r="R943" s="10">
        <f t="shared" si="59"/>
        <v>37.451612903225808</v>
      </c>
      <c r="S943" s="3" t="s">
        <v>8309</v>
      </c>
      <c r="T943" s="3" t="s">
        <v>8311</v>
      </c>
    </row>
    <row r="944" spans="1:20" ht="110" x14ac:dyDescent="0.2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14">
        <f t="shared" si="56"/>
        <v>42418.759953703695</v>
      </c>
      <c r="J944" s="3">
        <v>1455826460</v>
      </c>
      <c r="K944" s="14">
        <f t="shared" si="57"/>
        <v>42382.759953703702</v>
      </c>
      <c r="L944" s="3">
        <v>1452716060</v>
      </c>
      <c r="M944" s="3" t="b">
        <v>0</v>
      </c>
      <c r="N944" s="3">
        <v>16</v>
      </c>
      <c r="O944" s="3" t="b">
        <v>0</v>
      </c>
      <c r="P944" s="3" t="s">
        <v>8268</v>
      </c>
      <c r="Q944" s="8">
        <f t="shared" si="58"/>
        <v>8.9066666666666669E-2</v>
      </c>
      <c r="R944" s="10">
        <f t="shared" si="59"/>
        <v>41.75</v>
      </c>
      <c r="S944" s="3" t="s">
        <v>8309</v>
      </c>
      <c r="T944" s="3" t="s">
        <v>8311</v>
      </c>
    </row>
    <row r="945" spans="1:20" ht="66" x14ac:dyDescent="0.2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14">
        <f t="shared" si="56"/>
        <v>42703.626215277771</v>
      </c>
      <c r="J945" s="3">
        <v>1480438905</v>
      </c>
      <c r="K945" s="14">
        <f t="shared" si="57"/>
        <v>42673.584548611114</v>
      </c>
      <c r="L945" s="3">
        <v>1477843305</v>
      </c>
      <c r="M945" s="3" t="b">
        <v>0</v>
      </c>
      <c r="N945" s="3">
        <v>12</v>
      </c>
      <c r="O945" s="3" t="b">
        <v>0</v>
      </c>
      <c r="P945" s="3" t="s">
        <v>8268</v>
      </c>
      <c r="Q945" s="8">
        <f t="shared" si="58"/>
        <v>9.633333333333334E-2</v>
      </c>
      <c r="R945" s="10">
        <f t="shared" si="59"/>
        <v>24.083333333333332</v>
      </c>
      <c r="S945" s="3" t="s">
        <v>8309</v>
      </c>
      <c r="T945" s="3" t="s">
        <v>8311</v>
      </c>
    </row>
    <row r="946" spans="1:20" ht="88" x14ac:dyDescent="0.2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14">
        <f t="shared" si="56"/>
        <v>42478.499999999993</v>
      </c>
      <c r="J946" s="3">
        <v>1460988000</v>
      </c>
      <c r="K946" s="14">
        <f t="shared" si="57"/>
        <v>42444.500578703701</v>
      </c>
      <c r="L946" s="3">
        <v>1458050450</v>
      </c>
      <c r="M946" s="3" t="b">
        <v>0</v>
      </c>
      <c r="N946" s="3">
        <v>96</v>
      </c>
      <c r="O946" s="3" t="b">
        <v>0</v>
      </c>
      <c r="P946" s="3" t="s">
        <v>8268</v>
      </c>
      <c r="Q946" s="8">
        <f t="shared" si="58"/>
        <v>0.13325999999999999</v>
      </c>
      <c r="R946" s="10">
        <f t="shared" si="59"/>
        <v>69.40625</v>
      </c>
      <c r="S946" s="3" t="s">
        <v>8309</v>
      </c>
      <c r="T946" s="3" t="s">
        <v>8311</v>
      </c>
    </row>
    <row r="947" spans="1:20" ht="88" x14ac:dyDescent="0.2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14">
        <f t="shared" si="56"/>
        <v>42784.915972222218</v>
      </c>
      <c r="J947" s="3">
        <v>1487462340</v>
      </c>
      <c r="K947" s="14">
        <f t="shared" si="57"/>
        <v>42732.78965277777</v>
      </c>
      <c r="L947" s="3">
        <v>1482958626</v>
      </c>
      <c r="M947" s="3" t="b">
        <v>0</v>
      </c>
      <c r="N947" s="3">
        <v>16</v>
      </c>
      <c r="O947" s="3" t="b">
        <v>0</v>
      </c>
      <c r="P947" s="3" t="s">
        <v>8268</v>
      </c>
      <c r="Q947" s="8">
        <f t="shared" si="58"/>
        <v>2.4840000000000001E-2</v>
      </c>
      <c r="R947" s="10">
        <f t="shared" si="59"/>
        <v>155.25</v>
      </c>
      <c r="S947" s="3" t="s">
        <v>8309</v>
      </c>
      <c r="T947" s="3" t="s">
        <v>8311</v>
      </c>
    </row>
    <row r="948" spans="1:20" ht="66" x14ac:dyDescent="0.2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14">
        <f t="shared" si="56"/>
        <v>42622.667222222219</v>
      </c>
      <c r="J948" s="3">
        <v>1473444048</v>
      </c>
      <c r="K948" s="14">
        <f t="shared" si="57"/>
        <v>42592.667222222219</v>
      </c>
      <c r="L948" s="3">
        <v>1470852048</v>
      </c>
      <c r="M948" s="3" t="b">
        <v>0</v>
      </c>
      <c r="N948" s="3">
        <v>5</v>
      </c>
      <c r="O948" s="3" t="b">
        <v>0</v>
      </c>
      <c r="P948" s="3" t="s">
        <v>8268</v>
      </c>
      <c r="Q948" s="8">
        <f t="shared" si="58"/>
        <v>1.9066666666666666E-2</v>
      </c>
      <c r="R948" s="10">
        <f t="shared" si="59"/>
        <v>57.2</v>
      </c>
      <c r="S948" s="3" t="s">
        <v>8309</v>
      </c>
      <c r="T948" s="3" t="s">
        <v>8311</v>
      </c>
    </row>
    <row r="949" spans="1:20" ht="88" x14ac:dyDescent="0.2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14">
        <f t="shared" si="56"/>
        <v>42551.69798611111</v>
      </c>
      <c r="J949" s="3">
        <v>1467312306</v>
      </c>
      <c r="K949" s="14">
        <f t="shared" si="57"/>
        <v>42491.69798611111</v>
      </c>
      <c r="L949" s="3">
        <v>1462128306</v>
      </c>
      <c r="M949" s="3" t="b">
        <v>0</v>
      </c>
      <c r="N949" s="3">
        <v>0</v>
      </c>
      <c r="O949" s="3" t="b">
        <v>0</v>
      </c>
      <c r="P949" s="3" t="s">
        <v>8268</v>
      </c>
      <c r="Q949" s="8">
        <f t="shared" si="58"/>
        <v>0</v>
      </c>
      <c r="R949" s="10" t="e">
        <f t="shared" si="59"/>
        <v>#DIV/0!</v>
      </c>
      <c r="S949" s="3" t="s">
        <v>8309</v>
      </c>
      <c r="T949" s="3" t="s">
        <v>8311</v>
      </c>
    </row>
    <row r="950" spans="1:20" ht="88" x14ac:dyDescent="0.2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14">
        <f t="shared" si="56"/>
        <v>42441.744953703703</v>
      </c>
      <c r="J950" s="3">
        <v>1457812364</v>
      </c>
      <c r="K950" s="14">
        <f t="shared" si="57"/>
        <v>42411.744953703703</v>
      </c>
      <c r="L950" s="3">
        <v>1455220364</v>
      </c>
      <c r="M950" s="3" t="b">
        <v>0</v>
      </c>
      <c r="N950" s="3">
        <v>8</v>
      </c>
      <c r="O950" s="3" t="b">
        <v>0</v>
      </c>
      <c r="P950" s="3" t="s">
        <v>8268</v>
      </c>
      <c r="Q950" s="8">
        <f t="shared" si="58"/>
        <v>0.12</v>
      </c>
      <c r="R950" s="10">
        <f t="shared" si="59"/>
        <v>60</v>
      </c>
      <c r="S950" s="3" t="s">
        <v>8309</v>
      </c>
      <c r="T950" s="3" t="s">
        <v>8311</v>
      </c>
    </row>
    <row r="951" spans="1:20" ht="88" x14ac:dyDescent="0.2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14">
        <f t="shared" si="56"/>
        <v>42420.960370370369</v>
      </c>
      <c r="J951" s="3">
        <v>1456016576</v>
      </c>
      <c r="K951" s="14">
        <f t="shared" si="57"/>
        <v>42360.960370370369</v>
      </c>
      <c r="L951" s="3">
        <v>1450832576</v>
      </c>
      <c r="M951" s="3" t="b">
        <v>0</v>
      </c>
      <c r="N951" s="3">
        <v>7</v>
      </c>
      <c r="O951" s="3" t="b">
        <v>0</v>
      </c>
      <c r="P951" s="3" t="s">
        <v>8268</v>
      </c>
      <c r="Q951" s="8">
        <f t="shared" si="58"/>
        <v>1.3650000000000001E-2</v>
      </c>
      <c r="R951" s="10">
        <f t="shared" si="59"/>
        <v>39</v>
      </c>
      <c r="S951" s="3" t="s">
        <v>8309</v>
      </c>
      <c r="T951" s="3" t="s">
        <v>8311</v>
      </c>
    </row>
    <row r="952" spans="1:20" ht="88" x14ac:dyDescent="0.2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14">
        <f t="shared" si="56"/>
        <v>42386.66737268518</v>
      </c>
      <c r="J952" s="3">
        <v>1453053661</v>
      </c>
      <c r="K952" s="14">
        <f t="shared" si="57"/>
        <v>42356.66737268518</v>
      </c>
      <c r="L952" s="3">
        <v>1450461661</v>
      </c>
      <c r="M952" s="3" t="b">
        <v>0</v>
      </c>
      <c r="N952" s="3">
        <v>24</v>
      </c>
      <c r="O952" s="3" t="b">
        <v>0</v>
      </c>
      <c r="P952" s="3" t="s">
        <v>8268</v>
      </c>
      <c r="Q952" s="8">
        <f t="shared" si="58"/>
        <v>0.28039999999999998</v>
      </c>
      <c r="R952" s="10">
        <f t="shared" si="59"/>
        <v>58.416666666666664</v>
      </c>
      <c r="S952" s="3" t="s">
        <v>8309</v>
      </c>
      <c r="T952" s="3" t="s">
        <v>8311</v>
      </c>
    </row>
    <row r="953" spans="1:20" ht="44" x14ac:dyDescent="0.2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14">
        <f t="shared" si="56"/>
        <v>42525.57027777777</v>
      </c>
      <c r="J953" s="3">
        <v>1465054872</v>
      </c>
      <c r="K953" s="14">
        <f t="shared" si="57"/>
        <v>42480.570277777777</v>
      </c>
      <c r="L953" s="3">
        <v>1461166872</v>
      </c>
      <c r="M953" s="3" t="b">
        <v>0</v>
      </c>
      <c r="N953" s="3">
        <v>121</v>
      </c>
      <c r="O953" s="3" t="b">
        <v>0</v>
      </c>
      <c r="P953" s="3" t="s">
        <v>8268</v>
      </c>
      <c r="Q953" s="8">
        <f t="shared" si="58"/>
        <v>0.38390000000000002</v>
      </c>
      <c r="R953" s="10">
        <f t="shared" si="59"/>
        <v>158.63636363636363</v>
      </c>
      <c r="S953" s="3" t="s">
        <v>8309</v>
      </c>
      <c r="T953" s="3" t="s">
        <v>8311</v>
      </c>
    </row>
    <row r="954" spans="1:20" ht="66" x14ac:dyDescent="0.2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14">
        <f t="shared" si="56"/>
        <v>42692.571898148148</v>
      </c>
      <c r="J954" s="3">
        <v>1479483812</v>
      </c>
      <c r="K954" s="14">
        <f t="shared" si="57"/>
        <v>42662.530231481483</v>
      </c>
      <c r="L954" s="3">
        <v>1476888212</v>
      </c>
      <c r="M954" s="3" t="b">
        <v>0</v>
      </c>
      <c r="N954" s="3">
        <v>196</v>
      </c>
      <c r="O954" s="3" t="b">
        <v>0</v>
      </c>
      <c r="P954" s="3" t="s">
        <v>8268</v>
      </c>
      <c r="Q954" s="8">
        <f t="shared" si="58"/>
        <v>0.39942857142857141</v>
      </c>
      <c r="R954" s="10">
        <f t="shared" si="59"/>
        <v>99.857142857142861</v>
      </c>
      <c r="S954" s="3" t="s">
        <v>8309</v>
      </c>
      <c r="T954" s="3" t="s">
        <v>8311</v>
      </c>
    </row>
    <row r="955" spans="1:20" ht="88" x14ac:dyDescent="0.2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14">
        <f t="shared" si="56"/>
        <v>42029.081006944441</v>
      </c>
      <c r="J955" s="3">
        <v>1422158199</v>
      </c>
      <c r="K955" s="14">
        <f t="shared" si="57"/>
        <v>41999.081006944441</v>
      </c>
      <c r="L955" s="3">
        <v>1419566199</v>
      </c>
      <c r="M955" s="3" t="b">
        <v>0</v>
      </c>
      <c r="N955" s="3">
        <v>5</v>
      </c>
      <c r="O955" s="3" t="b">
        <v>0</v>
      </c>
      <c r="P955" s="3" t="s">
        <v>8268</v>
      </c>
      <c r="Q955" s="8">
        <f t="shared" si="58"/>
        <v>8.3999999999999995E-3</v>
      </c>
      <c r="R955" s="10">
        <f t="shared" si="59"/>
        <v>25.2</v>
      </c>
      <c r="S955" s="3" t="s">
        <v>8309</v>
      </c>
      <c r="T955" s="3" t="s">
        <v>8311</v>
      </c>
    </row>
    <row r="956" spans="1:20" ht="88" x14ac:dyDescent="0.2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14">
        <f t="shared" si="56"/>
        <v>42236.750451388885</v>
      </c>
      <c r="J956" s="3">
        <v>1440100839</v>
      </c>
      <c r="K956" s="14">
        <f t="shared" si="57"/>
        <v>42194.750451388885</v>
      </c>
      <c r="L956" s="3">
        <v>1436472039</v>
      </c>
      <c r="M956" s="3" t="b">
        <v>0</v>
      </c>
      <c r="N956" s="3">
        <v>73</v>
      </c>
      <c r="O956" s="3" t="b">
        <v>0</v>
      </c>
      <c r="P956" s="3" t="s">
        <v>8268</v>
      </c>
      <c r="Q956" s="8">
        <f t="shared" si="58"/>
        <v>0.43406666666666666</v>
      </c>
      <c r="R956" s="10">
        <f t="shared" si="59"/>
        <v>89.191780821917803</v>
      </c>
      <c r="S956" s="3" t="s">
        <v>8309</v>
      </c>
      <c r="T956" s="3" t="s">
        <v>8311</v>
      </c>
    </row>
    <row r="957" spans="1:20" ht="88" x14ac:dyDescent="0.2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14">
        <f t="shared" si="56"/>
        <v>42626.211805555555</v>
      </c>
      <c r="J957" s="3">
        <v>1473750300</v>
      </c>
      <c r="K957" s="14">
        <f t="shared" si="57"/>
        <v>42586.211805555555</v>
      </c>
      <c r="L957" s="3">
        <v>1470294300</v>
      </c>
      <c r="M957" s="3" t="b">
        <v>0</v>
      </c>
      <c r="N957" s="3">
        <v>93</v>
      </c>
      <c r="O957" s="3" t="b">
        <v>0</v>
      </c>
      <c r="P957" s="3" t="s">
        <v>8268</v>
      </c>
      <c r="Q957" s="8">
        <f t="shared" si="58"/>
        <v>5.6613333333333335E-2</v>
      </c>
      <c r="R957" s="10">
        <f t="shared" si="59"/>
        <v>182.6236559139785</v>
      </c>
      <c r="S957" s="3" t="s">
        <v>8309</v>
      </c>
      <c r="T957" s="3" t="s">
        <v>8311</v>
      </c>
    </row>
    <row r="958" spans="1:20" ht="132" x14ac:dyDescent="0.2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14">
        <f t="shared" si="56"/>
        <v>42120.788877314808</v>
      </c>
      <c r="J958" s="3">
        <v>1430081759</v>
      </c>
      <c r="K958" s="14">
        <f t="shared" si="57"/>
        <v>42060.830543981479</v>
      </c>
      <c r="L958" s="3">
        <v>1424901359</v>
      </c>
      <c r="M958" s="3" t="b">
        <v>0</v>
      </c>
      <c r="N958" s="3">
        <v>17</v>
      </c>
      <c r="O958" s="3" t="b">
        <v>0</v>
      </c>
      <c r="P958" s="3" t="s">
        <v>8268</v>
      </c>
      <c r="Q958" s="8">
        <f t="shared" si="58"/>
        <v>1.7219999999999999E-2</v>
      </c>
      <c r="R958" s="10">
        <f t="shared" si="59"/>
        <v>50.647058823529413</v>
      </c>
      <c r="S958" s="3" t="s">
        <v>8309</v>
      </c>
      <c r="T958" s="3" t="s">
        <v>8311</v>
      </c>
    </row>
    <row r="959" spans="1:20" ht="66" x14ac:dyDescent="0.2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14">
        <f t="shared" si="56"/>
        <v>42691.510798611103</v>
      </c>
      <c r="J959" s="3">
        <v>1479392133</v>
      </c>
      <c r="K959" s="14">
        <f t="shared" si="57"/>
        <v>42660.469131944446</v>
      </c>
      <c r="L959" s="3">
        <v>1476710133</v>
      </c>
      <c r="M959" s="3" t="b">
        <v>0</v>
      </c>
      <c r="N959" s="3">
        <v>7</v>
      </c>
      <c r="O959" s="3" t="b">
        <v>0</v>
      </c>
      <c r="P959" s="3" t="s">
        <v>8268</v>
      </c>
      <c r="Q959" s="8">
        <f t="shared" si="58"/>
        <v>1.9416666666666665E-2</v>
      </c>
      <c r="R959" s="10">
        <f t="shared" si="59"/>
        <v>33.285714285714285</v>
      </c>
      <c r="S959" s="3" t="s">
        <v>8309</v>
      </c>
      <c r="T959" s="3" t="s">
        <v>8311</v>
      </c>
    </row>
    <row r="960" spans="1:20" ht="110" x14ac:dyDescent="0.2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14">
        <f t="shared" si="56"/>
        <v>42104.124305555553</v>
      </c>
      <c r="J960" s="3">
        <v>1428641940</v>
      </c>
      <c r="K960" s="14">
        <f t="shared" si="57"/>
        <v>42082.719479166662</v>
      </c>
      <c r="L960" s="3">
        <v>1426792563</v>
      </c>
      <c r="M960" s="3" t="b">
        <v>0</v>
      </c>
      <c r="N960" s="3">
        <v>17</v>
      </c>
      <c r="O960" s="3" t="b">
        <v>0</v>
      </c>
      <c r="P960" s="3" t="s">
        <v>8268</v>
      </c>
      <c r="Q960" s="8">
        <f t="shared" si="58"/>
        <v>0.11328275684711328</v>
      </c>
      <c r="R960" s="10">
        <f t="shared" si="59"/>
        <v>51.823529411764703</v>
      </c>
      <c r="S960" s="3" t="s">
        <v>8309</v>
      </c>
      <c r="T960" s="3" t="s">
        <v>8311</v>
      </c>
    </row>
    <row r="961" spans="1:20" ht="88" x14ac:dyDescent="0.2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14">
        <f t="shared" si="56"/>
        <v>42023.09103009259</v>
      </c>
      <c r="J961" s="3">
        <v>1421640665</v>
      </c>
      <c r="K961" s="14">
        <f t="shared" si="57"/>
        <v>41993.09103009259</v>
      </c>
      <c r="L961" s="3">
        <v>1419048665</v>
      </c>
      <c r="M961" s="3" t="b">
        <v>0</v>
      </c>
      <c r="N961" s="3">
        <v>171</v>
      </c>
      <c r="O961" s="3" t="b">
        <v>0</v>
      </c>
      <c r="P961" s="3" t="s">
        <v>8268</v>
      </c>
      <c r="Q961" s="8">
        <f t="shared" si="58"/>
        <v>0.3886</v>
      </c>
      <c r="R961" s="10">
        <f t="shared" si="59"/>
        <v>113.62573099415205</v>
      </c>
      <c r="S961" s="3" t="s">
        <v>8309</v>
      </c>
      <c r="T961" s="3" t="s">
        <v>8311</v>
      </c>
    </row>
    <row r="962" spans="1:20" ht="88" x14ac:dyDescent="0.2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14">
        <f t="shared" si="56"/>
        <v>42808.501793981479</v>
      </c>
      <c r="J962" s="3">
        <v>1489500155</v>
      </c>
      <c r="K962" s="14">
        <f t="shared" si="57"/>
        <v>42766.54346064815</v>
      </c>
      <c r="L962" s="3">
        <v>1485874955</v>
      </c>
      <c r="M962" s="3" t="b">
        <v>0</v>
      </c>
      <c r="N962" s="3">
        <v>188</v>
      </c>
      <c r="O962" s="3" t="b">
        <v>0</v>
      </c>
      <c r="P962" s="3" t="s">
        <v>8268</v>
      </c>
      <c r="Q962" s="8">
        <f t="shared" si="58"/>
        <v>0.46100628930817611</v>
      </c>
      <c r="R962" s="10">
        <f t="shared" si="59"/>
        <v>136.46276595744681</v>
      </c>
      <c r="S962" s="3" t="s">
        <v>8309</v>
      </c>
      <c r="T962" s="3" t="s">
        <v>8311</v>
      </c>
    </row>
    <row r="963" spans="1:20" ht="66" x14ac:dyDescent="0.2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14">
        <f t="shared" ref="I963:I1026" si="60">(((J963/60)/60)/24)+DATE(1970,1,1)+(-2/24)</f>
        <v>42786.708333333336</v>
      </c>
      <c r="J963" s="3">
        <v>1487617200</v>
      </c>
      <c r="K963" s="14">
        <f t="shared" ref="K963:K1026" si="61">(L963/86400)+25569+(-2/24)</f>
        <v>42740.610358796293</v>
      </c>
      <c r="L963" s="3">
        <v>1483634335</v>
      </c>
      <c r="M963" s="3" t="b">
        <v>0</v>
      </c>
      <c r="N963" s="3">
        <v>110</v>
      </c>
      <c r="O963" s="3" t="b">
        <v>0</v>
      </c>
      <c r="P963" s="3" t="s">
        <v>8268</v>
      </c>
      <c r="Q963" s="8">
        <f t="shared" ref="Q963:Q1026" si="62">E963/D963</f>
        <v>0.42188421052631581</v>
      </c>
      <c r="R963" s="10">
        <f t="shared" ref="R963:R1026" si="63">E963/N963</f>
        <v>364.35454545454547</v>
      </c>
      <c r="S963" s="3" t="s">
        <v>8309</v>
      </c>
      <c r="T963" s="3" t="s">
        <v>8311</v>
      </c>
    </row>
    <row r="964" spans="1:20" ht="110" x14ac:dyDescent="0.2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14">
        <f t="shared" si="60"/>
        <v>42411.629085648143</v>
      </c>
      <c r="J964" s="3">
        <v>1455210353</v>
      </c>
      <c r="K964" s="14">
        <f t="shared" si="61"/>
        <v>42373.629085648143</v>
      </c>
      <c r="L964" s="3">
        <v>1451927153</v>
      </c>
      <c r="M964" s="3" t="b">
        <v>0</v>
      </c>
      <c r="N964" s="3">
        <v>37</v>
      </c>
      <c r="O964" s="3" t="b">
        <v>0</v>
      </c>
      <c r="P964" s="3" t="s">
        <v>8268</v>
      </c>
      <c r="Q964" s="8">
        <f t="shared" si="62"/>
        <v>0.2848</v>
      </c>
      <c r="R964" s="10">
        <f t="shared" si="63"/>
        <v>19.243243243243242</v>
      </c>
      <c r="S964" s="3" t="s">
        <v>8309</v>
      </c>
      <c r="T964" s="3" t="s">
        <v>8311</v>
      </c>
    </row>
    <row r="965" spans="1:20" ht="66" x14ac:dyDescent="0.2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14">
        <f t="shared" si="60"/>
        <v>42660.552303240744</v>
      </c>
      <c r="J965" s="3">
        <v>1476717319</v>
      </c>
      <c r="K965" s="14">
        <f t="shared" si="61"/>
        <v>42625.552303240744</v>
      </c>
      <c r="L965" s="3">
        <v>1473693319</v>
      </c>
      <c r="M965" s="3" t="b">
        <v>0</v>
      </c>
      <c r="N965" s="3">
        <v>9</v>
      </c>
      <c r="O965" s="3" t="b">
        <v>0</v>
      </c>
      <c r="P965" s="3" t="s">
        <v>8268</v>
      </c>
      <c r="Q965" s="8">
        <f t="shared" si="62"/>
        <v>1.0771428571428571E-2</v>
      </c>
      <c r="R965" s="10">
        <f t="shared" si="63"/>
        <v>41.888888888888886</v>
      </c>
      <c r="S965" s="3" t="s">
        <v>8309</v>
      </c>
      <c r="T965" s="3" t="s">
        <v>8311</v>
      </c>
    </row>
    <row r="966" spans="1:20" ht="88" x14ac:dyDescent="0.2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14">
        <f t="shared" si="60"/>
        <v>42248.545358796291</v>
      </c>
      <c r="J966" s="3">
        <v>1441119919</v>
      </c>
      <c r="K966" s="14">
        <f t="shared" si="61"/>
        <v>42208.545358796291</v>
      </c>
      <c r="L966" s="3">
        <v>1437663919</v>
      </c>
      <c r="M966" s="3" t="b">
        <v>0</v>
      </c>
      <c r="N966" s="3">
        <v>29</v>
      </c>
      <c r="O966" s="3" t="b">
        <v>0</v>
      </c>
      <c r="P966" s="3" t="s">
        <v>8268</v>
      </c>
      <c r="Q966" s="8">
        <f t="shared" si="62"/>
        <v>7.9909090909090902E-3</v>
      </c>
      <c r="R966" s="10">
        <f t="shared" si="63"/>
        <v>30.310344827586206</v>
      </c>
      <c r="S966" s="3" t="s">
        <v>8309</v>
      </c>
      <c r="T966" s="3" t="s">
        <v>8311</v>
      </c>
    </row>
    <row r="967" spans="1:20" ht="88" x14ac:dyDescent="0.2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14">
        <f t="shared" si="60"/>
        <v>42669.082638888889</v>
      </c>
      <c r="J967" s="3">
        <v>1477454340</v>
      </c>
      <c r="K967" s="14">
        <f t="shared" si="61"/>
        <v>42636.933402777773</v>
      </c>
      <c r="L967" s="3">
        <v>1474676646</v>
      </c>
      <c r="M967" s="3" t="b">
        <v>0</v>
      </c>
      <c r="N967" s="3">
        <v>6</v>
      </c>
      <c r="O967" s="3" t="b">
        <v>0</v>
      </c>
      <c r="P967" s="3" t="s">
        <v>8268</v>
      </c>
      <c r="Q967" s="8">
        <f t="shared" si="62"/>
        <v>1.192E-2</v>
      </c>
      <c r="R967" s="10">
        <f t="shared" si="63"/>
        <v>49.666666666666664</v>
      </c>
      <c r="S967" s="3" t="s">
        <v>8309</v>
      </c>
      <c r="T967" s="3" t="s">
        <v>8311</v>
      </c>
    </row>
    <row r="968" spans="1:20" ht="88" x14ac:dyDescent="0.2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14">
        <f t="shared" si="60"/>
        <v>42649.552453703705</v>
      </c>
      <c r="J968" s="3">
        <v>1475766932</v>
      </c>
      <c r="K968" s="14">
        <f t="shared" si="61"/>
        <v>42619.552453703705</v>
      </c>
      <c r="L968" s="3">
        <v>1473174932</v>
      </c>
      <c r="M968" s="3" t="b">
        <v>0</v>
      </c>
      <c r="N968" s="3">
        <v>30</v>
      </c>
      <c r="O968" s="3" t="b">
        <v>0</v>
      </c>
      <c r="P968" s="3" t="s">
        <v>8268</v>
      </c>
      <c r="Q968" s="8">
        <f t="shared" si="62"/>
        <v>0.14799999999999999</v>
      </c>
      <c r="R968" s="10">
        <f t="shared" si="63"/>
        <v>59.2</v>
      </c>
      <c r="S968" s="3" t="s">
        <v>8309</v>
      </c>
      <c r="T968" s="3" t="s">
        <v>8311</v>
      </c>
    </row>
    <row r="969" spans="1:20" ht="88" x14ac:dyDescent="0.2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14">
        <f t="shared" si="60"/>
        <v>42482.129328703704</v>
      </c>
      <c r="J969" s="3">
        <v>1461301574</v>
      </c>
      <c r="K969" s="14">
        <f t="shared" si="61"/>
        <v>42422.170995370368</v>
      </c>
      <c r="L969" s="3">
        <v>1456121174</v>
      </c>
      <c r="M969" s="3" t="b">
        <v>0</v>
      </c>
      <c r="N969" s="3">
        <v>81</v>
      </c>
      <c r="O969" s="3" t="b">
        <v>0</v>
      </c>
      <c r="P969" s="3" t="s">
        <v>8268</v>
      </c>
      <c r="Q969" s="8">
        <f t="shared" si="62"/>
        <v>0.17810000000000001</v>
      </c>
      <c r="R969" s="10">
        <f t="shared" si="63"/>
        <v>43.97530864197531</v>
      </c>
      <c r="S969" s="3" t="s">
        <v>8309</v>
      </c>
      <c r="T969" s="3" t="s">
        <v>8311</v>
      </c>
    </row>
    <row r="970" spans="1:20" ht="88" x14ac:dyDescent="0.2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14">
        <f t="shared" si="60"/>
        <v>41866.764282407406</v>
      </c>
      <c r="J970" s="3">
        <v>1408134034</v>
      </c>
      <c r="K970" s="14">
        <f t="shared" si="61"/>
        <v>41836.764282407406</v>
      </c>
      <c r="L970" s="3">
        <v>1405542034</v>
      </c>
      <c r="M970" s="3" t="b">
        <v>0</v>
      </c>
      <c r="N970" s="3">
        <v>4</v>
      </c>
      <c r="O970" s="3" t="b">
        <v>0</v>
      </c>
      <c r="P970" s="3" t="s">
        <v>8268</v>
      </c>
      <c r="Q970" s="8">
        <f t="shared" si="62"/>
        <v>1.325E-2</v>
      </c>
      <c r="R970" s="10">
        <f t="shared" si="63"/>
        <v>26.5</v>
      </c>
      <c r="S970" s="3" t="s">
        <v>8309</v>
      </c>
      <c r="T970" s="3" t="s">
        <v>8311</v>
      </c>
    </row>
    <row r="971" spans="1:20" ht="44" x14ac:dyDescent="0.2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14">
        <f t="shared" si="60"/>
        <v>42775.219988425924</v>
      </c>
      <c r="J971" s="3">
        <v>1486624607</v>
      </c>
      <c r="K971" s="14">
        <f t="shared" si="61"/>
        <v>42742.219988425924</v>
      </c>
      <c r="L971" s="3">
        <v>1483773407</v>
      </c>
      <c r="M971" s="3" t="b">
        <v>0</v>
      </c>
      <c r="N971" s="3">
        <v>11</v>
      </c>
      <c r="O971" s="3" t="b">
        <v>0</v>
      </c>
      <c r="P971" s="3" t="s">
        <v>8268</v>
      </c>
      <c r="Q971" s="8">
        <f t="shared" si="62"/>
        <v>0.46666666666666667</v>
      </c>
      <c r="R971" s="10">
        <f t="shared" si="63"/>
        <v>1272.7272727272727</v>
      </c>
      <c r="S971" s="3" t="s">
        <v>8309</v>
      </c>
      <c r="T971" s="3" t="s">
        <v>8311</v>
      </c>
    </row>
    <row r="972" spans="1:20" ht="110" x14ac:dyDescent="0.2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14">
        <f t="shared" si="60"/>
        <v>42758.124305555553</v>
      </c>
      <c r="J972" s="3">
        <v>1485147540</v>
      </c>
      <c r="K972" s="14">
        <f t="shared" si="61"/>
        <v>42721.137187499997</v>
      </c>
      <c r="L972" s="3">
        <v>1481951853</v>
      </c>
      <c r="M972" s="3" t="b">
        <v>0</v>
      </c>
      <c r="N972" s="3">
        <v>14</v>
      </c>
      <c r="O972" s="3" t="b">
        <v>0</v>
      </c>
      <c r="P972" s="3" t="s">
        <v>8268</v>
      </c>
      <c r="Q972" s="8">
        <f t="shared" si="62"/>
        <v>0.4592</v>
      </c>
      <c r="R972" s="10">
        <f t="shared" si="63"/>
        <v>164</v>
      </c>
      <c r="S972" s="3" t="s">
        <v>8309</v>
      </c>
      <c r="T972" s="3" t="s">
        <v>8311</v>
      </c>
    </row>
    <row r="973" spans="1:20" ht="88" x14ac:dyDescent="0.2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14">
        <f t="shared" si="60"/>
        <v>42156.625694444439</v>
      </c>
      <c r="J973" s="3">
        <v>1433178060</v>
      </c>
      <c r="K973" s="14">
        <f t="shared" si="61"/>
        <v>42111.625694444439</v>
      </c>
      <c r="L973" s="3">
        <v>1429290060</v>
      </c>
      <c r="M973" s="3" t="b">
        <v>0</v>
      </c>
      <c r="N973" s="3">
        <v>5</v>
      </c>
      <c r="O973" s="3" t="b">
        <v>0</v>
      </c>
      <c r="P973" s="3" t="s">
        <v>8268</v>
      </c>
      <c r="Q973" s="8">
        <f t="shared" si="62"/>
        <v>2.2599999999999999E-3</v>
      </c>
      <c r="R973" s="10">
        <f t="shared" si="63"/>
        <v>45.2</v>
      </c>
      <c r="S973" s="3" t="s">
        <v>8309</v>
      </c>
      <c r="T973" s="3" t="s">
        <v>8311</v>
      </c>
    </row>
    <row r="974" spans="1:20" ht="88" x14ac:dyDescent="0.2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14">
        <f t="shared" si="60"/>
        <v>41886.207638888889</v>
      </c>
      <c r="J974" s="3">
        <v>1409813940</v>
      </c>
      <c r="K974" s="14">
        <f t="shared" si="61"/>
        <v>41856.782384259255</v>
      </c>
      <c r="L974" s="3">
        <v>1407271598</v>
      </c>
      <c r="M974" s="3" t="b">
        <v>0</v>
      </c>
      <c r="N974" s="3">
        <v>45</v>
      </c>
      <c r="O974" s="3" t="b">
        <v>0</v>
      </c>
      <c r="P974" s="3" t="s">
        <v>8268</v>
      </c>
      <c r="Q974" s="8">
        <f t="shared" si="62"/>
        <v>0.34625</v>
      </c>
      <c r="R974" s="10">
        <f t="shared" si="63"/>
        <v>153.88888888888889</v>
      </c>
      <c r="S974" s="3" t="s">
        <v>8309</v>
      </c>
      <c r="T974" s="3" t="s">
        <v>8311</v>
      </c>
    </row>
    <row r="975" spans="1:20" ht="110" x14ac:dyDescent="0.2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14">
        <f t="shared" si="60"/>
        <v>42316.973298611112</v>
      </c>
      <c r="J975" s="3">
        <v>1447032093</v>
      </c>
      <c r="K975" s="14">
        <f t="shared" si="61"/>
        <v>42256.931631944441</v>
      </c>
      <c r="L975" s="3">
        <v>1441844493</v>
      </c>
      <c r="M975" s="3" t="b">
        <v>0</v>
      </c>
      <c r="N975" s="3">
        <v>8</v>
      </c>
      <c r="O975" s="3" t="b">
        <v>0</v>
      </c>
      <c r="P975" s="3" t="s">
        <v>8268</v>
      </c>
      <c r="Q975" s="8">
        <f t="shared" si="62"/>
        <v>2.0549999999999999E-2</v>
      </c>
      <c r="R975" s="10">
        <f t="shared" si="63"/>
        <v>51.375</v>
      </c>
      <c r="S975" s="3" t="s">
        <v>8309</v>
      </c>
      <c r="T975" s="3" t="s">
        <v>8311</v>
      </c>
    </row>
    <row r="976" spans="1:20" ht="88" x14ac:dyDescent="0.2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14">
        <f t="shared" si="60"/>
        <v>42454.624490740738</v>
      </c>
      <c r="J976" s="3">
        <v>1458925156</v>
      </c>
      <c r="K976" s="14">
        <f t="shared" si="61"/>
        <v>42424.666157407402</v>
      </c>
      <c r="L976" s="3">
        <v>1456336756</v>
      </c>
      <c r="M976" s="3" t="b">
        <v>0</v>
      </c>
      <c r="N976" s="3">
        <v>3</v>
      </c>
      <c r="O976" s="3" t="b">
        <v>0</v>
      </c>
      <c r="P976" s="3" t="s">
        <v>8268</v>
      </c>
      <c r="Q976" s="8">
        <f t="shared" si="62"/>
        <v>5.5999999999999999E-3</v>
      </c>
      <c r="R976" s="10">
        <f t="shared" si="63"/>
        <v>93.333333333333329</v>
      </c>
      <c r="S976" s="3" t="s">
        <v>8309</v>
      </c>
      <c r="T976" s="3" t="s">
        <v>8311</v>
      </c>
    </row>
    <row r="977" spans="1:20" ht="110" x14ac:dyDescent="0.2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14">
        <f t="shared" si="60"/>
        <v>42549.613252314812</v>
      </c>
      <c r="J977" s="3">
        <v>1467132185</v>
      </c>
      <c r="K977" s="14">
        <f t="shared" si="61"/>
        <v>42489.613252314812</v>
      </c>
      <c r="L977" s="3">
        <v>1461948185</v>
      </c>
      <c r="M977" s="3" t="b">
        <v>0</v>
      </c>
      <c r="N977" s="3">
        <v>24</v>
      </c>
      <c r="O977" s="3" t="b">
        <v>0</v>
      </c>
      <c r="P977" s="3" t="s">
        <v>8268</v>
      </c>
      <c r="Q977" s="8">
        <f t="shared" si="62"/>
        <v>2.6069999999999999E-2</v>
      </c>
      <c r="R977" s="10">
        <f t="shared" si="63"/>
        <v>108.625</v>
      </c>
      <c r="S977" s="3" t="s">
        <v>8309</v>
      </c>
      <c r="T977" s="3" t="s">
        <v>8311</v>
      </c>
    </row>
    <row r="978" spans="1:20" ht="88" x14ac:dyDescent="0.2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14">
        <f t="shared" si="60"/>
        <v>42229.975659722222</v>
      </c>
      <c r="J978" s="3">
        <v>1439515497</v>
      </c>
      <c r="K978" s="14">
        <f t="shared" si="61"/>
        <v>42184.975659722222</v>
      </c>
      <c r="L978" s="3">
        <v>1435627497</v>
      </c>
      <c r="M978" s="3" t="b">
        <v>0</v>
      </c>
      <c r="N978" s="3">
        <v>18</v>
      </c>
      <c r="O978" s="3" t="b">
        <v>0</v>
      </c>
      <c r="P978" s="3" t="s">
        <v>8268</v>
      </c>
      <c r="Q978" s="8">
        <f t="shared" si="62"/>
        <v>1.9259999999999999E-2</v>
      </c>
      <c r="R978" s="10">
        <f t="shared" si="63"/>
        <v>160.5</v>
      </c>
      <c r="S978" s="3" t="s">
        <v>8309</v>
      </c>
      <c r="T978" s="3" t="s">
        <v>8311</v>
      </c>
    </row>
    <row r="979" spans="1:20" ht="110" x14ac:dyDescent="0.2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14">
        <f t="shared" si="60"/>
        <v>42421.858761574076</v>
      </c>
      <c r="J979" s="3">
        <v>1456094197</v>
      </c>
      <c r="K979" s="14">
        <f t="shared" si="61"/>
        <v>42391.858761574076</v>
      </c>
      <c r="L979" s="3">
        <v>1453502197</v>
      </c>
      <c r="M979" s="3" t="b">
        <v>0</v>
      </c>
      <c r="N979" s="3">
        <v>12</v>
      </c>
      <c r="O979" s="3" t="b">
        <v>0</v>
      </c>
      <c r="P979" s="3" t="s">
        <v>8268</v>
      </c>
      <c r="Q979" s="8">
        <f t="shared" si="62"/>
        <v>0.33666666666666667</v>
      </c>
      <c r="R979" s="10">
        <f t="shared" si="63"/>
        <v>75.75</v>
      </c>
      <c r="S979" s="3" t="s">
        <v>8309</v>
      </c>
      <c r="T979" s="3" t="s">
        <v>8311</v>
      </c>
    </row>
    <row r="980" spans="1:20" ht="88" x14ac:dyDescent="0.2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14">
        <f t="shared" si="60"/>
        <v>42425.225706018515</v>
      </c>
      <c r="J980" s="3">
        <v>1456385101</v>
      </c>
      <c r="K980" s="14">
        <f t="shared" si="61"/>
        <v>42395.225706018515</v>
      </c>
      <c r="L980" s="3">
        <v>1453793101</v>
      </c>
      <c r="M980" s="3" t="b">
        <v>0</v>
      </c>
      <c r="N980" s="3">
        <v>123</v>
      </c>
      <c r="O980" s="3" t="b">
        <v>0</v>
      </c>
      <c r="P980" s="3" t="s">
        <v>8268</v>
      </c>
      <c r="Q980" s="8">
        <f t="shared" si="62"/>
        <v>0.5626326718299024</v>
      </c>
      <c r="R980" s="10">
        <f t="shared" si="63"/>
        <v>790.83739837398377</v>
      </c>
      <c r="S980" s="3" t="s">
        <v>8309</v>
      </c>
      <c r="T980" s="3" t="s">
        <v>8311</v>
      </c>
    </row>
    <row r="981" spans="1:20" ht="88" x14ac:dyDescent="0.2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14">
        <f t="shared" si="60"/>
        <v>42541.707638888889</v>
      </c>
      <c r="J981" s="3">
        <v>1466449140</v>
      </c>
      <c r="K981" s="14">
        <f t="shared" si="61"/>
        <v>42506.333657407406</v>
      </c>
      <c r="L981" s="3">
        <v>1463392828</v>
      </c>
      <c r="M981" s="3" t="b">
        <v>0</v>
      </c>
      <c r="N981" s="3">
        <v>96</v>
      </c>
      <c r="O981" s="3" t="b">
        <v>0</v>
      </c>
      <c r="P981" s="3" t="s">
        <v>8268</v>
      </c>
      <c r="Q981" s="8">
        <f t="shared" si="62"/>
        <v>0.82817600000000002</v>
      </c>
      <c r="R981" s="10">
        <f t="shared" si="63"/>
        <v>301.93916666666667</v>
      </c>
      <c r="S981" s="3" t="s">
        <v>8309</v>
      </c>
      <c r="T981" s="3" t="s">
        <v>8311</v>
      </c>
    </row>
    <row r="982" spans="1:20" ht="110" x14ac:dyDescent="0.2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14">
        <f t="shared" si="60"/>
        <v>41973.862523148149</v>
      </c>
      <c r="J982" s="3">
        <v>1417387322</v>
      </c>
      <c r="K982" s="14">
        <f t="shared" si="61"/>
        <v>41928.820856481478</v>
      </c>
      <c r="L982" s="3">
        <v>1413495722</v>
      </c>
      <c r="M982" s="3" t="b">
        <v>0</v>
      </c>
      <c r="N982" s="3">
        <v>31</v>
      </c>
      <c r="O982" s="3" t="b">
        <v>0</v>
      </c>
      <c r="P982" s="3" t="s">
        <v>8268</v>
      </c>
      <c r="Q982" s="8">
        <f t="shared" si="62"/>
        <v>0.14860000000000001</v>
      </c>
      <c r="R982" s="10">
        <f t="shared" si="63"/>
        <v>47.935483870967744</v>
      </c>
      <c r="S982" s="3" t="s">
        <v>8309</v>
      </c>
      <c r="T982" s="3" t="s">
        <v>8311</v>
      </c>
    </row>
    <row r="983" spans="1:20" ht="110" x14ac:dyDescent="0.2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14">
        <f t="shared" si="60"/>
        <v>41860.863680555551</v>
      </c>
      <c r="J983" s="3">
        <v>1407624222</v>
      </c>
      <c r="K983" s="14">
        <f t="shared" si="61"/>
        <v>41830.863680555551</v>
      </c>
      <c r="L983" s="3">
        <v>1405032222</v>
      </c>
      <c r="M983" s="3" t="b">
        <v>0</v>
      </c>
      <c r="N983" s="3">
        <v>4</v>
      </c>
      <c r="O983" s="3" t="b">
        <v>0</v>
      </c>
      <c r="P983" s="3" t="s">
        <v>8268</v>
      </c>
      <c r="Q983" s="8">
        <f t="shared" si="62"/>
        <v>1.2375123751237513E-4</v>
      </c>
      <c r="R983" s="10">
        <f t="shared" si="63"/>
        <v>2.75</v>
      </c>
      <c r="S983" s="3" t="s">
        <v>8309</v>
      </c>
      <c r="T983" s="3" t="s">
        <v>8311</v>
      </c>
    </row>
    <row r="984" spans="1:20" ht="88" x14ac:dyDescent="0.2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14">
        <f t="shared" si="60"/>
        <v>42645.669976851852</v>
      </c>
      <c r="J984" s="3">
        <v>1475431486</v>
      </c>
      <c r="K984" s="14">
        <f t="shared" si="61"/>
        <v>42615.669976851852</v>
      </c>
      <c r="L984" s="3">
        <v>1472839486</v>
      </c>
      <c r="M984" s="3" t="b">
        <v>0</v>
      </c>
      <c r="N984" s="3">
        <v>3</v>
      </c>
      <c r="O984" s="3" t="b">
        <v>0</v>
      </c>
      <c r="P984" s="3" t="s">
        <v>8268</v>
      </c>
      <c r="Q984" s="8">
        <f t="shared" si="62"/>
        <v>1.7142857142857143E-4</v>
      </c>
      <c r="R984" s="10">
        <f t="shared" si="63"/>
        <v>1</v>
      </c>
      <c r="S984" s="3" t="s">
        <v>8309</v>
      </c>
      <c r="T984" s="3" t="s">
        <v>8311</v>
      </c>
    </row>
    <row r="985" spans="1:20" ht="110" x14ac:dyDescent="0.2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14">
        <f t="shared" si="60"/>
        <v>42605.787499999999</v>
      </c>
      <c r="J985" s="3">
        <v>1471985640</v>
      </c>
      <c r="K985" s="14">
        <f t="shared" si="61"/>
        <v>42574.584317129622</v>
      </c>
      <c r="L985" s="3">
        <v>1469289685</v>
      </c>
      <c r="M985" s="3" t="b">
        <v>0</v>
      </c>
      <c r="N985" s="3">
        <v>179</v>
      </c>
      <c r="O985" s="3" t="b">
        <v>0</v>
      </c>
      <c r="P985" s="3" t="s">
        <v>8268</v>
      </c>
      <c r="Q985" s="8">
        <f t="shared" si="62"/>
        <v>0.2950613611721471</v>
      </c>
      <c r="R985" s="10">
        <f t="shared" si="63"/>
        <v>171.79329608938548</v>
      </c>
      <c r="S985" s="3" t="s">
        <v>8309</v>
      </c>
      <c r="T985" s="3" t="s">
        <v>8311</v>
      </c>
    </row>
    <row r="986" spans="1:20" ht="132" x14ac:dyDescent="0.2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14">
        <f t="shared" si="60"/>
        <v>42090.990833333337</v>
      </c>
      <c r="J986" s="3">
        <v>1427507208</v>
      </c>
      <c r="K986" s="14">
        <f t="shared" si="61"/>
        <v>42061.032499999994</v>
      </c>
      <c r="L986" s="3">
        <v>1424918808</v>
      </c>
      <c r="M986" s="3" t="b">
        <v>0</v>
      </c>
      <c r="N986" s="3">
        <v>3</v>
      </c>
      <c r="O986" s="3" t="b">
        <v>0</v>
      </c>
      <c r="P986" s="3" t="s">
        <v>8268</v>
      </c>
      <c r="Q986" s="8">
        <f t="shared" si="62"/>
        <v>1.06E-2</v>
      </c>
      <c r="R986" s="10">
        <f t="shared" si="63"/>
        <v>35.333333333333336</v>
      </c>
      <c r="S986" s="3" t="s">
        <v>8309</v>
      </c>
      <c r="T986" s="3" t="s">
        <v>8311</v>
      </c>
    </row>
    <row r="987" spans="1:20" ht="88" x14ac:dyDescent="0.2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14">
        <f t="shared" si="60"/>
        <v>42369.874999999993</v>
      </c>
      <c r="J987" s="3">
        <v>1451602800</v>
      </c>
      <c r="K987" s="14">
        <f t="shared" si="61"/>
        <v>42339.884375000001</v>
      </c>
      <c r="L987" s="3">
        <v>1449011610</v>
      </c>
      <c r="M987" s="3" t="b">
        <v>0</v>
      </c>
      <c r="N987" s="3">
        <v>23</v>
      </c>
      <c r="O987" s="3" t="b">
        <v>0</v>
      </c>
      <c r="P987" s="3" t="s">
        <v>8268</v>
      </c>
      <c r="Q987" s="8">
        <f t="shared" si="62"/>
        <v>6.2933333333333327E-2</v>
      </c>
      <c r="R987" s="10">
        <f t="shared" si="63"/>
        <v>82.086956521739125</v>
      </c>
      <c r="S987" s="3" t="s">
        <v>8309</v>
      </c>
      <c r="T987" s="3" t="s">
        <v>8311</v>
      </c>
    </row>
    <row r="988" spans="1:20" ht="88" x14ac:dyDescent="0.2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14">
        <f t="shared" si="60"/>
        <v>42378.916666666664</v>
      </c>
      <c r="J988" s="3">
        <v>1452384000</v>
      </c>
      <c r="K988" s="14">
        <f t="shared" si="61"/>
        <v>42324.684027777774</v>
      </c>
      <c r="L988" s="3">
        <v>1447698300</v>
      </c>
      <c r="M988" s="3" t="b">
        <v>0</v>
      </c>
      <c r="N988" s="3">
        <v>23</v>
      </c>
      <c r="O988" s="3" t="b">
        <v>0</v>
      </c>
      <c r="P988" s="3" t="s">
        <v>8268</v>
      </c>
      <c r="Q988" s="8">
        <f t="shared" si="62"/>
        <v>0.1275</v>
      </c>
      <c r="R988" s="10">
        <f t="shared" si="63"/>
        <v>110.8695652173913</v>
      </c>
      <c r="S988" s="3" t="s">
        <v>8309</v>
      </c>
      <c r="T988" s="3" t="s">
        <v>8311</v>
      </c>
    </row>
    <row r="989" spans="1:20" ht="88" x14ac:dyDescent="0.2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14">
        <f t="shared" si="60"/>
        <v>41813.211226851847</v>
      </c>
      <c r="J989" s="3">
        <v>1403507050</v>
      </c>
      <c r="K989" s="14">
        <f t="shared" si="61"/>
        <v>41773.211226851847</v>
      </c>
      <c r="L989" s="3">
        <v>1400051050</v>
      </c>
      <c r="M989" s="3" t="b">
        <v>0</v>
      </c>
      <c r="N989" s="3">
        <v>41</v>
      </c>
      <c r="O989" s="3" t="b">
        <v>0</v>
      </c>
      <c r="P989" s="3" t="s">
        <v>8268</v>
      </c>
      <c r="Q989" s="8">
        <f t="shared" si="62"/>
        <v>0.13220000000000001</v>
      </c>
      <c r="R989" s="10">
        <f t="shared" si="63"/>
        <v>161.21951219512195</v>
      </c>
      <c r="S989" s="3" t="s">
        <v>8309</v>
      </c>
      <c r="T989" s="3" t="s">
        <v>8311</v>
      </c>
    </row>
    <row r="990" spans="1:20" ht="110" x14ac:dyDescent="0.2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14">
        <f t="shared" si="60"/>
        <v>42644.273437499993</v>
      </c>
      <c r="J990" s="3">
        <v>1475310825</v>
      </c>
      <c r="K990" s="14">
        <f t="shared" si="61"/>
        <v>42614.273437499993</v>
      </c>
      <c r="L990" s="3">
        <v>1472718825</v>
      </c>
      <c r="M990" s="3" t="b">
        <v>0</v>
      </c>
      <c r="N990" s="3">
        <v>0</v>
      </c>
      <c r="O990" s="3" t="b">
        <v>0</v>
      </c>
      <c r="P990" s="3" t="s">
        <v>8268</v>
      </c>
      <c r="Q990" s="8">
        <f t="shared" si="62"/>
        <v>0</v>
      </c>
      <c r="R990" s="10" t="e">
        <f t="shared" si="63"/>
        <v>#DIV/0!</v>
      </c>
      <c r="S990" s="3" t="s">
        <v>8309</v>
      </c>
      <c r="T990" s="3" t="s">
        <v>8311</v>
      </c>
    </row>
    <row r="991" spans="1:20" ht="44" x14ac:dyDescent="0.2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14">
        <f t="shared" si="60"/>
        <v>42641.850636574069</v>
      </c>
      <c r="J991" s="3">
        <v>1475101495</v>
      </c>
      <c r="K991" s="14">
        <f t="shared" si="61"/>
        <v>42611.850636574069</v>
      </c>
      <c r="L991" s="3">
        <v>1472509495</v>
      </c>
      <c r="M991" s="3" t="b">
        <v>0</v>
      </c>
      <c r="N991" s="3">
        <v>32</v>
      </c>
      <c r="O991" s="3" t="b">
        <v>0</v>
      </c>
      <c r="P991" s="3" t="s">
        <v>8268</v>
      </c>
      <c r="Q991" s="8">
        <f t="shared" si="62"/>
        <v>0.16769999999999999</v>
      </c>
      <c r="R991" s="10">
        <f t="shared" si="63"/>
        <v>52.40625</v>
      </c>
      <c r="S991" s="3" t="s">
        <v>8309</v>
      </c>
      <c r="T991" s="3" t="s">
        <v>8311</v>
      </c>
    </row>
    <row r="992" spans="1:20" ht="88" x14ac:dyDescent="0.2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14">
        <f t="shared" si="60"/>
        <v>41885.700972222221</v>
      </c>
      <c r="J992" s="3">
        <v>1409770164</v>
      </c>
      <c r="K992" s="14">
        <f t="shared" si="61"/>
        <v>41855.700972222221</v>
      </c>
      <c r="L992" s="3">
        <v>1407178164</v>
      </c>
      <c r="M992" s="3" t="b">
        <v>0</v>
      </c>
      <c r="N992" s="3">
        <v>2</v>
      </c>
      <c r="O992" s="3" t="b">
        <v>0</v>
      </c>
      <c r="P992" s="3" t="s">
        <v>8268</v>
      </c>
      <c r="Q992" s="8">
        <f t="shared" si="62"/>
        <v>1.0399999999999999E-3</v>
      </c>
      <c r="R992" s="10">
        <f t="shared" si="63"/>
        <v>13</v>
      </c>
      <c r="S992" s="3" t="s">
        <v>8309</v>
      </c>
      <c r="T992" s="3" t="s">
        <v>8311</v>
      </c>
    </row>
    <row r="993" spans="1:20" ht="132" x14ac:dyDescent="0.2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14">
        <f t="shared" si="60"/>
        <v>42563.70208333333</v>
      </c>
      <c r="J993" s="3">
        <v>1468349460</v>
      </c>
      <c r="K993" s="14">
        <f t="shared" si="61"/>
        <v>42538.673472222225</v>
      </c>
      <c r="L993" s="3">
        <v>1466186988</v>
      </c>
      <c r="M993" s="3" t="b">
        <v>0</v>
      </c>
      <c r="N993" s="3">
        <v>7</v>
      </c>
      <c r="O993" s="3" t="b">
        <v>0</v>
      </c>
      <c r="P993" s="3" t="s">
        <v>8268</v>
      </c>
      <c r="Q993" s="8">
        <f t="shared" si="62"/>
        <v>4.24E-2</v>
      </c>
      <c r="R993" s="10">
        <f t="shared" si="63"/>
        <v>30.285714285714285</v>
      </c>
      <c r="S993" s="3" t="s">
        <v>8309</v>
      </c>
      <c r="T993" s="3" t="s">
        <v>8311</v>
      </c>
    </row>
    <row r="994" spans="1:20" ht="66" x14ac:dyDescent="0.2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14">
        <f t="shared" si="60"/>
        <v>42497.799988425926</v>
      </c>
      <c r="J994" s="3">
        <v>1462655519</v>
      </c>
      <c r="K994" s="14">
        <f t="shared" si="61"/>
        <v>42437.84165509259</v>
      </c>
      <c r="L994" s="3">
        <v>1457475119</v>
      </c>
      <c r="M994" s="3" t="b">
        <v>0</v>
      </c>
      <c r="N994" s="3">
        <v>4</v>
      </c>
      <c r="O994" s="3" t="b">
        <v>0</v>
      </c>
      <c r="P994" s="3" t="s">
        <v>8268</v>
      </c>
      <c r="Q994" s="8">
        <f t="shared" si="62"/>
        <v>4.6699999999999997E-3</v>
      </c>
      <c r="R994" s="10">
        <f t="shared" si="63"/>
        <v>116.75</v>
      </c>
      <c r="S994" s="3" t="s">
        <v>8309</v>
      </c>
      <c r="T994" s="3" t="s">
        <v>8311</v>
      </c>
    </row>
    <row r="995" spans="1:20" ht="88" x14ac:dyDescent="0.2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14">
        <f t="shared" si="60"/>
        <v>42686.124999999993</v>
      </c>
      <c r="J995" s="3">
        <v>1478926800</v>
      </c>
      <c r="K995" s="14">
        <f t="shared" si="61"/>
        <v>42652.881574074076</v>
      </c>
      <c r="L995" s="3">
        <v>1476054568</v>
      </c>
      <c r="M995" s="3" t="b">
        <v>0</v>
      </c>
      <c r="N995" s="3">
        <v>196</v>
      </c>
      <c r="O995" s="3" t="b">
        <v>0</v>
      </c>
      <c r="P995" s="3" t="s">
        <v>8268</v>
      </c>
      <c r="Q995" s="8">
        <f t="shared" si="62"/>
        <v>0.25087142857142858</v>
      </c>
      <c r="R995" s="10">
        <f t="shared" si="63"/>
        <v>89.59693877551021</v>
      </c>
      <c r="S995" s="3" t="s">
        <v>8309</v>
      </c>
      <c r="T995" s="3" t="s">
        <v>8311</v>
      </c>
    </row>
    <row r="996" spans="1:20" ht="132" x14ac:dyDescent="0.2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14">
        <f t="shared" si="60"/>
        <v>41973.874305555553</v>
      </c>
      <c r="J996" s="3">
        <v>1417388340</v>
      </c>
      <c r="K996" s="14">
        <f t="shared" si="61"/>
        <v>41921.179745370369</v>
      </c>
      <c r="L996" s="3">
        <v>1412835530</v>
      </c>
      <c r="M996" s="3" t="b">
        <v>0</v>
      </c>
      <c r="N996" s="3">
        <v>11</v>
      </c>
      <c r="O996" s="3" t="b">
        <v>0</v>
      </c>
      <c r="P996" s="3" t="s">
        <v>8268</v>
      </c>
      <c r="Q996" s="8">
        <f t="shared" si="62"/>
        <v>2.3345000000000001E-2</v>
      </c>
      <c r="R996" s="10">
        <f t="shared" si="63"/>
        <v>424.45454545454544</v>
      </c>
      <c r="S996" s="3" t="s">
        <v>8309</v>
      </c>
      <c r="T996" s="3" t="s">
        <v>8311</v>
      </c>
    </row>
    <row r="997" spans="1:20" ht="88" x14ac:dyDescent="0.2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14">
        <f t="shared" si="60"/>
        <v>41972.583333333336</v>
      </c>
      <c r="J997" s="3">
        <v>1417276800</v>
      </c>
      <c r="K997" s="14">
        <f t="shared" si="61"/>
        <v>41947.857407407406</v>
      </c>
      <c r="L997" s="3">
        <v>1415140480</v>
      </c>
      <c r="M997" s="3" t="b">
        <v>0</v>
      </c>
      <c r="N997" s="3">
        <v>9</v>
      </c>
      <c r="O997" s="3" t="b">
        <v>0</v>
      </c>
      <c r="P997" s="3" t="s">
        <v>8268</v>
      </c>
      <c r="Q997" s="8">
        <f t="shared" si="62"/>
        <v>7.2599999999999998E-2</v>
      </c>
      <c r="R997" s="10">
        <f t="shared" si="63"/>
        <v>80.666666666666671</v>
      </c>
      <c r="S997" s="3" t="s">
        <v>8309</v>
      </c>
      <c r="T997" s="3" t="s">
        <v>8311</v>
      </c>
    </row>
    <row r="998" spans="1:20" ht="66" x14ac:dyDescent="0.2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14">
        <f t="shared" si="60"/>
        <v>41847.560416666667</v>
      </c>
      <c r="J998" s="3">
        <v>1406474820</v>
      </c>
      <c r="K998" s="14">
        <f t="shared" si="61"/>
        <v>41817.783101851848</v>
      </c>
      <c r="L998" s="3">
        <v>1403902060</v>
      </c>
      <c r="M998" s="3" t="b">
        <v>0</v>
      </c>
      <c r="N998" s="3">
        <v>5</v>
      </c>
      <c r="O998" s="3" t="b">
        <v>0</v>
      </c>
      <c r="P998" s="3" t="s">
        <v>8268</v>
      </c>
      <c r="Q998" s="8">
        <f t="shared" si="62"/>
        <v>1.6250000000000001E-2</v>
      </c>
      <c r="R998" s="10">
        <f t="shared" si="63"/>
        <v>13</v>
      </c>
      <c r="S998" s="3" t="s">
        <v>8309</v>
      </c>
      <c r="T998" s="3" t="s">
        <v>8311</v>
      </c>
    </row>
    <row r="999" spans="1:20" ht="66" x14ac:dyDescent="0.2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14">
        <f t="shared" si="60"/>
        <v>41971.061307870368</v>
      </c>
      <c r="J999" s="3">
        <v>1417145297</v>
      </c>
      <c r="K999" s="14">
        <f t="shared" si="61"/>
        <v>41941.019641203704</v>
      </c>
      <c r="L999" s="3">
        <v>1414549697</v>
      </c>
      <c r="M999" s="3" t="b">
        <v>0</v>
      </c>
      <c r="N999" s="3">
        <v>8</v>
      </c>
      <c r="O999" s="3" t="b">
        <v>0</v>
      </c>
      <c r="P999" s="3" t="s">
        <v>8268</v>
      </c>
      <c r="Q999" s="8">
        <f t="shared" si="62"/>
        <v>1.2999999999999999E-2</v>
      </c>
      <c r="R999" s="10">
        <f t="shared" si="63"/>
        <v>8.125</v>
      </c>
      <c r="S999" s="3" t="s">
        <v>8309</v>
      </c>
      <c r="T999" s="3" t="s">
        <v>8311</v>
      </c>
    </row>
    <row r="1000" spans="1:20" ht="66" x14ac:dyDescent="0.2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14">
        <f t="shared" si="60"/>
        <v>42327.127326388887</v>
      </c>
      <c r="J1000" s="3">
        <v>1447909401</v>
      </c>
      <c r="K1000" s="14">
        <f t="shared" si="61"/>
        <v>42282.085659722223</v>
      </c>
      <c r="L1000" s="3">
        <v>1444017801</v>
      </c>
      <c r="M1000" s="3" t="b">
        <v>0</v>
      </c>
      <c r="N1000" s="3">
        <v>229</v>
      </c>
      <c r="O1000" s="3" t="b">
        <v>0</v>
      </c>
      <c r="P1000" s="3" t="s">
        <v>8268</v>
      </c>
      <c r="Q1000" s="8">
        <f t="shared" si="62"/>
        <v>0.58558333333333334</v>
      </c>
      <c r="R1000" s="10">
        <f t="shared" si="63"/>
        <v>153.42794759825327</v>
      </c>
      <c r="S1000" s="3" t="s">
        <v>8309</v>
      </c>
      <c r="T1000" s="3" t="s">
        <v>8311</v>
      </c>
    </row>
    <row r="1001" spans="1:20" ht="88" x14ac:dyDescent="0.2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14">
        <f t="shared" si="60"/>
        <v>41956.251388888886</v>
      </c>
      <c r="J1001" s="3">
        <v>1415865720</v>
      </c>
      <c r="K1001" s="14">
        <f t="shared" si="61"/>
        <v>41926.216319444444</v>
      </c>
      <c r="L1001" s="3">
        <v>1413270690</v>
      </c>
      <c r="M1001" s="3" t="b">
        <v>0</v>
      </c>
      <c r="N1001" s="3">
        <v>40</v>
      </c>
      <c r="O1001" s="3" t="b">
        <v>0</v>
      </c>
      <c r="P1001" s="3" t="s">
        <v>8268</v>
      </c>
      <c r="Q1001" s="8">
        <f t="shared" si="62"/>
        <v>7.7886666666666673E-2</v>
      </c>
      <c r="R1001" s="10">
        <f t="shared" si="63"/>
        <v>292.07499999999999</v>
      </c>
      <c r="S1001" s="3" t="s">
        <v>8309</v>
      </c>
      <c r="T1001" s="3" t="s">
        <v>8311</v>
      </c>
    </row>
    <row r="1002" spans="1:20" ht="88" x14ac:dyDescent="0.2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14">
        <f t="shared" si="60"/>
        <v>42808.93472222222</v>
      </c>
      <c r="J1002" s="3">
        <v>1489537560</v>
      </c>
      <c r="K1002" s="14">
        <f t="shared" si="61"/>
        <v>42748.976388888885</v>
      </c>
      <c r="L1002" s="3">
        <v>1484357160</v>
      </c>
      <c r="M1002" s="3" t="b">
        <v>0</v>
      </c>
      <c r="N1002" s="3">
        <v>6</v>
      </c>
      <c r="O1002" s="3" t="b">
        <v>0</v>
      </c>
      <c r="P1002" s="3" t="s">
        <v>8268</v>
      </c>
      <c r="Q1002" s="8">
        <f t="shared" si="62"/>
        <v>2.2157147647256063E-2</v>
      </c>
      <c r="R1002" s="10">
        <f t="shared" si="63"/>
        <v>3304</v>
      </c>
      <c r="S1002" s="3" t="s">
        <v>8309</v>
      </c>
      <c r="T1002" s="3" t="s">
        <v>8311</v>
      </c>
    </row>
    <row r="1003" spans="1:20" ht="110" x14ac:dyDescent="0.2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14">
        <f t="shared" si="60"/>
        <v>42765.636724537035</v>
      </c>
      <c r="J1003" s="3">
        <v>1485796613</v>
      </c>
      <c r="K1003" s="14">
        <f t="shared" si="61"/>
        <v>42720.636724537035</v>
      </c>
      <c r="L1003" s="3">
        <v>1481908613</v>
      </c>
      <c r="M1003" s="3" t="b">
        <v>0</v>
      </c>
      <c r="N1003" s="3">
        <v>4</v>
      </c>
      <c r="O1003" s="3" t="b">
        <v>0</v>
      </c>
      <c r="P1003" s="3" t="s">
        <v>8268</v>
      </c>
      <c r="Q1003" s="8">
        <f t="shared" si="62"/>
        <v>1.04</v>
      </c>
      <c r="R1003" s="10">
        <f t="shared" si="63"/>
        <v>1300</v>
      </c>
      <c r="S1003" s="3" t="s">
        <v>8309</v>
      </c>
      <c r="T1003" s="3" t="s">
        <v>8311</v>
      </c>
    </row>
    <row r="1004" spans="1:20" ht="88" x14ac:dyDescent="0.2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14">
        <f t="shared" si="60"/>
        <v>42355.165972222218</v>
      </c>
      <c r="J1004" s="3">
        <v>1450331940</v>
      </c>
      <c r="K1004" s="14">
        <f t="shared" si="61"/>
        <v>42325.600856481477</v>
      </c>
      <c r="L1004" s="3">
        <v>1447777514</v>
      </c>
      <c r="M1004" s="3" t="b">
        <v>0</v>
      </c>
      <c r="N1004" s="3">
        <v>22</v>
      </c>
      <c r="O1004" s="3" t="b">
        <v>0</v>
      </c>
      <c r="P1004" s="3" t="s">
        <v>8268</v>
      </c>
      <c r="Q1004" s="8">
        <f t="shared" si="62"/>
        <v>0.29602960296029601</v>
      </c>
      <c r="R1004" s="10">
        <f t="shared" si="63"/>
        <v>134.54545454545453</v>
      </c>
      <c r="S1004" s="3" t="s">
        <v>8309</v>
      </c>
      <c r="T1004" s="3" t="s">
        <v>8311</v>
      </c>
    </row>
    <row r="1005" spans="1:20" ht="66" x14ac:dyDescent="0.2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14">
        <f t="shared" si="60"/>
        <v>42810.584039351852</v>
      </c>
      <c r="J1005" s="3">
        <v>1489680061</v>
      </c>
      <c r="K1005" s="14">
        <f t="shared" si="61"/>
        <v>42780.625706018516</v>
      </c>
      <c r="L1005" s="3">
        <v>1487091661</v>
      </c>
      <c r="M1005" s="3" t="b">
        <v>0</v>
      </c>
      <c r="N1005" s="3">
        <v>15</v>
      </c>
      <c r="O1005" s="3" t="b">
        <v>0</v>
      </c>
      <c r="P1005" s="3" t="s">
        <v>8268</v>
      </c>
      <c r="Q1005" s="8">
        <f t="shared" si="62"/>
        <v>0.16055</v>
      </c>
      <c r="R1005" s="10">
        <f t="shared" si="63"/>
        <v>214.06666666666666</v>
      </c>
      <c r="S1005" s="3" t="s">
        <v>8309</v>
      </c>
      <c r="T1005" s="3" t="s">
        <v>8311</v>
      </c>
    </row>
    <row r="1006" spans="1:20" ht="66" x14ac:dyDescent="0.2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14">
        <f t="shared" si="60"/>
        <v>42418.6253125</v>
      </c>
      <c r="J1006" s="3">
        <v>1455814827</v>
      </c>
      <c r="K1006" s="14">
        <f t="shared" si="61"/>
        <v>42388.6253125</v>
      </c>
      <c r="L1006" s="3">
        <v>1453222827</v>
      </c>
      <c r="M1006" s="3" t="b">
        <v>0</v>
      </c>
      <c r="N1006" s="3">
        <v>95</v>
      </c>
      <c r="O1006" s="3" t="b">
        <v>0</v>
      </c>
      <c r="P1006" s="3" t="s">
        <v>8268</v>
      </c>
      <c r="Q1006" s="8">
        <f t="shared" si="62"/>
        <v>0.82208000000000003</v>
      </c>
      <c r="R1006" s="10">
        <f t="shared" si="63"/>
        <v>216.33684210526314</v>
      </c>
      <c r="S1006" s="3" t="s">
        <v>8309</v>
      </c>
      <c r="T1006" s="3" t="s">
        <v>8311</v>
      </c>
    </row>
    <row r="1007" spans="1:20" ht="66" x14ac:dyDescent="0.2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14">
        <f t="shared" si="60"/>
        <v>42307.541469907403</v>
      </c>
      <c r="J1007" s="3">
        <v>1446217183</v>
      </c>
      <c r="K1007" s="14">
        <f t="shared" si="61"/>
        <v>42276.54146990741</v>
      </c>
      <c r="L1007" s="3">
        <v>1443538783</v>
      </c>
      <c r="M1007" s="3" t="b">
        <v>0</v>
      </c>
      <c r="N1007" s="3">
        <v>161</v>
      </c>
      <c r="O1007" s="3" t="b">
        <v>0</v>
      </c>
      <c r="P1007" s="3" t="s">
        <v>8268</v>
      </c>
      <c r="Q1007" s="8">
        <f t="shared" si="62"/>
        <v>0.75051000000000001</v>
      </c>
      <c r="R1007" s="10">
        <f t="shared" si="63"/>
        <v>932.31055900621118</v>
      </c>
      <c r="S1007" s="3" t="s">
        <v>8309</v>
      </c>
      <c r="T1007" s="3" t="s">
        <v>8311</v>
      </c>
    </row>
    <row r="1008" spans="1:20" ht="88" x14ac:dyDescent="0.2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14">
        <f t="shared" si="60"/>
        <v>41985.21597222222</v>
      </c>
      <c r="J1008" s="3">
        <v>1418368260</v>
      </c>
      <c r="K1008" s="14">
        <f t="shared" si="61"/>
        <v>41976.95685185185</v>
      </c>
      <c r="L1008" s="3">
        <v>1417654672</v>
      </c>
      <c r="M1008" s="3" t="b">
        <v>0</v>
      </c>
      <c r="N1008" s="3">
        <v>8</v>
      </c>
      <c r="O1008" s="3" t="b">
        <v>0</v>
      </c>
      <c r="P1008" s="3" t="s">
        <v>8268</v>
      </c>
      <c r="Q1008" s="8">
        <f t="shared" si="62"/>
        <v>5.8500000000000003E-2</v>
      </c>
      <c r="R1008" s="10">
        <f t="shared" si="63"/>
        <v>29.25</v>
      </c>
      <c r="S1008" s="3" t="s">
        <v>8309</v>
      </c>
      <c r="T1008" s="3" t="s">
        <v>8311</v>
      </c>
    </row>
    <row r="1009" spans="1:20" ht="88" x14ac:dyDescent="0.2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14">
        <f t="shared" si="60"/>
        <v>42718.541932870365</v>
      </c>
      <c r="J1009" s="3">
        <v>1481727623</v>
      </c>
      <c r="K1009" s="14">
        <f t="shared" si="61"/>
        <v>42676.5002662037</v>
      </c>
      <c r="L1009" s="3">
        <v>1478095223</v>
      </c>
      <c r="M1009" s="3" t="b">
        <v>0</v>
      </c>
      <c r="N1009" s="3">
        <v>76</v>
      </c>
      <c r="O1009" s="3" t="b">
        <v>0</v>
      </c>
      <c r="P1009" s="3" t="s">
        <v>8268</v>
      </c>
      <c r="Q1009" s="8">
        <f t="shared" si="62"/>
        <v>0.44319999999999998</v>
      </c>
      <c r="R1009" s="10">
        <f t="shared" si="63"/>
        <v>174.94736842105263</v>
      </c>
      <c r="S1009" s="3" t="s">
        <v>8309</v>
      </c>
      <c r="T1009" s="3" t="s">
        <v>8311</v>
      </c>
    </row>
    <row r="1010" spans="1:20" ht="110" x14ac:dyDescent="0.2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14">
        <f t="shared" si="60"/>
        <v>42732.725868055553</v>
      </c>
      <c r="J1010" s="3">
        <v>1482953115</v>
      </c>
      <c r="K1010" s="14">
        <f t="shared" si="61"/>
        <v>42702.725868055553</v>
      </c>
      <c r="L1010" s="3">
        <v>1480361115</v>
      </c>
      <c r="M1010" s="3" t="b">
        <v>0</v>
      </c>
      <c r="N1010" s="3">
        <v>1</v>
      </c>
      <c r="O1010" s="3" t="b">
        <v>0</v>
      </c>
      <c r="P1010" s="3" t="s">
        <v>8268</v>
      </c>
      <c r="Q1010" s="8">
        <f t="shared" si="62"/>
        <v>2.6737967914438501E-3</v>
      </c>
      <c r="R1010" s="10">
        <f t="shared" si="63"/>
        <v>250</v>
      </c>
      <c r="S1010" s="3" t="s">
        <v>8309</v>
      </c>
      <c r="T1010" s="3" t="s">
        <v>8311</v>
      </c>
    </row>
    <row r="1011" spans="1:20" ht="110" x14ac:dyDescent="0.2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14">
        <f t="shared" si="60"/>
        <v>42540.521365740737</v>
      </c>
      <c r="J1011" s="3">
        <v>1466346646</v>
      </c>
      <c r="K1011" s="14">
        <f t="shared" si="61"/>
        <v>42510.521365740737</v>
      </c>
      <c r="L1011" s="3">
        <v>1463754646</v>
      </c>
      <c r="M1011" s="3" t="b">
        <v>0</v>
      </c>
      <c r="N1011" s="3">
        <v>101</v>
      </c>
      <c r="O1011" s="3" t="b">
        <v>0</v>
      </c>
      <c r="P1011" s="3" t="s">
        <v>8268</v>
      </c>
      <c r="Q1011" s="8">
        <f t="shared" si="62"/>
        <v>0.1313</v>
      </c>
      <c r="R1011" s="10">
        <f t="shared" si="63"/>
        <v>65</v>
      </c>
      <c r="S1011" s="3" t="s">
        <v>8309</v>
      </c>
      <c r="T1011" s="3" t="s">
        <v>8311</v>
      </c>
    </row>
    <row r="1012" spans="1:20" ht="110" x14ac:dyDescent="0.2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14">
        <f t="shared" si="60"/>
        <v>42618.040972222218</v>
      </c>
      <c r="J1012" s="3">
        <v>1473044340</v>
      </c>
      <c r="K1012" s="14">
        <f t="shared" si="61"/>
        <v>42561.746087962958</v>
      </c>
      <c r="L1012" s="3">
        <v>1468180462</v>
      </c>
      <c r="M1012" s="3" t="b">
        <v>0</v>
      </c>
      <c r="N1012" s="3">
        <v>4</v>
      </c>
      <c r="O1012" s="3" t="b">
        <v>0</v>
      </c>
      <c r="P1012" s="3" t="s">
        <v>8268</v>
      </c>
      <c r="Q1012" s="8">
        <f t="shared" si="62"/>
        <v>1.9088937093275488E-3</v>
      </c>
      <c r="R1012" s="10">
        <f t="shared" si="63"/>
        <v>55</v>
      </c>
      <c r="S1012" s="3" t="s">
        <v>8309</v>
      </c>
      <c r="T1012" s="3" t="s">
        <v>8311</v>
      </c>
    </row>
    <row r="1013" spans="1:20" ht="88" x14ac:dyDescent="0.2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14">
        <f t="shared" si="60"/>
        <v>41991.814756944441</v>
      </c>
      <c r="J1013" s="3">
        <v>1418938395</v>
      </c>
      <c r="K1013" s="14">
        <f t="shared" si="61"/>
        <v>41946.814756944441</v>
      </c>
      <c r="L1013" s="3">
        <v>1415050395</v>
      </c>
      <c r="M1013" s="3" t="b">
        <v>0</v>
      </c>
      <c r="N1013" s="3">
        <v>1</v>
      </c>
      <c r="O1013" s="3" t="b">
        <v>0</v>
      </c>
      <c r="P1013" s="3" t="s">
        <v>8268</v>
      </c>
      <c r="Q1013" s="8">
        <f t="shared" si="62"/>
        <v>3.7499999999999999E-3</v>
      </c>
      <c r="R1013" s="10">
        <f t="shared" si="63"/>
        <v>75</v>
      </c>
      <c r="S1013" s="3" t="s">
        <v>8309</v>
      </c>
      <c r="T1013" s="3" t="s">
        <v>8311</v>
      </c>
    </row>
    <row r="1014" spans="1:20" ht="110" x14ac:dyDescent="0.2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14">
        <f t="shared" si="60"/>
        <v>42759.357083333329</v>
      </c>
      <c r="J1014" s="3">
        <v>1485254052</v>
      </c>
      <c r="K1014" s="14">
        <f t="shared" si="61"/>
        <v>42714.357083333329</v>
      </c>
      <c r="L1014" s="3">
        <v>1481366052</v>
      </c>
      <c r="M1014" s="3" t="b">
        <v>0</v>
      </c>
      <c r="N1014" s="3">
        <v>775</v>
      </c>
      <c r="O1014" s="3" t="b">
        <v>0</v>
      </c>
      <c r="P1014" s="3" t="s">
        <v>8268</v>
      </c>
      <c r="Q1014" s="8">
        <f t="shared" si="62"/>
        <v>215.35021</v>
      </c>
      <c r="R1014" s="10">
        <f t="shared" si="63"/>
        <v>1389.3561935483872</v>
      </c>
      <c r="S1014" s="3" t="s">
        <v>8309</v>
      </c>
      <c r="T1014" s="3" t="s">
        <v>8311</v>
      </c>
    </row>
    <row r="1015" spans="1:20" ht="88" x14ac:dyDescent="0.2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14">
        <f t="shared" si="60"/>
        <v>42367.749999999993</v>
      </c>
      <c r="J1015" s="3">
        <v>1451419200</v>
      </c>
      <c r="K1015" s="14">
        <f t="shared" si="61"/>
        <v>42339.750648148147</v>
      </c>
      <c r="L1015" s="3">
        <v>1449000056</v>
      </c>
      <c r="M1015" s="3" t="b">
        <v>0</v>
      </c>
      <c r="N1015" s="3">
        <v>90</v>
      </c>
      <c r="O1015" s="3" t="b">
        <v>0</v>
      </c>
      <c r="P1015" s="3" t="s">
        <v>8268</v>
      </c>
      <c r="Q1015" s="8">
        <f t="shared" si="62"/>
        <v>0.34527999999999998</v>
      </c>
      <c r="R1015" s="10">
        <f t="shared" si="63"/>
        <v>95.911111111111111</v>
      </c>
      <c r="S1015" s="3" t="s">
        <v>8309</v>
      </c>
      <c r="T1015" s="3" t="s">
        <v>8311</v>
      </c>
    </row>
    <row r="1016" spans="1:20" ht="66" x14ac:dyDescent="0.2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14">
        <f t="shared" si="60"/>
        <v>42004.91915509259</v>
      </c>
      <c r="J1016" s="3">
        <v>1420070615</v>
      </c>
      <c r="K1016" s="14">
        <f t="shared" si="61"/>
        <v>41954.91915509259</v>
      </c>
      <c r="L1016" s="3">
        <v>1415750615</v>
      </c>
      <c r="M1016" s="3" t="b">
        <v>0</v>
      </c>
      <c r="N1016" s="3">
        <v>16</v>
      </c>
      <c r="O1016" s="3" t="b">
        <v>0</v>
      </c>
      <c r="P1016" s="3" t="s">
        <v>8268</v>
      </c>
      <c r="Q1016" s="8">
        <f t="shared" si="62"/>
        <v>0.30599999999999999</v>
      </c>
      <c r="R1016" s="10">
        <f t="shared" si="63"/>
        <v>191.25</v>
      </c>
      <c r="S1016" s="3" t="s">
        <v>8309</v>
      </c>
      <c r="T1016" s="3" t="s">
        <v>8311</v>
      </c>
    </row>
    <row r="1017" spans="1:20" ht="66" x14ac:dyDescent="0.2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14">
        <f t="shared" si="60"/>
        <v>42333.836747685178</v>
      </c>
      <c r="J1017" s="3">
        <v>1448489095</v>
      </c>
      <c r="K1017" s="14">
        <f t="shared" si="61"/>
        <v>42303.795081018521</v>
      </c>
      <c r="L1017" s="3">
        <v>1445893495</v>
      </c>
      <c r="M1017" s="3" t="b">
        <v>0</v>
      </c>
      <c r="N1017" s="3">
        <v>6</v>
      </c>
      <c r="O1017" s="3" t="b">
        <v>0</v>
      </c>
      <c r="P1017" s="3" t="s">
        <v>8268</v>
      </c>
      <c r="Q1017" s="8">
        <f t="shared" si="62"/>
        <v>2.6666666666666668E-2</v>
      </c>
      <c r="R1017" s="10">
        <f t="shared" si="63"/>
        <v>40</v>
      </c>
      <c r="S1017" s="3" t="s">
        <v>8309</v>
      </c>
      <c r="T1017" s="3" t="s">
        <v>8311</v>
      </c>
    </row>
    <row r="1018" spans="1:20" ht="88" x14ac:dyDescent="0.2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14">
        <f t="shared" si="60"/>
        <v>42466.982129629621</v>
      </c>
      <c r="J1018" s="3">
        <v>1459992856</v>
      </c>
      <c r="K1018" s="14">
        <f t="shared" si="61"/>
        <v>42422.023796296293</v>
      </c>
      <c r="L1018" s="3">
        <v>1456108456</v>
      </c>
      <c r="M1018" s="3" t="b">
        <v>0</v>
      </c>
      <c r="N1018" s="3">
        <v>38</v>
      </c>
      <c r="O1018" s="3" t="b">
        <v>0</v>
      </c>
      <c r="P1018" s="3" t="s">
        <v>8268</v>
      </c>
      <c r="Q1018" s="8">
        <f t="shared" si="62"/>
        <v>2.8420000000000001E-2</v>
      </c>
      <c r="R1018" s="10">
        <f t="shared" si="63"/>
        <v>74.78947368421052</v>
      </c>
      <c r="S1018" s="3" t="s">
        <v>8309</v>
      </c>
      <c r="T1018" s="3" t="s">
        <v>8311</v>
      </c>
    </row>
    <row r="1019" spans="1:20" ht="110" x14ac:dyDescent="0.2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14">
        <f t="shared" si="60"/>
        <v>42329.633506944439</v>
      </c>
      <c r="J1019" s="3">
        <v>1448125935</v>
      </c>
      <c r="K1019" s="14">
        <f t="shared" si="61"/>
        <v>42289.591840277775</v>
      </c>
      <c r="L1019" s="3">
        <v>1444666335</v>
      </c>
      <c r="M1019" s="3" t="b">
        <v>0</v>
      </c>
      <c r="N1019" s="3">
        <v>355</v>
      </c>
      <c r="O1019" s="3" t="b">
        <v>0</v>
      </c>
      <c r="P1019" s="3" t="s">
        <v>8268</v>
      </c>
      <c r="Q1019" s="8">
        <f t="shared" si="62"/>
        <v>0.22878799999999999</v>
      </c>
      <c r="R1019" s="10">
        <f t="shared" si="63"/>
        <v>161.11830985915492</v>
      </c>
      <c r="S1019" s="3" t="s">
        <v>8309</v>
      </c>
      <c r="T1019" s="3" t="s">
        <v>8311</v>
      </c>
    </row>
    <row r="1020" spans="1:20" ht="88" x14ac:dyDescent="0.2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14">
        <f t="shared" si="60"/>
        <v>42565.408946759257</v>
      </c>
      <c r="J1020" s="3">
        <v>1468496933</v>
      </c>
      <c r="K1020" s="14">
        <f t="shared" si="61"/>
        <v>42535.408946759257</v>
      </c>
      <c r="L1020" s="3">
        <v>1465904933</v>
      </c>
      <c r="M1020" s="3" t="b">
        <v>0</v>
      </c>
      <c r="N1020" s="3">
        <v>7</v>
      </c>
      <c r="O1020" s="3" t="b">
        <v>0</v>
      </c>
      <c r="P1020" s="3" t="s">
        <v>8268</v>
      </c>
      <c r="Q1020" s="8">
        <f t="shared" si="62"/>
        <v>3.1050000000000001E-2</v>
      </c>
      <c r="R1020" s="10">
        <f t="shared" si="63"/>
        <v>88.714285714285708</v>
      </c>
      <c r="S1020" s="3" t="s">
        <v>8309</v>
      </c>
      <c r="T1020" s="3" t="s">
        <v>8311</v>
      </c>
    </row>
    <row r="1021" spans="1:20" ht="88" x14ac:dyDescent="0.2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14">
        <f t="shared" si="60"/>
        <v>42039.890613425923</v>
      </c>
      <c r="J1021" s="3">
        <v>1423092149</v>
      </c>
      <c r="K1021" s="14">
        <f t="shared" si="61"/>
        <v>42009.890613425923</v>
      </c>
      <c r="L1021" s="3">
        <v>1420500149</v>
      </c>
      <c r="M1021" s="3" t="b">
        <v>0</v>
      </c>
      <c r="N1021" s="3">
        <v>400</v>
      </c>
      <c r="O1021" s="3" t="b">
        <v>0</v>
      </c>
      <c r="P1021" s="3" t="s">
        <v>8268</v>
      </c>
      <c r="Q1021" s="8">
        <f t="shared" si="62"/>
        <v>0.47333333333333333</v>
      </c>
      <c r="R1021" s="10">
        <f t="shared" si="63"/>
        <v>53.25</v>
      </c>
      <c r="S1021" s="3" t="s">
        <v>8309</v>
      </c>
      <c r="T1021" s="3" t="s">
        <v>8311</v>
      </c>
    </row>
    <row r="1022" spans="1:20" ht="88" x14ac:dyDescent="0.2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14">
        <f t="shared" si="60"/>
        <v>42156.949305555558</v>
      </c>
      <c r="J1022" s="3">
        <v>1433206020</v>
      </c>
      <c r="K1022" s="14">
        <f t="shared" si="61"/>
        <v>42126.986215277771</v>
      </c>
      <c r="L1022" s="3">
        <v>1430617209</v>
      </c>
      <c r="M1022" s="3" t="b">
        <v>0</v>
      </c>
      <c r="N1022" s="3">
        <v>30</v>
      </c>
      <c r="O1022" s="3" t="b">
        <v>1</v>
      </c>
      <c r="P1022" s="3" t="s">
        <v>8275</v>
      </c>
      <c r="Q1022" s="8">
        <f t="shared" si="62"/>
        <v>2.0554838709677421</v>
      </c>
      <c r="R1022" s="10">
        <f t="shared" si="63"/>
        <v>106.2</v>
      </c>
      <c r="S1022" s="3" t="s">
        <v>8315</v>
      </c>
      <c r="T1022" s="3" t="s">
        <v>8320</v>
      </c>
    </row>
    <row r="1023" spans="1:20" ht="88" x14ac:dyDescent="0.2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14">
        <f t="shared" si="60"/>
        <v>42294.083333333336</v>
      </c>
      <c r="J1023" s="3">
        <v>1445054400</v>
      </c>
      <c r="K1023" s="14">
        <f t="shared" si="61"/>
        <v>42271.168645833335</v>
      </c>
      <c r="L1023" s="3">
        <v>1443074571</v>
      </c>
      <c r="M1023" s="3" t="b">
        <v>1</v>
      </c>
      <c r="N1023" s="3">
        <v>478</v>
      </c>
      <c r="O1023" s="3" t="b">
        <v>1</v>
      </c>
      <c r="P1023" s="3" t="s">
        <v>8275</v>
      </c>
      <c r="Q1023" s="8">
        <f t="shared" si="62"/>
        <v>3.5180366666666667</v>
      </c>
      <c r="R1023" s="10">
        <f t="shared" si="63"/>
        <v>22.079728033472804</v>
      </c>
      <c r="S1023" s="3" t="s">
        <v>8315</v>
      </c>
      <c r="T1023" s="3" t="s">
        <v>8320</v>
      </c>
    </row>
    <row r="1024" spans="1:20" ht="66" x14ac:dyDescent="0.2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14">
        <f t="shared" si="60"/>
        <v>42141.563391203708</v>
      </c>
      <c r="J1024" s="3">
        <v>1431876677</v>
      </c>
      <c r="K1024" s="14">
        <f t="shared" si="61"/>
        <v>42111.563391203701</v>
      </c>
      <c r="L1024" s="3">
        <v>1429284677</v>
      </c>
      <c r="M1024" s="3" t="b">
        <v>1</v>
      </c>
      <c r="N1024" s="3">
        <v>74</v>
      </c>
      <c r="O1024" s="3" t="b">
        <v>1</v>
      </c>
      <c r="P1024" s="3" t="s">
        <v>8275</v>
      </c>
      <c r="Q1024" s="8">
        <f t="shared" si="62"/>
        <v>1.149</v>
      </c>
      <c r="R1024" s="10">
        <f t="shared" si="63"/>
        <v>31.054054054054053</v>
      </c>
      <c r="S1024" s="3" t="s">
        <v>8315</v>
      </c>
      <c r="T1024" s="3" t="s">
        <v>8320</v>
      </c>
    </row>
    <row r="1025" spans="1:20" ht="88" x14ac:dyDescent="0.2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14">
        <f t="shared" si="60"/>
        <v>42175.836354166669</v>
      </c>
      <c r="J1025" s="3">
        <v>1434837861</v>
      </c>
      <c r="K1025" s="14">
        <f t="shared" si="61"/>
        <v>42145.836354166669</v>
      </c>
      <c r="L1025" s="3">
        <v>1432245861</v>
      </c>
      <c r="M1025" s="3" t="b">
        <v>0</v>
      </c>
      <c r="N1025" s="3">
        <v>131</v>
      </c>
      <c r="O1025" s="3" t="b">
        <v>1</v>
      </c>
      <c r="P1025" s="3" t="s">
        <v>8275</v>
      </c>
      <c r="Q1025" s="8">
        <f t="shared" si="62"/>
        <v>2.3715000000000002</v>
      </c>
      <c r="R1025" s="10">
        <f t="shared" si="63"/>
        <v>36.206106870229007</v>
      </c>
      <c r="S1025" s="3" t="s">
        <v>8315</v>
      </c>
      <c r="T1025" s="3" t="s">
        <v>8320</v>
      </c>
    </row>
    <row r="1026" spans="1:20" ht="88" x14ac:dyDescent="0.2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14">
        <f t="shared" si="60"/>
        <v>42400.497256944444</v>
      </c>
      <c r="J1026" s="3">
        <v>1454248563</v>
      </c>
      <c r="K1026" s="14">
        <f t="shared" si="61"/>
        <v>42370.497256944444</v>
      </c>
      <c r="L1026" s="3">
        <v>1451656563</v>
      </c>
      <c r="M1026" s="3" t="b">
        <v>1</v>
      </c>
      <c r="N1026" s="3">
        <v>61</v>
      </c>
      <c r="O1026" s="3" t="b">
        <v>1</v>
      </c>
      <c r="P1026" s="3" t="s">
        <v>8275</v>
      </c>
      <c r="Q1026" s="8">
        <f t="shared" si="62"/>
        <v>1.1863774999999999</v>
      </c>
      <c r="R1026" s="10">
        <f t="shared" si="63"/>
        <v>388.9762295081967</v>
      </c>
      <c r="S1026" s="3" t="s">
        <v>8315</v>
      </c>
      <c r="T1026" s="3" t="s">
        <v>8320</v>
      </c>
    </row>
    <row r="1027" spans="1:20" ht="66" x14ac:dyDescent="0.2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14">
        <f t="shared" ref="I1027:I1090" si="64">(((J1027/60)/60)/24)+DATE(1970,1,1)+(-2/24)</f>
        <v>42079.708761574067</v>
      </c>
      <c r="J1027" s="3">
        <v>1426532437</v>
      </c>
      <c r="K1027" s="14">
        <f t="shared" ref="K1027:K1090" si="65">(L1027/86400)+25569+(-2/24)</f>
        <v>42049.750428240739</v>
      </c>
      <c r="L1027" s="3">
        <v>1423944037</v>
      </c>
      <c r="M1027" s="3" t="b">
        <v>1</v>
      </c>
      <c r="N1027" s="3">
        <v>1071</v>
      </c>
      <c r="O1027" s="3" t="b">
        <v>1</v>
      </c>
      <c r="P1027" s="3" t="s">
        <v>8275</v>
      </c>
      <c r="Q1027" s="8">
        <f t="shared" ref="Q1027:Q1090" si="66">E1027/D1027</f>
        <v>1.099283142857143</v>
      </c>
      <c r="R1027" s="10">
        <f t="shared" ref="R1027:R1090" si="67">E1027/N1027</f>
        <v>71.848571428571432</v>
      </c>
      <c r="S1027" s="3" t="s">
        <v>8315</v>
      </c>
      <c r="T1027" s="3" t="s">
        <v>8320</v>
      </c>
    </row>
    <row r="1028" spans="1:20" ht="110" x14ac:dyDescent="0.2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14">
        <f t="shared" si="64"/>
        <v>42460.282592592594</v>
      </c>
      <c r="J1028" s="3">
        <v>1459414016</v>
      </c>
      <c r="K1028" s="14">
        <f t="shared" si="65"/>
        <v>42426.324259259258</v>
      </c>
      <c r="L1028" s="3">
        <v>1456480016</v>
      </c>
      <c r="M1028" s="3" t="b">
        <v>1</v>
      </c>
      <c r="N1028" s="3">
        <v>122</v>
      </c>
      <c r="O1028" s="3" t="b">
        <v>1</v>
      </c>
      <c r="P1028" s="3" t="s">
        <v>8275</v>
      </c>
      <c r="Q1028" s="8">
        <f t="shared" si="66"/>
        <v>1.0000828571428571</v>
      </c>
      <c r="R1028" s="10">
        <f t="shared" si="67"/>
        <v>57.381803278688523</v>
      </c>
      <c r="S1028" s="3" t="s">
        <v>8315</v>
      </c>
      <c r="T1028" s="3" t="s">
        <v>8320</v>
      </c>
    </row>
    <row r="1029" spans="1:20" ht="110" x14ac:dyDescent="0.2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14">
        <f t="shared" si="64"/>
        <v>41934.950775462959</v>
      </c>
      <c r="J1029" s="3">
        <v>1414025347</v>
      </c>
      <c r="K1029" s="14">
        <f t="shared" si="65"/>
        <v>41904.950775462959</v>
      </c>
      <c r="L1029" s="3">
        <v>1411433347</v>
      </c>
      <c r="M1029" s="3" t="b">
        <v>1</v>
      </c>
      <c r="N1029" s="3">
        <v>111</v>
      </c>
      <c r="O1029" s="3" t="b">
        <v>1</v>
      </c>
      <c r="P1029" s="3" t="s">
        <v>8275</v>
      </c>
      <c r="Q1029" s="8">
        <f t="shared" si="66"/>
        <v>1.0309292094387414</v>
      </c>
      <c r="R1029" s="10">
        <f t="shared" si="67"/>
        <v>69.666666666666671</v>
      </c>
      <c r="S1029" s="3" t="s">
        <v>8315</v>
      </c>
      <c r="T1029" s="3" t="s">
        <v>8320</v>
      </c>
    </row>
    <row r="1030" spans="1:20" ht="88" x14ac:dyDescent="0.2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14">
        <f t="shared" si="64"/>
        <v>42800.749999999993</v>
      </c>
      <c r="J1030" s="3">
        <v>1488830400</v>
      </c>
      <c r="K1030" s="14">
        <f t="shared" si="65"/>
        <v>42755.544039351851</v>
      </c>
      <c r="L1030" s="3">
        <v>1484924605</v>
      </c>
      <c r="M1030" s="3" t="b">
        <v>1</v>
      </c>
      <c r="N1030" s="3">
        <v>255</v>
      </c>
      <c r="O1030" s="3" t="b">
        <v>1</v>
      </c>
      <c r="P1030" s="3" t="s">
        <v>8275</v>
      </c>
      <c r="Q1030" s="8">
        <f t="shared" si="66"/>
        <v>1.1727000000000001</v>
      </c>
      <c r="R1030" s="10">
        <f t="shared" si="67"/>
        <v>45.988235294117644</v>
      </c>
      <c r="S1030" s="3" t="s">
        <v>8315</v>
      </c>
      <c r="T1030" s="3" t="s">
        <v>8320</v>
      </c>
    </row>
    <row r="1031" spans="1:20" ht="66" x14ac:dyDescent="0.2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14">
        <f t="shared" si="64"/>
        <v>42098.832638888889</v>
      </c>
      <c r="J1031" s="3">
        <v>1428184740</v>
      </c>
      <c r="K1031" s="14">
        <f t="shared" si="65"/>
        <v>42044.628553240742</v>
      </c>
      <c r="L1031" s="3">
        <v>1423501507</v>
      </c>
      <c r="M1031" s="3" t="b">
        <v>0</v>
      </c>
      <c r="N1031" s="3">
        <v>141</v>
      </c>
      <c r="O1031" s="3" t="b">
        <v>1</v>
      </c>
      <c r="P1031" s="3" t="s">
        <v>8275</v>
      </c>
      <c r="Q1031" s="8">
        <f t="shared" si="66"/>
        <v>1.1175999999999999</v>
      </c>
      <c r="R1031" s="10">
        <f t="shared" si="67"/>
        <v>79.262411347517727</v>
      </c>
      <c r="S1031" s="3" t="s">
        <v>8315</v>
      </c>
      <c r="T1031" s="3" t="s">
        <v>8320</v>
      </c>
    </row>
    <row r="1032" spans="1:20" ht="44" x14ac:dyDescent="0.2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14">
        <f t="shared" si="64"/>
        <v>42625.399872685179</v>
      </c>
      <c r="J1032" s="3">
        <v>1473680149</v>
      </c>
      <c r="K1032" s="14">
        <f t="shared" si="65"/>
        <v>42611.399872685179</v>
      </c>
      <c r="L1032" s="3">
        <v>1472470549</v>
      </c>
      <c r="M1032" s="3" t="b">
        <v>0</v>
      </c>
      <c r="N1032" s="3">
        <v>159</v>
      </c>
      <c r="O1032" s="3" t="b">
        <v>1</v>
      </c>
      <c r="P1032" s="3" t="s">
        <v>8275</v>
      </c>
      <c r="Q1032" s="8">
        <f t="shared" si="66"/>
        <v>3.4209999999999998</v>
      </c>
      <c r="R1032" s="10">
        <f t="shared" si="67"/>
        <v>43.031446540880502</v>
      </c>
      <c r="S1032" s="3" t="s">
        <v>8315</v>
      </c>
      <c r="T1032" s="3" t="s">
        <v>8320</v>
      </c>
    </row>
    <row r="1033" spans="1:20" ht="88" x14ac:dyDescent="0.2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14">
        <f t="shared" si="64"/>
        <v>42354.680671296293</v>
      </c>
      <c r="J1033" s="3">
        <v>1450290010</v>
      </c>
      <c r="K1033" s="14">
        <f t="shared" si="65"/>
        <v>42324.680671296293</v>
      </c>
      <c r="L1033" s="3">
        <v>1447698010</v>
      </c>
      <c r="M1033" s="3" t="b">
        <v>0</v>
      </c>
      <c r="N1033" s="3">
        <v>99</v>
      </c>
      <c r="O1033" s="3" t="b">
        <v>1</v>
      </c>
      <c r="P1033" s="3" t="s">
        <v>8275</v>
      </c>
      <c r="Q1033" s="8">
        <f t="shared" si="66"/>
        <v>1.0740000000000001</v>
      </c>
      <c r="R1033" s="10">
        <f t="shared" si="67"/>
        <v>108.48484848484848</v>
      </c>
      <c r="S1033" s="3" t="s">
        <v>8315</v>
      </c>
      <c r="T1033" s="3" t="s">
        <v>8320</v>
      </c>
    </row>
    <row r="1034" spans="1:20" ht="44" x14ac:dyDescent="0.2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14">
        <f t="shared" si="64"/>
        <v>42544.583622685182</v>
      </c>
      <c r="J1034" s="3">
        <v>1466697625</v>
      </c>
      <c r="K1034" s="14">
        <f t="shared" si="65"/>
        <v>42514.583622685182</v>
      </c>
      <c r="L1034" s="3">
        <v>1464105625</v>
      </c>
      <c r="M1034" s="3" t="b">
        <v>0</v>
      </c>
      <c r="N1034" s="3">
        <v>96</v>
      </c>
      <c r="O1034" s="3" t="b">
        <v>1</v>
      </c>
      <c r="P1034" s="3" t="s">
        <v>8275</v>
      </c>
      <c r="Q1034" s="8">
        <f t="shared" si="66"/>
        <v>1.0849703703703704</v>
      </c>
      <c r="R1034" s="10">
        <f t="shared" si="67"/>
        <v>61.029583333333335</v>
      </c>
      <c r="S1034" s="3" t="s">
        <v>8315</v>
      </c>
      <c r="T1034" s="3" t="s">
        <v>8320</v>
      </c>
    </row>
    <row r="1035" spans="1:20" ht="110" x14ac:dyDescent="0.2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14">
        <f t="shared" si="64"/>
        <v>42716.649074074077</v>
      </c>
      <c r="J1035" s="3">
        <v>1481564080</v>
      </c>
      <c r="K1035" s="14">
        <f t="shared" si="65"/>
        <v>42688.64907407407</v>
      </c>
      <c r="L1035" s="3">
        <v>1479144880</v>
      </c>
      <c r="M1035" s="3" t="b">
        <v>0</v>
      </c>
      <c r="N1035" s="3">
        <v>27</v>
      </c>
      <c r="O1035" s="3" t="b">
        <v>1</v>
      </c>
      <c r="P1035" s="3" t="s">
        <v>8275</v>
      </c>
      <c r="Q1035" s="8">
        <f t="shared" si="66"/>
        <v>1.0286144578313252</v>
      </c>
      <c r="R1035" s="10">
        <f t="shared" si="67"/>
        <v>50.592592592592595</v>
      </c>
      <c r="S1035" s="3" t="s">
        <v>8315</v>
      </c>
      <c r="T1035" s="3" t="s">
        <v>8320</v>
      </c>
    </row>
    <row r="1036" spans="1:20" ht="88" x14ac:dyDescent="0.2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14">
        <f t="shared" si="64"/>
        <v>42587.082638888889</v>
      </c>
      <c r="J1036" s="3">
        <v>1470369540</v>
      </c>
      <c r="K1036" s="14">
        <f t="shared" si="65"/>
        <v>42555.083379629628</v>
      </c>
      <c r="L1036" s="3">
        <v>1467604804</v>
      </c>
      <c r="M1036" s="3" t="b">
        <v>0</v>
      </c>
      <c r="N1036" s="3">
        <v>166</v>
      </c>
      <c r="O1036" s="3" t="b">
        <v>1</v>
      </c>
      <c r="P1036" s="3" t="s">
        <v>8275</v>
      </c>
      <c r="Q1036" s="8">
        <f t="shared" si="66"/>
        <v>1.3000180000000001</v>
      </c>
      <c r="R1036" s="10">
        <f t="shared" si="67"/>
        <v>39.157168674698795</v>
      </c>
      <c r="S1036" s="3" t="s">
        <v>8315</v>
      </c>
      <c r="T1036" s="3" t="s">
        <v>8320</v>
      </c>
    </row>
    <row r="1037" spans="1:20" ht="88" x14ac:dyDescent="0.2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14">
        <f t="shared" si="64"/>
        <v>42046.55810185185</v>
      </c>
      <c r="J1037" s="3">
        <v>1423668220</v>
      </c>
      <c r="K1037" s="14">
        <f t="shared" si="65"/>
        <v>42016.55810185185</v>
      </c>
      <c r="L1037" s="3">
        <v>1421076220</v>
      </c>
      <c r="M1037" s="3" t="b">
        <v>0</v>
      </c>
      <c r="N1037" s="3">
        <v>76</v>
      </c>
      <c r="O1037" s="3" t="b">
        <v>1</v>
      </c>
      <c r="P1037" s="3" t="s">
        <v>8275</v>
      </c>
      <c r="Q1037" s="8">
        <f t="shared" si="66"/>
        <v>1.0765217391304347</v>
      </c>
      <c r="R1037" s="10">
        <f t="shared" si="67"/>
        <v>65.15789473684211</v>
      </c>
      <c r="S1037" s="3" t="s">
        <v>8315</v>
      </c>
      <c r="T1037" s="3" t="s">
        <v>8320</v>
      </c>
    </row>
    <row r="1038" spans="1:20" ht="88" x14ac:dyDescent="0.2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14">
        <f t="shared" si="64"/>
        <v>41281.25</v>
      </c>
      <c r="J1038" s="3">
        <v>1357545600</v>
      </c>
      <c r="K1038" s="14">
        <f t="shared" si="65"/>
        <v>41249.365624999999</v>
      </c>
      <c r="L1038" s="3">
        <v>1354790790</v>
      </c>
      <c r="M1038" s="3" t="b">
        <v>0</v>
      </c>
      <c r="N1038" s="3">
        <v>211</v>
      </c>
      <c r="O1038" s="3" t="b">
        <v>1</v>
      </c>
      <c r="P1038" s="3" t="s">
        <v>8275</v>
      </c>
      <c r="Q1038" s="8">
        <f t="shared" si="66"/>
        <v>1.1236044444444444</v>
      </c>
      <c r="R1038" s="10">
        <f t="shared" si="67"/>
        <v>23.963127962085309</v>
      </c>
      <c r="S1038" s="3" t="s">
        <v>8315</v>
      </c>
      <c r="T1038" s="3" t="s">
        <v>8320</v>
      </c>
    </row>
    <row r="1039" spans="1:20" ht="110" x14ac:dyDescent="0.2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14">
        <f t="shared" si="64"/>
        <v>42142.124999999993</v>
      </c>
      <c r="J1039" s="3">
        <v>1431925200</v>
      </c>
      <c r="K1039" s="14">
        <f t="shared" si="65"/>
        <v>42119.73914351852</v>
      </c>
      <c r="L1039" s="3">
        <v>1429991062</v>
      </c>
      <c r="M1039" s="3" t="b">
        <v>0</v>
      </c>
      <c r="N1039" s="3">
        <v>21</v>
      </c>
      <c r="O1039" s="3" t="b">
        <v>1</v>
      </c>
      <c r="P1039" s="3" t="s">
        <v>8275</v>
      </c>
      <c r="Q1039" s="8">
        <f t="shared" si="66"/>
        <v>1.0209999999999999</v>
      </c>
      <c r="R1039" s="10">
        <f t="shared" si="67"/>
        <v>48.61904761904762</v>
      </c>
      <c r="S1039" s="3" t="s">
        <v>8315</v>
      </c>
      <c r="T1039" s="3" t="s">
        <v>8320</v>
      </c>
    </row>
    <row r="1040" spans="1:20" ht="88" x14ac:dyDescent="0.2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14">
        <f t="shared" si="64"/>
        <v>42448.106747685182</v>
      </c>
      <c r="J1040" s="3">
        <v>1458362023</v>
      </c>
      <c r="K1040" s="14">
        <f t="shared" si="65"/>
        <v>42418.148414351854</v>
      </c>
      <c r="L1040" s="3">
        <v>1455773623</v>
      </c>
      <c r="M1040" s="3" t="b">
        <v>0</v>
      </c>
      <c r="N1040" s="3">
        <v>61</v>
      </c>
      <c r="O1040" s="3" t="b">
        <v>1</v>
      </c>
      <c r="P1040" s="3" t="s">
        <v>8275</v>
      </c>
      <c r="Q1040" s="8">
        <f t="shared" si="66"/>
        <v>1.4533333333333334</v>
      </c>
      <c r="R1040" s="10">
        <f t="shared" si="67"/>
        <v>35.73770491803279</v>
      </c>
      <c r="S1040" s="3" t="s">
        <v>8315</v>
      </c>
      <c r="T1040" s="3" t="s">
        <v>8320</v>
      </c>
    </row>
    <row r="1041" spans="1:20" ht="88" x14ac:dyDescent="0.2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14">
        <f t="shared" si="64"/>
        <v>42717.249305555553</v>
      </c>
      <c r="J1041" s="3">
        <v>1481615940</v>
      </c>
      <c r="K1041" s="14">
        <f t="shared" si="65"/>
        <v>42692.025995370372</v>
      </c>
      <c r="L1041" s="3">
        <v>1479436646</v>
      </c>
      <c r="M1041" s="3" t="b">
        <v>0</v>
      </c>
      <c r="N1041" s="3">
        <v>30</v>
      </c>
      <c r="O1041" s="3" t="b">
        <v>1</v>
      </c>
      <c r="P1041" s="3" t="s">
        <v>8275</v>
      </c>
      <c r="Q1041" s="8">
        <f t="shared" si="66"/>
        <v>1.282</v>
      </c>
      <c r="R1041" s="10">
        <f t="shared" si="67"/>
        <v>21.366666666666667</v>
      </c>
      <c r="S1041" s="3" t="s">
        <v>8315</v>
      </c>
      <c r="T1041" s="3" t="s">
        <v>8320</v>
      </c>
    </row>
    <row r="1042" spans="1:20" ht="88" x14ac:dyDescent="0.2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14">
        <f t="shared" si="64"/>
        <v>42609.625104166662</v>
      </c>
      <c r="J1042" s="3">
        <v>1472317209</v>
      </c>
      <c r="K1042" s="14">
        <f t="shared" si="65"/>
        <v>42579.625104166662</v>
      </c>
      <c r="L1042" s="3">
        <v>1469725209</v>
      </c>
      <c r="M1042" s="3" t="b">
        <v>0</v>
      </c>
      <c r="N1042" s="3">
        <v>1</v>
      </c>
      <c r="O1042" s="3" t="b">
        <v>0</v>
      </c>
      <c r="P1042" s="3" t="s">
        <v>8276</v>
      </c>
      <c r="Q1042" s="8">
        <f t="shared" si="66"/>
        <v>2.9411764705882353E-3</v>
      </c>
      <c r="R1042" s="10">
        <f t="shared" si="67"/>
        <v>250</v>
      </c>
      <c r="S1042" s="3" t="s">
        <v>8321</v>
      </c>
      <c r="T1042" s="3" t="s">
        <v>8322</v>
      </c>
    </row>
    <row r="1043" spans="1:20" ht="66" x14ac:dyDescent="0.2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14">
        <f t="shared" si="64"/>
        <v>41850.976759259262</v>
      </c>
      <c r="J1043" s="3">
        <v>1406769992</v>
      </c>
      <c r="K1043" s="14">
        <f t="shared" si="65"/>
        <v>41830.976759259254</v>
      </c>
      <c r="L1043" s="3">
        <v>1405041992</v>
      </c>
      <c r="M1043" s="3" t="b">
        <v>0</v>
      </c>
      <c r="N1043" s="3">
        <v>0</v>
      </c>
      <c r="O1043" s="3" t="b">
        <v>0</v>
      </c>
      <c r="P1043" s="3" t="s">
        <v>8276</v>
      </c>
      <c r="Q1043" s="8">
        <f t="shared" si="66"/>
        <v>0</v>
      </c>
      <c r="R1043" s="10" t="e">
        <f t="shared" si="67"/>
        <v>#DIV/0!</v>
      </c>
      <c r="S1043" s="3" t="s">
        <v>8321</v>
      </c>
      <c r="T1043" s="3" t="s">
        <v>8322</v>
      </c>
    </row>
    <row r="1044" spans="1:20" ht="88" x14ac:dyDescent="0.2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14">
        <f t="shared" si="64"/>
        <v>41894.333333333328</v>
      </c>
      <c r="J1044" s="3">
        <v>1410516000</v>
      </c>
      <c r="K1044" s="14">
        <f t="shared" si="65"/>
        <v>41851.612824074073</v>
      </c>
      <c r="L1044" s="3">
        <v>1406824948</v>
      </c>
      <c r="M1044" s="3" t="b">
        <v>0</v>
      </c>
      <c r="N1044" s="3">
        <v>1</v>
      </c>
      <c r="O1044" s="3" t="b">
        <v>0</v>
      </c>
      <c r="P1044" s="3" t="s">
        <v>8276</v>
      </c>
      <c r="Q1044" s="8">
        <f t="shared" si="66"/>
        <v>1.5384615384615385E-2</v>
      </c>
      <c r="R1044" s="10">
        <f t="shared" si="67"/>
        <v>10</v>
      </c>
      <c r="S1044" s="3" t="s">
        <v>8321</v>
      </c>
      <c r="T1044" s="3" t="s">
        <v>8322</v>
      </c>
    </row>
    <row r="1045" spans="1:20" ht="66" x14ac:dyDescent="0.2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14">
        <f t="shared" si="64"/>
        <v>42144.169618055552</v>
      </c>
      <c r="J1045" s="3">
        <v>1432101855</v>
      </c>
      <c r="K1045" s="14">
        <f t="shared" si="65"/>
        <v>42114.169618055552</v>
      </c>
      <c r="L1045" s="3">
        <v>1429509855</v>
      </c>
      <c r="M1045" s="3" t="b">
        <v>0</v>
      </c>
      <c r="N1045" s="3">
        <v>292</v>
      </c>
      <c r="O1045" s="3" t="b">
        <v>0</v>
      </c>
      <c r="P1045" s="3" t="s">
        <v>8276</v>
      </c>
      <c r="Q1045" s="8">
        <f t="shared" si="66"/>
        <v>8.5370000000000001E-2</v>
      </c>
      <c r="R1045" s="10">
        <f t="shared" si="67"/>
        <v>29.236301369863014</v>
      </c>
      <c r="S1045" s="3" t="s">
        <v>8321</v>
      </c>
      <c r="T1045" s="3" t="s">
        <v>8322</v>
      </c>
    </row>
    <row r="1046" spans="1:20" ht="110" x14ac:dyDescent="0.2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14">
        <f t="shared" si="64"/>
        <v>42068.768749999996</v>
      </c>
      <c r="J1046" s="3">
        <v>1425587220</v>
      </c>
      <c r="K1046" s="14">
        <f t="shared" si="65"/>
        <v>42011.842604166661</v>
      </c>
      <c r="L1046" s="3">
        <v>1420668801</v>
      </c>
      <c r="M1046" s="3" t="b">
        <v>0</v>
      </c>
      <c r="N1046" s="3">
        <v>2</v>
      </c>
      <c r="O1046" s="3" t="b">
        <v>0</v>
      </c>
      <c r="P1046" s="3" t="s">
        <v>8276</v>
      </c>
      <c r="Q1046" s="8">
        <f t="shared" si="66"/>
        <v>8.571428571428571E-4</v>
      </c>
      <c r="R1046" s="10">
        <f t="shared" si="67"/>
        <v>3</v>
      </c>
      <c r="S1046" s="3" t="s">
        <v>8321</v>
      </c>
      <c r="T1046" s="3" t="s">
        <v>8322</v>
      </c>
    </row>
    <row r="1047" spans="1:20" ht="88" x14ac:dyDescent="0.2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14">
        <f t="shared" si="64"/>
        <v>41874.791087962964</v>
      </c>
      <c r="J1047" s="3">
        <v>1408827550</v>
      </c>
      <c r="K1047" s="14">
        <f t="shared" si="65"/>
        <v>41844.791087962956</v>
      </c>
      <c r="L1047" s="3">
        <v>1406235550</v>
      </c>
      <c r="M1047" s="3" t="b">
        <v>0</v>
      </c>
      <c r="N1047" s="3">
        <v>8</v>
      </c>
      <c r="O1047" s="3" t="b">
        <v>0</v>
      </c>
      <c r="P1047" s="3" t="s">
        <v>8276</v>
      </c>
      <c r="Q1047" s="8">
        <f t="shared" si="66"/>
        <v>2.6599999999999999E-2</v>
      </c>
      <c r="R1047" s="10">
        <f t="shared" si="67"/>
        <v>33.25</v>
      </c>
      <c r="S1047" s="3" t="s">
        <v>8321</v>
      </c>
      <c r="T1047" s="3" t="s">
        <v>8322</v>
      </c>
    </row>
    <row r="1048" spans="1:20" ht="88" x14ac:dyDescent="0.2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14">
        <f t="shared" si="64"/>
        <v>42364.768055555549</v>
      </c>
      <c r="J1048" s="3">
        <v>1451161560</v>
      </c>
      <c r="K1048" s="14">
        <f t="shared" si="65"/>
        <v>42319.768055555549</v>
      </c>
      <c r="L1048" s="3">
        <v>1447273560</v>
      </c>
      <c r="M1048" s="3" t="b">
        <v>0</v>
      </c>
      <c r="N1048" s="3">
        <v>0</v>
      </c>
      <c r="O1048" s="3" t="b">
        <v>0</v>
      </c>
      <c r="P1048" s="3" t="s">
        <v>8276</v>
      </c>
      <c r="Q1048" s="8">
        <f t="shared" si="66"/>
        <v>0</v>
      </c>
      <c r="R1048" s="10" t="e">
        <f t="shared" si="67"/>
        <v>#DIV/0!</v>
      </c>
      <c r="S1048" s="3" t="s">
        <v>8321</v>
      </c>
      <c r="T1048" s="3" t="s">
        <v>8322</v>
      </c>
    </row>
    <row r="1049" spans="1:20" ht="88" x14ac:dyDescent="0.2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14">
        <f t="shared" si="64"/>
        <v>41948.77679398148</v>
      </c>
      <c r="J1049" s="3">
        <v>1415219915</v>
      </c>
      <c r="K1049" s="14">
        <f t="shared" si="65"/>
        <v>41918.735127314816</v>
      </c>
      <c r="L1049" s="3">
        <v>1412624315</v>
      </c>
      <c r="M1049" s="3" t="b">
        <v>0</v>
      </c>
      <c r="N1049" s="3">
        <v>1</v>
      </c>
      <c r="O1049" s="3" t="b">
        <v>0</v>
      </c>
      <c r="P1049" s="3" t="s">
        <v>8276</v>
      </c>
      <c r="Q1049" s="8">
        <f t="shared" si="66"/>
        <v>5.0000000000000001E-4</v>
      </c>
      <c r="R1049" s="10">
        <f t="shared" si="67"/>
        <v>1</v>
      </c>
      <c r="S1049" s="3" t="s">
        <v>8321</v>
      </c>
      <c r="T1049" s="3" t="s">
        <v>8322</v>
      </c>
    </row>
    <row r="1050" spans="1:20" ht="110" x14ac:dyDescent="0.2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14">
        <f t="shared" si="64"/>
        <v>42637.969780092586</v>
      </c>
      <c r="J1050" s="3">
        <v>1474766189</v>
      </c>
      <c r="K1050" s="14">
        <f t="shared" si="65"/>
        <v>42597.969780092586</v>
      </c>
      <c r="L1050" s="3">
        <v>1471310189</v>
      </c>
      <c r="M1050" s="3" t="b">
        <v>0</v>
      </c>
      <c r="N1050" s="3">
        <v>4</v>
      </c>
      <c r="O1050" s="3" t="b">
        <v>0</v>
      </c>
      <c r="P1050" s="3" t="s">
        <v>8276</v>
      </c>
      <c r="Q1050" s="8">
        <f t="shared" si="66"/>
        <v>1.4133333333333333E-2</v>
      </c>
      <c r="R1050" s="10">
        <f t="shared" si="67"/>
        <v>53</v>
      </c>
      <c r="S1050" s="3" t="s">
        <v>8321</v>
      </c>
      <c r="T1050" s="3" t="s">
        <v>8322</v>
      </c>
    </row>
    <row r="1051" spans="1:20" ht="22" x14ac:dyDescent="0.2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14">
        <f t="shared" si="64"/>
        <v>42412.347743055558</v>
      </c>
      <c r="J1051" s="3">
        <v>1455272445</v>
      </c>
      <c r="K1051" s="14">
        <f t="shared" si="65"/>
        <v>42382.347743055558</v>
      </c>
      <c r="L1051" s="3">
        <v>1452680445</v>
      </c>
      <c r="M1051" s="3" t="b">
        <v>0</v>
      </c>
      <c r="N1051" s="3">
        <v>0</v>
      </c>
      <c r="O1051" s="3" t="b">
        <v>0</v>
      </c>
      <c r="P1051" s="3" t="s">
        <v>8276</v>
      </c>
      <c r="Q1051" s="8">
        <f t="shared" si="66"/>
        <v>0</v>
      </c>
      <c r="R1051" s="10" t="e">
        <f t="shared" si="67"/>
        <v>#DIV/0!</v>
      </c>
      <c r="S1051" s="3" t="s">
        <v>8321</v>
      </c>
      <c r="T1051" s="3" t="s">
        <v>8322</v>
      </c>
    </row>
    <row r="1052" spans="1:20" ht="44" x14ac:dyDescent="0.2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14">
        <f t="shared" si="64"/>
        <v>42261.713854166665</v>
      </c>
      <c r="J1052" s="3">
        <v>1442257677</v>
      </c>
      <c r="K1052" s="14">
        <f t="shared" si="65"/>
        <v>42231.713854166665</v>
      </c>
      <c r="L1052" s="3">
        <v>1439665677</v>
      </c>
      <c r="M1052" s="3" t="b">
        <v>0</v>
      </c>
      <c r="N1052" s="3">
        <v>0</v>
      </c>
      <c r="O1052" s="3" t="b">
        <v>0</v>
      </c>
      <c r="P1052" s="3" t="s">
        <v>8276</v>
      </c>
      <c r="Q1052" s="8">
        <f t="shared" si="66"/>
        <v>0</v>
      </c>
      <c r="R1052" s="10" t="e">
        <f t="shared" si="67"/>
        <v>#DIV/0!</v>
      </c>
      <c r="S1052" s="3" t="s">
        <v>8321</v>
      </c>
      <c r="T1052" s="3" t="s">
        <v>8322</v>
      </c>
    </row>
    <row r="1053" spans="1:20" ht="88" x14ac:dyDescent="0.2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14">
        <f t="shared" si="64"/>
        <v>41877.930844907409</v>
      </c>
      <c r="J1053" s="3">
        <v>1409098825</v>
      </c>
      <c r="K1053" s="14">
        <f t="shared" si="65"/>
        <v>41849.930844907409</v>
      </c>
      <c r="L1053" s="3">
        <v>1406679625</v>
      </c>
      <c r="M1053" s="3" t="b">
        <v>0</v>
      </c>
      <c r="N1053" s="3">
        <v>0</v>
      </c>
      <c r="O1053" s="3" t="b">
        <v>0</v>
      </c>
      <c r="P1053" s="3" t="s">
        <v>8276</v>
      </c>
      <c r="Q1053" s="8">
        <f t="shared" si="66"/>
        <v>0</v>
      </c>
      <c r="R1053" s="10" t="e">
        <f t="shared" si="67"/>
        <v>#DIV/0!</v>
      </c>
      <c r="S1053" s="3" t="s">
        <v>8321</v>
      </c>
      <c r="T1053" s="3" t="s">
        <v>8322</v>
      </c>
    </row>
    <row r="1054" spans="1:20" ht="110" x14ac:dyDescent="0.2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14">
        <f t="shared" si="64"/>
        <v>42527.756249999999</v>
      </c>
      <c r="J1054" s="3">
        <v>1465243740</v>
      </c>
      <c r="K1054" s="14">
        <f t="shared" si="65"/>
        <v>42483.714062499996</v>
      </c>
      <c r="L1054" s="3">
        <v>1461438495</v>
      </c>
      <c r="M1054" s="3" t="b">
        <v>0</v>
      </c>
      <c r="N1054" s="3">
        <v>0</v>
      </c>
      <c r="O1054" s="3" t="b">
        <v>0</v>
      </c>
      <c r="P1054" s="3" t="s">
        <v>8276</v>
      </c>
      <c r="Q1054" s="8">
        <f t="shared" si="66"/>
        <v>0</v>
      </c>
      <c r="R1054" s="10" t="e">
        <f t="shared" si="67"/>
        <v>#DIV/0!</v>
      </c>
      <c r="S1054" s="3" t="s">
        <v>8321</v>
      </c>
      <c r="T1054" s="3" t="s">
        <v>8322</v>
      </c>
    </row>
    <row r="1055" spans="1:20" ht="88" x14ac:dyDescent="0.2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14">
        <f t="shared" si="64"/>
        <v>42800.089490740742</v>
      </c>
      <c r="J1055" s="3">
        <v>1488773332</v>
      </c>
      <c r="K1055" s="14">
        <f t="shared" si="65"/>
        <v>42775.089490740742</v>
      </c>
      <c r="L1055" s="3">
        <v>1486613332</v>
      </c>
      <c r="M1055" s="3" t="b">
        <v>0</v>
      </c>
      <c r="N1055" s="3">
        <v>1</v>
      </c>
      <c r="O1055" s="3" t="b">
        <v>0</v>
      </c>
      <c r="P1055" s="3" t="s">
        <v>8276</v>
      </c>
      <c r="Q1055" s="8">
        <f t="shared" si="66"/>
        <v>0.01</v>
      </c>
      <c r="R1055" s="10">
        <f t="shared" si="67"/>
        <v>15</v>
      </c>
      <c r="S1055" s="3" t="s">
        <v>8321</v>
      </c>
      <c r="T1055" s="3" t="s">
        <v>8322</v>
      </c>
    </row>
    <row r="1056" spans="1:20" ht="110" x14ac:dyDescent="0.2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14">
        <f t="shared" si="64"/>
        <v>41861.833333333328</v>
      </c>
      <c r="J1056" s="3">
        <v>1407708000</v>
      </c>
      <c r="K1056" s="14">
        <f t="shared" si="65"/>
        <v>41831.768506944441</v>
      </c>
      <c r="L1056" s="3">
        <v>1405110399</v>
      </c>
      <c r="M1056" s="3" t="b">
        <v>0</v>
      </c>
      <c r="N1056" s="3">
        <v>0</v>
      </c>
      <c r="O1056" s="3" t="b">
        <v>0</v>
      </c>
      <c r="P1056" s="3" t="s">
        <v>8276</v>
      </c>
      <c r="Q1056" s="8">
        <f t="shared" si="66"/>
        <v>0</v>
      </c>
      <c r="R1056" s="10" t="e">
        <f t="shared" si="67"/>
        <v>#DIV/0!</v>
      </c>
      <c r="S1056" s="3" t="s">
        <v>8321</v>
      </c>
      <c r="T1056" s="3" t="s">
        <v>8322</v>
      </c>
    </row>
    <row r="1057" spans="1:20" ht="88" x14ac:dyDescent="0.2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14">
        <f t="shared" si="64"/>
        <v>42436.909085648142</v>
      </c>
      <c r="J1057" s="3">
        <v>1457394545</v>
      </c>
      <c r="K1057" s="14">
        <f t="shared" si="65"/>
        <v>42406.909085648142</v>
      </c>
      <c r="L1057" s="3">
        <v>1454802545</v>
      </c>
      <c r="M1057" s="3" t="b">
        <v>0</v>
      </c>
      <c r="N1057" s="3">
        <v>0</v>
      </c>
      <c r="O1057" s="3" t="b">
        <v>0</v>
      </c>
      <c r="P1057" s="3" t="s">
        <v>8276</v>
      </c>
      <c r="Q1057" s="8">
        <f t="shared" si="66"/>
        <v>0</v>
      </c>
      <c r="R1057" s="10" t="e">
        <f t="shared" si="67"/>
        <v>#DIV/0!</v>
      </c>
      <c r="S1057" s="3" t="s">
        <v>8321</v>
      </c>
      <c r="T1057" s="3" t="s">
        <v>8322</v>
      </c>
    </row>
    <row r="1058" spans="1:20" ht="110" x14ac:dyDescent="0.2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14">
        <f t="shared" si="64"/>
        <v>42118.594641203708</v>
      </c>
      <c r="J1058" s="3">
        <v>1429892177</v>
      </c>
      <c r="K1058" s="14">
        <f t="shared" si="65"/>
        <v>42058.636307870365</v>
      </c>
      <c r="L1058" s="3">
        <v>1424711777</v>
      </c>
      <c r="M1058" s="3" t="b">
        <v>0</v>
      </c>
      <c r="N1058" s="3">
        <v>0</v>
      </c>
      <c r="O1058" s="3" t="b">
        <v>0</v>
      </c>
      <c r="P1058" s="3" t="s">
        <v>8276</v>
      </c>
      <c r="Q1058" s="8">
        <f t="shared" si="66"/>
        <v>0</v>
      </c>
      <c r="R1058" s="10" t="e">
        <f t="shared" si="67"/>
        <v>#DIV/0!</v>
      </c>
      <c r="S1058" s="3" t="s">
        <v>8321</v>
      </c>
      <c r="T1058" s="3" t="s">
        <v>8322</v>
      </c>
    </row>
    <row r="1059" spans="1:20" ht="88" x14ac:dyDescent="0.2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14">
        <f t="shared" si="64"/>
        <v>42708.829664351848</v>
      </c>
      <c r="J1059" s="3">
        <v>1480888483</v>
      </c>
      <c r="K1059" s="14">
        <f t="shared" si="65"/>
        <v>42678.787997685184</v>
      </c>
      <c r="L1059" s="3">
        <v>1478292883</v>
      </c>
      <c r="M1059" s="3" t="b">
        <v>0</v>
      </c>
      <c r="N1059" s="3">
        <v>0</v>
      </c>
      <c r="O1059" s="3" t="b">
        <v>0</v>
      </c>
      <c r="P1059" s="3" t="s">
        <v>8276</v>
      </c>
      <c r="Q1059" s="8">
        <f t="shared" si="66"/>
        <v>0</v>
      </c>
      <c r="R1059" s="10" t="e">
        <f t="shared" si="67"/>
        <v>#DIV/0!</v>
      </c>
      <c r="S1059" s="3" t="s">
        <v>8321</v>
      </c>
      <c r="T1059" s="3" t="s">
        <v>8322</v>
      </c>
    </row>
    <row r="1060" spans="1:20" ht="110" x14ac:dyDescent="0.2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14">
        <f t="shared" si="64"/>
        <v>42088.916666666664</v>
      </c>
      <c r="J1060" s="3">
        <v>1427328000</v>
      </c>
      <c r="K1060" s="14">
        <f t="shared" si="65"/>
        <v>42047.817627314813</v>
      </c>
      <c r="L1060" s="3">
        <v>1423777043</v>
      </c>
      <c r="M1060" s="3" t="b">
        <v>0</v>
      </c>
      <c r="N1060" s="3">
        <v>0</v>
      </c>
      <c r="O1060" s="3" t="b">
        <v>0</v>
      </c>
      <c r="P1060" s="3" t="s">
        <v>8276</v>
      </c>
      <c r="Q1060" s="8">
        <f t="shared" si="66"/>
        <v>0</v>
      </c>
      <c r="R1060" s="10" t="e">
        <f t="shared" si="67"/>
        <v>#DIV/0!</v>
      </c>
      <c r="S1060" s="3" t="s">
        <v>8321</v>
      </c>
      <c r="T1060" s="3" t="s">
        <v>8322</v>
      </c>
    </row>
    <row r="1061" spans="1:20" ht="22" x14ac:dyDescent="0.2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14">
        <f t="shared" si="64"/>
        <v>42076.665000000001</v>
      </c>
      <c r="J1061" s="3">
        <v>1426269456</v>
      </c>
      <c r="K1061" s="14">
        <f t="shared" si="65"/>
        <v>42046.706666666665</v>
      </c>
      <c r="L1061" s="3">
        <v>1423681056</v>
      </c>
      <c r="M1061" s="3" t="b">
        <v>0</v>
      </c>
      <c r="N1061" s="3">
        <v>0</v>
      </c>
      <c r="O1061" s="3" t="b">
        <v>0</v>
      </c>
      <c r="P1061" s="3" t="s">
        <v>8276</v>
      </c>
      <c r="Q1061" s="8">
        <f t="shared" si="66"/>
        <v>0</v>
      </c>
      <c r="R1061" s="10" t="e">
        <f t="shared" si="67"/>
        <v>#DIV/0!</v>
      </c>
      <c r="S1061" s="3" t="s">
        <v>8321</v>
      </c>
      <c r="T1061" s="3" t="s">
        <v>8322</v>
      </c>
    </row>
    <row r="1062" spans="1:20" ht="88" x14ac:dyDescent="0.2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14">
        <f t="shared" si="64"/>
        <v>42109.829780092587</v>
      </c>
      <c r="J1062" s="3">
        <v>1429134893</v>
      </c>
      <c r="K1062" s="14">
        <f t="shared" si="65"/>
        <v>42079.829780092587</v>
      </c>
      <c r="L1062" s="3">
        <v>1426542893</v>
      </c>
      <c r="M1062" s="3" t="b">
        <v>0</v>
      </c>
      <c r="N1062" s="3">
        <v>1</v>
      </c>
      <c r="O1062" s="3" t="b">
        <v>0</v>
      </c>
      <c r="P1062" s="3" t="s">
        <v>8276</v>
      </c>
      <c r="Q1062" s="8">
        <f t="shared" si="66"/>
        <v>0.01</v>
      </c>
      <c r="R1062" s="10">
        <f t="shared" si="67"/>
        <v>50</v>
      </c>
      <c r="S1062" s="3" t="s">
        <v>8321</v>
      </c>
      <c r="T1062" s="3" t="s">
        <v>8322</v>
      </c>
    </row>
    <row r="1063" spans="1:20" ht="66" x14ac:dyDescent="0.2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14">
        <f t="shared" si="64"/>
        <v>42491.958333333336</v>
      </c>
      <c r="J1063" s="3">
        <v>1462150800</v>
      </c>
      <c r="K1063" s="14">
        <f t="shared" si="65"/>
        <v>42432.193379629629</v>
      </c>
      <c r="L1063" s="3">
        <v>1456987108</v>
      </c>
      <c r="M1063" s="3" t="b">
        <v>0</v>
      </c>
      <c r="N1063" s="3">
        <v>0</v>
      </c>
      <c r="O1063" s="3" t="b">
        <v>0</v>
      </c>
      <c r="P1063" s="3" t="s">
        <v>8276</v>
      </c>
      <c r="Q1063" s="8">
        <f t="shared" si="66"/>
        <v>0</v>
      </c>
      <c r="R1063" s="10" t="e">
        <f t="shared" si="67"/>
        <v>#DIV/0!</v>
      </c>
      <c r="S1063" s="3" t="s">
        <v>8321</v>
      </c>
      <c r="T1063" s="3" t="s">
        <v>8322</v>
      </c>
    </row>
    <row r="1064" spans="1:20" ht="44" x14ac:dyDescent="0.2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14">
        <f t="shared" si="64"/>
        <v>42563.723854166667</v>
      </c>
      <c r="J1064" s="3">
        <v>1468351341</v>
      </c>
      <c r="K1064" s="14">
        <f t="shared" si="65"/>
        <v>42556.723854166667</v>
      </c>
      <c r="L1064" s="3">
        <v>1467746541</v>
      </c>
      <c r="M1064" s="3" t="b">
        <v>0</v>
      </c>
      <c r="N1064" s="3">
        <v>4</v>
      </c>
      <c r="O1064" s="3" t="b">
        <v>0</v>
      </c>
      <c r="P1064" s="3" t="s">
        <v>8276</v>
      </c>
      <c r="Q1064" s="8">
        <f t="shared" si="66"/>
        <v>0.95477386934673369</v>
      </c>
      <c r="R1064" s="10">
        <f t="shared" si="67"/>
        <v>47.5</v>
      </c>
      <c r="S1064" s="3" t="s">
        <v>8321</v>
      </c>
      <c r="T1064" s="3" t="s">
        <v>8322</v>
      </c>
    </row>
    <row r="1065" spans="1:20" ht="110" x14ac:dyDescent="0.2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14">
        <f t="shared" si="64"/>
        <v>42612.947476851848</v>
      </c>
      <c r="J1065" s="3">
        <v>1472604262</v>
      </c>
      <c r="K1065" s="14">
        <f t="shared" si="65"/>
        <v>42582.947476851848</v>
      </c>
      <c r="L1065" s="3">
        <v>1470012262</v>
      </c>
      <c r="M1065" s="3" t="b">
        <v>0</v>
      </c>
      <c r="N1065" s="3">
        <v>0</v>
      </c>
      <c r="O1065" s="3" t="b">
        <v>0</v>
      </c>
      <c r="P1065" s="3" t="s">
        <v>8276</v>
      </c>
      <c r="Q1065" s="8">
        <f t="shared" si="66"/>
        <v>0</v>
      </c>
      <c r="R1065" s="10" t="e">
        <f t="shared" si="67"/>
        <v>#DIV/0!</v>
      </c>
      <c r="S1065" s="3" t="s">
        <v>8321</v>
      </c>
      <c r="T1065" s="3" t="s">
        <v>8322</v>
      </c>
    </row>
    <row r="1066" spans="1:20" ht="88" x14ac:dyDescent="0.2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14">
        <f t="shared" si="64"/>
        <v>41462.144710648143</v>
      </c>
      <c r="J1066" s="3">
        <v>1373174903</v>
      </c>
      <c r="K1066" s="14">
        <f t="shared" si="65"/>
        <v>41417.144710648143</v>
      </c>
      <c r="L1066" s="3">
        <v>1369286903</v>
      </c>
      <c r="M1066" s="3" t="b">
        <v>0</v>
      </c>
      <c r="N1066" s="3">
        <v>123</v>
      </c>
      <c r="O1066" s="3" t="b">
        <v>0</v>
      </c>
      <c r="P1066" s="3" t="s">
        <v>8277</v>
      </c>
      <c r="Q1066" s="8">
        <f t="shared" si="66"/>
        <v>8.9744444444444446E-2</v>
      </c>
      <c r="R1066" s="10">
        <f t="shared" si="67"/>
        <v>65.666666666666671</v>
      </c>
      <c r="S1066" s="3" t="s">
        <v>8323</v>
      </c>
      <c r="T1066" s="3" t="s">
        <v>8324</v>
      </c>
    </row>
    <row r="1067" spans="1:20" ht="110" x14ac:dyDescent="0.2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14">
        <f t="shared" si="64"/>
        <v>41689.297708333332</v>
      </c>
      <c r="J1067" s="3">
        <v>1392800922</v>
      </c>
      <c r="K1067" s="14">
        <f t="shared" si="65"/>
        <v>41661.297708333332</v>
      </c>
      <c r="L1067" s="3">
        <v>1390381722</v>
      </c>
      <c r="M1067" s="3" t="b">
        <v>0</v>
      </c>
      <c r="N1067" s="3">
        <v>5</v>
      </c>
      <c r="O1067" s="3" t="b">
        <v>0</v>
      </c>
      <c r="P1067" s="3" t="s">
        <v>8277</v>
      </c>
      <c r="Q1067" s="8">
        <f t="shared" si="66"/>
        <v>2.7E-2</v>
      </c>
      <c r="R1067" s="10">
        <f t="shared" si="67"/>
        <v>16.2</v>
      </c>
      <c r="S1067" s="3" t="s">
        <v>8323</v>
      </c>
      <c r="T1067" s="3" t="s">
        <v>8324</v>
      </c>
    </row>
    <row r="1068" spans="1:20" ht="88" x14ac:dyDescent="0.2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14">
        <f t="shared" si="64"/>
        <v>41490.879421296297</v>
      </c>
      <c r="J1068" s="3">
        <v>1375657582</v>
      </c>
      <c r="K1068" s="14">
        <f t="shared" si="65"/>
        <v>41445.879421296289</v>
      </c>
      <c r="L1068" s="3">
        <v>1371769582</v>
      </c>
      <c r="M1068" s="3" t="b">
        <v>0</v>
      </c>
      <c r="N1068" s="3">
        <v>148</v>
      </c>
      <c r="O1068" s="3" t="b">
        <v>0</v>
      </c>
      <c r="P1068" s="3" t="s">
        <v>8277</v>
      </c>
      <c r="Q1068" s="8">
        <f t="shared" si="66"/>
        <v>3.3673333333333333E-2</v>
      </c>
      <c r="R1068" s="10">
        <f t="shared" si="67"/>
        <v>34.128378378378379</v>
      </c>
      <c r="S1068" s="3" t="s">
        <v>8323</v>
      </c>
      <c r="T1068" s="3" t="s">
        <v>8324</v>
      </c>
    </row>
    <row r="1069" spans="1:20" ht="88" x14ac:dyDescent="0.2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14">
        <f t="shared" si="64"/>
        <v>41629.772349537037</v>
      </c>
      <c r="J1069" s="3">
        <v>1387657931</v>
      </c>
      <c r="K1069" s="14">
        <f t="shared" si="65"/>
        <v>41599.772349537037</v>
      </c>
      <c r="L1069" s="3">
        <v>1385065931</v>
      </c>
      <c r="M1069" s="3" t="b">
        <v>0</v>
      </c>
      <c r="N1069" s="3">
        <v>10</v>
      </c>
      <c r="O1069" s="3" t="b">
        <v>0</v>
      </c>
      <c r="P1069" s="3" t="s">
        <v>8277</v>
      </c>
      <c r="Q1069" s="8">
        <f t="shared" si="66"/>
        <v>0.26</v>
      </c>
      <c r="R1069" s="10">
        <f t="shared" si="67"/>
        <v>13</v>
      </c>
      <c r="S1069" s="3" t="s">
        <v>8323</v>
      </c>
      <c r="T1069" s="3" t="s">
        <v>8324</v>
      </c>
    </row>
    <row r="1070" spans="1:20" ht="88" x14ac:dyDescent="0.2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14">
        <f t="shared" si="64"/>
        <v>42470.246111111112</v>
      </c>
      <c r="J1070" s="3">
        <v>1460274864</v>
      </c>
      <c r="K1070" s="14">
        <f t="shared" si="65"/>
        <v>42440.287777777776</v>
      </c>
      <c r="L1070" s="3">
        <v>1457686464</v>
      </c>
      <c r="M1070" s="3" t="b">
        <v>0</v>
      </c>
      <c r="N1070" s="3">
        <v>4</v>
      </c>
      <c r="O1070" s="3" t="b">
        <v>0</v>
      </c>
      <c r="P1070" s="3" t="s">
        <v>8277</v>
      </c>
      <c r="Q1070" s="8">
        <f t="shared" si="66"/>
        <v>1.5E-3</v>
      </c>
      <c r="R1070" s="10">
        <f t="shared" si="67"/>
        <v>11.25</v>
      </c>
      <c r="S1070" s="3" t="s">
        <v>8323</v>
      </c>
      <c r="T1070" s="3" t="s">
        <v>8324</v>
      </c>
    </row>
    <row r="1071" spans="1:20" ht="66" x14ac:dyDescent="0.2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14">
        <f t="shared" si="64"/>
        <v>41604.18818287037</v>
      </c>
      <c r="J1071" s="3">
        <v>1385447459</v>
      </c>
      <c r="K1071" s="14">
        <f t="shared" si="65"/>
        <v>41572.146516203698</v>
      </c>
      <c r="L1071" s="3">
        <v>1382679059</v>
      </c>
      <c r="M1071" s="3" t="b">
        <v>0</v>
      </c>
      <c r="N1071" s="3">
        <v>21</v>
      </c>
      <c r="O1071" s="3" t="b">
        <v>0</v>
      </c>
      <c r="P1071" s="3" t="s">
        <v>8277</v>
      </c>
      <c r="Q1071" s="8">
        <f t="shared" si="66"/>
        <v>0.38636363636363635</v>
      </c>
      <c r="R1071" s="10">
        <f t="shared" si="67"/>
        <v>40.476190476190474</v>
      </c>
      <c r="S1071" s="3" t="s">
        <v>8323</v>
      </c>
      <c r="T1071" s="3" t="s">
        <v>8324</v>
      </c>
    </row>
    <row r="1072" spans="1:20" ht="88" x14ac:dyDescent="0.2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14">
        <f t="shared" si="64"/>
        <v>41182.928495370368</v>
      </c>
      <c r="J1072" s="3">
        <v>1349050622</v>
      </c>
      <c r="K1072" s="14">
        <f t="shared" si="65"/>
        <v>41162.928495370368</v>
      </c>
      <c r="L1072" s="3">
        <v>1347322622</v>
      </c>
      <c r="M1072" s="3" t="b">
        <v>0</v>
      </c>
      <c r="N1072" s="3">
        <v>2</v>
      </c>
      <c r="O1072" s="3" t="b">
        <v>0</v>
      </c>
      <c r="P1072" s="3" t="s">
        <v>8277</v>
      </c>
      <c r="Q1072" s="8">
        <f t="shared" si="66"/>
        <v>7.0000000000000001E-3</v>
      </c>
      <c r="R1072" s="10">
        <f t="shared" si="67"/>
        <v>35</v>
      </c>
      <c r="S1072" s="3" t="s">
        <v>8323</v>
      </c>
      <c r="T1072" s="3" t="s">
        <v>8324</v>
      </c>
    </row>
    <row r="1073" spans="1:20" ht="88" x14ac:dyDescent="0.2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14">
        <f t="shared" si="64"/>
        <v>42325.711724537039</v>
      </c>
      <c r="J1073" s="3">
        <v>1447787093</v>
      </c>
      <c r="K1073" s="14">
        <f t="shared" si="65"/>
        <v>42295.670057870368</v>
      </c>
      <c r="L1073" s="3">
        <v>1445191493</v>
      </c>
      <c r="M1073" s="3" t="b">
        <v>0</v>
      </c>
      <c r="N1073" s="3">
        <v>0</v>
      </c>
      <c r="O1073" s="3" t="b">
        <v>0</v>
      </c>
      <c r="P1073" s="3" t="s">
        <v>8277</v>
      </c>
      <c r="Q1073" s="8">
        <f t="shared" si="66"/>
        <v>0</v>
      </c>
      <c r="R1073" s="10" t="e">
        <f t="shared" si="67"/>
        <v>#DIV/0!</v>
      </c>
      <c r="S1073" s="3" t="s">
        <v>8323</v>
      </c>
      <c r="T1073" s="3" t="s">
        <v>8324</v>
      </c>
    </row>
    <row r="1074" spans="1:20" ht="110" x14ac:dyDescent="0.2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14">
        <f t="shared" si="64"/>
        <v>41675.748807870368</v>
      </c>
      <c r="J1074" s="3">
        <v>1391630297</v>
      </c>
      <c r="K1074" s="14">
        <f t="shared" si="65"/>
        <v>41645.748807870368</v>
      </c>
      <c r="L1074" s="3">
        <v>1389038297</v>
      </c>
      <c r="M1074" s="3" t="b">
        <v>0</v>
      </c>
      <c r="N1074" s="3">
        <v>4</v>
      </c>
      <c r="O1074" s="3" t="b">
        <v>0</v>
      </c>
      <c r="P1074" s="3" t="s">
        <v>8277</v>
      </c>
      <c r="Q1074" s="8">
        <f t="shared" si="66"/>
        <v>6.8000000000000005E-4</v>
      </c>
      <c r="R1074" s="10">
        <f t="shared" si="67"/>
        <v>12.75</v>
      </c>
      <c r="S1074" s="3" t="s">
        <v>8323</v>
      </c>
      <c r="T1074" s="3" t="s">
        <v>8324</v>
      </c>
    </row>
    <row r="1075" spans="1:20" ht="66" x14ac:dyDescent="0.2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14">
        <f t="shared" si="64"/>
        <v>40832.881261574068</v>
      </c>
      <c r="J1075" s="3">
        <v>1318806541</v>
      </c>
      <c r="K1075" s="14">
        <f t="shared" si="65"/>
        <v>40802.881261574068</v>
      </c>
      <c r="L1075" s="3">
        <v>1316214541</v>
      </c>
      <c r="M1075" s="3" t="b">
        <v>0</v>
      </c>
      <c r="N1075" s="3">
        <v>1</v>
      </c>
      <c r="O1075" s="3" t="b">
        <v>0</v>
      </c>
      <c r="P1075" s="3" t="s">
        <v>8277</v>
      </c>
      <c r="Q1075" s="8">
        <f t="shared" si="66"/>
        <v>1.3333333333333334E-2</v>
      </c>
      <c r="R1075" s="10">
        <f t="shared" si="67"/>
        <v>10</v>
      </c>
      <c r="S1075" s="3" t="s">
        <v>8323</v>
      </c>
      <c r="T1075" s="3" t="s">
        <v>8324</v>
      </c>
    </row>
    <row r="1076" spans="1:20" ht="110" x14ac:dyDescent="0.2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14">
        <f t="shared" si="64"/>
        <v>41643.089641203704</v>
      </c>
      <c r="J1076" s="3">
        <v>1388808545</v>
      </c>
      <c r="K1076" s="14">
        <f t="shared" si="65"/>
        <v>41613.089641203704</v>
      </c>
      <c r="L1076" s="3">
        <v>1386216545</v>
      </c>
      <c r="M1076" s="3" t="b">
        <v>0</v>
      </c>
      <c r="N1076" s="3">
        <v>30</v>
      </c>
      <c r="O1076" s="3" t="b">
        <v>0</v>
      </c>
      <c r="P1076" s="3" t="s">
        <v>8277</v>
      </c>
      <c r="Q1076" s="8">
        <f t="shared" si="66"/>
        <v>6.3092592592592589E-2</v>
      </c>
      <c r="R1076" s="10">
        <f t="shared" si="67"/>
        <v>113.56666666666666</v>
      </c>
      <c r="S1076" s="3" t="s">
        <v>8323</v>
      </c>
      <c r="T1076" s="3" t="s">
        <v>8324</v>
      </c>
    </row>
    <row r="1077" spans="1:20" ht="66" x14ac:dyDescent="0.2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14">
        <f t="shared" si="64"/>
        <v>41035.820787037032</v>
      </c>
      <c r="J1077" s="3">
        <v>1336340516</v>
      </c>
      <c r="K1077" s="14">
        <f t="shared" si="65"/>
        <v>41005.820787037032</v>
      </c>
      <c r="L1077" s="3">
        <v>1333748516</v>
      </c>
      <c r="M1077" s="3" t="b">
        <v>0</v>
      </c>
      <c r="N1077" s="3">
        <v>3</v>
      </c>
      <c r="O1077" s="3" t="b">
        <v>0</v>
      </c>
      <c r="P1077" s="3" t="s">
        <v>8277</v>
      </c>
      <c r="Q1077" s="8">
        <f t="shared" si="66"/>
        <v>4.4999999999999998E-2</v>
      </c>
      <c r="R1077" s="10">
        <f t="shared" si="67"/>
        <v>15</v>
      </c>
      <c r="S1077" s="3" t="s">
        <v>8323</v>
      </c>
      <c r="T1077" s="3" t="s">
        <v>8324</v>
      </c>
    </row>
    <row r="1078" spans="1:20" ht="88" x14ac:dyDescent="0.2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14">
        <f t="shared" si="64"/>
        <v>41893.294560185182</v>
      </c>
      <c r="J1078" s="3">
        <v>1410426250</v>
      </c>
      <c r="K1078" s="14">
        <f t="shared" si="65"/>
        <v>41838.294560185182</v>
      </c>
      <c r="L1078" s="3">
        <v>1405674250</v>
      </c>
      <c r="M1078" s="3" t="b">
        <v>0</v>
      </c>
      <c r="N1078" s="3">
        <v>975</v>
      </c>
      <c r="O1078" s="3" t="b">
        <v>0</v>
      </c>
      <c r="P1078" s="3" t="s">
        <v>8277</v>
      </c>
      <c r="Q1078" s="8">
        <f t="shared" si="66"/>
        <v>0.62765333333333329</v>
      </c>
      <c r="R1078" s="10">
        <f t="shared" si="67"/>
        <v>48.281025641025643</v>
      </c>
      <c r="S1078" s="3" t="s">
        <v>8323</v>
      </c>
      <c r="T1078" s="3" t="s">
        <v>8324</v>
      </c>
    </row>
    <row r="1079" spans="1:20" ht="88" x14ac:dyDescent="0.2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14">
        <f t="shared" si="64"/>
        <v>42383.083460648144</v>
      </c>
      <c r="J1079" s="3">
        <v>1452744011</v>
      </c>
      <c r="K1079" s="14">
        <f t="shared" si="65"/>
        <v>42353.083460648144</v>
      </c>
      <c r="L1079" s="3">
        <v>1450152011</v>
      </c>
      <c r="M1079" s="3" t="b">
        <v>0</v>
      </c>
      <c r="N1079" s="3">
        <v>167</v>
      </c>
      <c r="O1079" s="3" t="b">
        <v>0</v>
      </c>
      <c r="P1079" s="3" t="s">
        <v>8277</v>
      </c>
      <c r="Q1079" s="8">
        <f t="shared" si="66"/>
        <v>0.29376000000000002</v>
      </c>
      <c r="R1079" s="10">
        <f t="shared" si="67"/>
        <v>43.976047904191617</v>
      </c>
      <c r="S1079" s="3" t="s">
        <v>8323</v>
      </c>
      <c r="T1079" s="3" t="s">
        <v>8324</v>
      </c>
    </row>
    <row r="1080" spans="1:20" ht="88" x14ac:dyDescent="0.2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14">
        <f t="shared" si="64"/>
        <v>40746.112511574072</v>
      </c>
      <c r="J1080" s="3">
        <v>1311309721</v>
      </c>
      <c r="K1080" s="14">
        <f t="shared" si="65"/>
        <v>40701.112511574072</v>
      </c>
      <c r="L1080" s="3">
        <v>1307421721</v>
      </c>
      <c r="M1080" s="3" t="b">
        <v>0</v>
      </c>
      <c r="N1080" s="3">
        <v>5</v>
      </c>
      <c r="O1080" s="3" t="b">
        <v>0</v>
      </c>
      <c r="P1080" s="3" t="s">
        <v>8277</v>
      </c>
      <c r="Q1080" s="8">
        <f t="shared" si="66"/>
        <v>7.4999999999999997E-2</v>
      </c>
      <c r="R1080" s="10">
        <f t="shared" si="67"/>
        <v>9</v>
      </c>
      <c r="S1080" s="3" t="s">
        <v>8323</v>
      </c>
      <c r="T1080" s="3" t="s">
        <v>8324</v>
      </c>
    </row>
    <row r="1081" spans="1:20" ht="88" x14ac:dyDescent="0.2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14">
        <f t="shared" si="64"/>
        <v>42504.48305555556</v>
      </c>
      <c r="J1081" s="3">
        <v>1463232936</v>
      </c>
      <c r="K1081" s="14">
        <f t="shared" si="65"/>
        <v>42479.483055555553</v>
      </c>
      <c r="L1081" s="3">
        <v>1461072936</v>
      </c>
      <c r="M1081" s="3" t="b">
        <v>0</v>
      </c>
      <c r="N1081" s="3">
        <v>18</v>
      </c>
      <c r="O1081" s="3" t="b">
        <v>0</v>
      </c>
      <c r="P1081" s="3" t="s">
        <v>8277</v>
      </c>
      <c r="Q1081" s="8">
        <f t="shared" si="66"/>
        <v>2.6076923076923077E-2</v>
      </c>
      <c r="R1081" s="10">
        <f t="shared" si="67"/>
        <v>37.666666666666664</v>
      </c>
      <c r="S1081" s="3" t="s">
        <v>8323</v>
      </c>
      <c r="T1081" s="3" t="s">
        <v>8324</v>
      </c>
    </row>
    <row r="1082" spans="1:20" ht="88" x14ac:dyDescent="0.2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14">
        <f t="shared" si="64"/>
        <v>41770.054780092592</v>
      </c>
      <c r="J1082" s="3">
        <v>1399778333</v>
      </c>
      <c r="K1082" s="14">
        <f t="shared" si="65"/>
        <v>41740.054780092592</v>
      </c>
      <c r="L1082" s="3">
        <v>1397186333</v>
      </c>
      <c r="M1082" s="3" t="b">
        <v>0</v>
      </c>
      <c r="N1082" s="3">
        <v>98</v>
      </c>
      <c r="O1082" s="3" t="b">
        <v>0</v>
      </c>
      <c r="P1082" s="3" t="s">
        <v>8277</v>
      </c>
      <c r="Q1082" s="8">
        <f t="shared" si="66"/>
        <v>9.1050000000000006E-2</v>
      </c>
      <c r="R1082" s="10">
        <f t="shared" si="67"/>
        <v>18.581632653061224</v>
      </c>
      <c r="S1082" s="3" t="s">
        <v>8323</v>
      </c>
      <c r="T1082" s="3" t="s">
        <v>8324</v>
      </c>
    </row>
    <row r="1083" spans="1:20" ht="88" x14ac:dyDescent="0.2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14">
        <f t="shared" si="64"/>
        <v>42032.843657407408</v>
      </c>
      <c r="J1083" s="3">
        <v>1422483292</v>
      </c>
      <c r="K1083" s="14">
        <f t="shared" si="65"/>
        <v>42002.843657407408</v>
      </c>
      <c r="L1083" s="3">
        <v>1419891292</v>
      </c>
      <c r="M1083" s="3" t="b">
        <v>0</v>
      </c>
      <c r="N1083" s="3">
        <v>4</v>
      </c>
      <c r="O1083" s="3" t="b">
        <v>0</v>
      </c>
      <c r="P1083" s="3" t="s">
        <v>8277</v>
      </c>
      <c r="Q1083" s="8">
        <f t="shared" si="66"/>
        <v>1.7647058823529413E-4</v>
      </c>
      <c r="R1083" s="10">
        <f t="shared" si="67"/>
        <v>3</v>
      </c>
      <c r="S1083" s="3" t="s">
        <v>8323</v>
      </c>
      <c r="T1083" s="3" t="s">
        <v>8324</v>
      </c>
    </row>
    <row r="1084" spans="1:20" ht="66" x14ac:dyDescent="0.2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14">
        <f t="shared" si="64"/>
        <v>41131.822777777779</v>
      </c>
      <c r="J1084" s="3">
        <v>1344635088</v>
      </c>
      <c r="K1084" s="14">
        <f t="shared" si="65"/>
        <v>41101.822777777772</v>
      </c>
      <c r="L1084" s="3">
        <v>1342043088</v>
      </c>
      <c r="M1084" s="3" t="b">
        <v>0</v>
      </c>
      <c r="N1084" s="3">
        <v>3</v>
      </c>
      <c r="O1084" s="3" t="b">
        <v>0</v>
      </c>
      <c r="P1084" s="3" t="s">
        <v>8277</v>
      </c>
      <c r="Q1084" s="8">
        <f t="shared" si="66"/>
        <v>5.5999999999999999E-3</v>
      </c>
      <c r="R1084" s="10">
        <f t="shared" si="67"/>
        <v>18.666666666666668</v>
      </c>
      <c r="S1084" s="3" t="s">
        <v>8323</v>
      </c>
      <c r="T1084" s="3" t="s">
        <v>8324</v>
      </c>
    </row>
    <row r="1085" spans="1:20" ht="88" x14ac:dyDescent="0.2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14">
        <f t="shared" si="64"/>
        <v>41853.576192129629</v>
      </c>
      <c r="J1085" s="3">
        <v>1406994583</v>
      </c>
      <c r="K1085" s="14">
        <f t="shared" si="65"/>
        <v>41793.576192129629</v>
      </c>
      <c r="L1085" s="3">
        <v>1401810583</v>
      </c>
      <c r="M1085" s="3" t="b">
        <v>0</v>
      </c>
      <c r="N1085" s="3">
        <v>1</v>
      </c>
      <c r="O1085" s="3" t="b">
        <v>0</v>
      </c>
      <c r="P1085" s="3" t="s">
        <v>8277</v>
      </c>
      <c r="Q1085" s="8">
        <f t="shared" si="66"/>
        <v>8.2000000000000007E-3</v>
      </c>
      <c r="R1085" s="10">
        <f t="shared" si="67"/>
        <v>410</v>
      </c>
      <c r="S1085" s="3" t="s">
        <v>8323</v>
      </c>
      <c r="T1085" s="3" t="s">
        <v>8324</v>
      </c>
    </row>
    <row r="1086" spans="1:20" ht="44" x14ac:dyDescent="0.2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14">
        <f t="shared" si="64"/>
        <v>41859.828749999993</v>
      </c>
      <c r="J1086" s="3">
        <v>1407534804</v>
      </c>
      <c r="K1086" s="14">
        <f t="shared" si="65"/>
        <v>41829.828749999993</v>
      </c>
      <c r="L1086" s="3">
        <v>1404942804</v>
      </c>
      <c r="M1086" s="3" t="b">
        <v>0</v>
      </c>
      <c r="N1086" s="3">
        <v>0</v>
      </c>
      <c r="O1086" s="3" t="b">
        <v>0</v>
      </c>
      <c r="P1086" s="3" t="s">
        <v>8277</v>
      </c>
      <c r="Q1086" s="8">
        <f t="shared" si="66"/>
        <v>0</v>
      </c>
      <c r="R1086" s="10" t="e">
        <f t="shared" si="67"/>
        <v>#DIV/0!</v>
      </c>
      <c r="S1086" s="3" t="s">
        <v>8323</v>
      </c>
      <c r="T1086" s="3" t="s">
        <v>8324</v>
      </c>
    </row>
    <row r="1087" spans="1:20" ht="66" x14ac:dyDescent="0.2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14">
        <f t="shared" si="64"/>
        <v>42443.546006944445</v>
      </c>
      <c r="J1087" s="3">
        <v>1457967975</v>
      </c>
      <c r="K1087" s="14">
        <f t="shared" si="65"/>
        <v>42413.587673611109</v>
      </c>
      <c r="L1087" s="3">
        <v>1455379575</v>
      </c>
      <c r="M1087" s="3" t="b">
        <v>0</v>
      </c>
      <c r="N1087" s="3">
        <v>9</v>
      </c>
      <c r="O1087" s="3" t="b">
        <v>0</v>
      </c>
      <c r="P1087" s="3" t="s">
        <v>8277</v>
      </c>
      <c r="Q1087" s="8">
        <f t="shared" si="66"/>
        <v>3.4200000000000001E-2</v>
      </c>
      <c r="R1087" s="10">
        <f t="shared" si="67"/>
        <v>114</v>
      </c>
      <c r="S1087" s="3" t="s">
        <v>8323</v>
      </c>
      <c r="T1087" s="3" t="s">
        <v>8324</v>
      </c>
    </row>
    <row r="1088" spans="1:20" ht="22" x14ac:dyDescent="0.2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14">
        <f t="shared" si="64"/>
        <v>41875.783460648148</v>
      </c>
      <c r="J1088" s="3">
        <v>1408913291</v>
      </c>
      <c r="K1088" s="14">
        <f t="shared" si="65"/>
        <v>41845.783460648148</v>
      </c>
      <c r="L1088" s="3">
        <v>1406321291</v>
      </c>
      <c r="M1088" s="3" t="b">
        <v>0</v>
      </c>
      <c r="N1088" s="3">
        <v>2</v>
      </c>
      <c r="O1088" s="3" t="b">
        <v>0</v>
      </c>
      <c r="P1088" s="3" t="s">
        <v>8277</v>
      </c>
      <c r="Q1088" s="8">
        <f t="shared" si="66"/>
        <v>8.3333333333333339E-4</v>
      </c>
      <c r="R1088" s="10">
        <f t="shared" si="67"/>
        <v>7.5</v>
      </c>
      <c r="S1088" s="3" t="s">
        <v>8323</v>
      </c>
      <c r="T1088" s="3" t="s">
        <v>8324</v>
      </c>
    </row>
    <row r="1089" spans="1:20" ht="110" x14ac:dyDescent="0.2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14">
        <f t="shared" si="64"/>
        <v>41805.630636574075</v>
      </c>
      <c r="J1089" s="3">
        <v>1402852087</v>
      </c>
      <c r="K1089" s="14">
        <f t="shared" si="65"/>
        <v>41775.630636574067</v>
      </c>
      <c r="L1089" s="3">
        <v>1400260087</v>
      </c>
      <c r="M1089" s="3" t="b">
        <v>0</v>
      </c>
      <c r="N1089" s="3">
        <v>0</v>
      </c>
      <c r="O1089" s="3" t="b">
        <v>0</v>
      </c>
      <c r="P1089" s="3" t="s">
        <v>8277</v>
      </c>
      <c r="Q1089" s="8">
        <f t="shared" si="66"/>
        <v>0</v>
      </c>
      <c r="R1089" s="10" t="e">
        <f t="shared" si="67"/>
        <v>#DIV/0!</v>
      </c>
      <c r="S1089" s="3" t="s">
        <v>8323</v>
      </c>
      <c r="T1089" s="3" t="s">
        <v>8324</v>
      </c>
    </row>
    <row r="1090" spans="1:20" ht="66" x14ac:dyDescent="0.2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14">
        <f t="shared" si="64"/>
        <v>41753.716053240736</v>
      </c>
      <c r="J1090" s="3">
        <v>1398366667</v>
      </c>
      <c r="K1090" s="14">
        <f t="shared" si="65"/>
        <v>41723.716053240736</v>
      </c>
      <c r="L1090" s="3">
        <v>1395774667</v>
      </c>
      <c r="M1090" s="3" t="b">
        <v>0</v>
      </c>
      <c r="N1090" s="3">
        <v>147</v>
      </c>
      <c r="O1090" s="3" t="b">
        <v>0</v>
      </c>
      <c r="P1090" s="3" t="s">
        <v>8277</v>
      </c>
      <c r="Q1090" s="8">
        <f t="shared" si="66"/>
        <v>0.14182977777777778</v>
      </c>
      <c r="R1090" s="10">
        <f t="shared" si="67"/>
        <v>43.41727891156463</v>
      </c>
      <c r="S1090" s="3" t="s">
        <v>8323</v>
      </c>
      <c r="T1090" s="3" t="s">
        <v>8324</v>
      </c>
    </row>
    <row r="1091" spans="1:20" ht="66" x14ac:dyDescent="0.2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14">
        <f t="shared" ref="I1091:I1154" si="68">(((J1091/60)/60)/24)+DATE(1970,1,1)+(-2/24)</f>
        <v>42181.106192129628</v>
      </c>
      <c r="J1091" s="3">
        <v>1435293175</v>
      </c>
      <c r="K1091" s="14">
        <f t="shared" ref="K1091:K1154" si="69">(L1091/86400)+25569+(-2/24)</f>
        <v>42151.106192129628</v>
      </c>
      <c r="L1091" s="3">
        <v>1432701175</v>
      </c>
      <c r="M1091" s="3" t="b">
        <v>0</v>
      </c>
      <c r="N1091" s="3">
        <v>49</v>
      </c>
      <c r="O1091" s="3" t="b">
        <v>0</v>
      </c>
      <c r="P1091" s="3" t="s">
        <v>8277</v>
      </c>
      <c r="Q1091" s="8">
        <f t="shared" ref="Q1091:Q1154" si="70">E1091/D1091</f>
        <v>7.8266666666666665E-2</v>
      </c>
      <c r="R1091" s="10">
        <f t="shared" ref="R1091:R1154" si="71">E1091/N1091</f>
        <v>23.959183673469386</v>
      </c>
      <c r="S1091" s="3" t="s">
        <v>8323</v>
      </c>
      <c r="T1091" s="3" t="s">
        <v>8324</v>
      </c>
    </row>
    <row r="1092" spans="1:20" ht="88" x14ac:dyDescent="0.2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14">
        <f t="shared" si="68"/>
        <v>42153.102465277778</v>
      </c>
      <c r="J1092" s="3">
        <v>1432873653</v>
      </c>
      <c r="K1092" s="14">
        <f t="shared" si="69"/>
        <v>42123.102465277778</v>
      </c>
      <c r="L1092" s="3">
        <v>1430281653</v>
      </c>
      <c r="M1092" s="3" t="b">
        <v>0</v>
      </c>
      <c r="N1092" s="3">
        <v>1</v>
      </c>
      <c r="O1092" s="3" t="b">
        <v>0</v>
      </c>
      <c r="P1092" s="3" t="s">
        <v>8277</v>
      </c>
      <c r="Q1092" s="8">
        <f t="shared" si="70"/>
        <v>3.8464497269020693E-4</v>
      </c>
      <c r="R1092" s="10">
        <f t="shared" si="71"/>
        <v>5</v>
      </c>
      <c r="S1092" s="3" t="s">
        <v>8323</v>
      </c>
      <c r="T1092" s="3" t="s">
        <v>8324</v>
      </c>
    </row>
    <row r="1093" spans="1:20" ht="88" x14ac:dyDescent="0.2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14">
        <f t="shared" si="68"/>
        <v>42470.69527777777</v>
      </c>
      <c r="J1093" s="3">
        <v>1460313672</v>
      </c>
      <c r="K1093" s="14">
        <f t="shared" si="69"/>
        <v>42440.736944444441</v>
      </c>
      <c r="L1093" s="3">
        <v>1457725272</v>
      </c>
      <c r="M1093" s="3" t="b">
        <v>0</v>
      </c>
      <c r="N1093" s="3">
        <v>2</v>
      </c>
      <c r="O1093" s="3" t="b">
        <v>0</v>
      </c>
      <c r="P1093" s="3" t="s">
        <v>8277</v>
      </c>
      <c r="Q1093" s="8">
        <f t="shared" si="70"/>
        <v>0.125</v>
      </c>
      <c r="R1093" s="10">
        <f t="shared" si="71"/>
        <v>12.5</v>
      </c>
      <c r="S1093" s="3" t="s">
        <v>8323</v>
      </c>
      <c r="T1093" s="3" t="s">
        <v>8324</v>
      </c>
    </row>
    <row r="1094" spans="1:20" ht="110" x14ac:dyDescent="0.2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14">
        <f t="shared" si="68"/>
        <v>41279.942569444444</v>
      </c>
      <c r="J1094" s="3">
        <v>1357432638</v>
      </c>
      <c r="K1094" s="14">
        <f t="shared" si="69"/>
        <v>41249.942569444444</v>
      </c>
      <c r="L1094" s="3">
        <v>1354840638</v>
      </c>
      <c r="M1094" s="3" t="b">
        <v>0</v>
      </c>
      <c r="N1094" s="3">
        <v>7</v>
      </c>
      <c r="O1094" s="3" t="b">
        <v>0</v>
      </c>
      <c r="P1094" s="3" t="s">
        <v>8277</v>
      </c>
      <c r="Q1094" s="8">
        <f t="shared" si="70"/>
        <v>1.0500000000000001E-2</v>
      </c>
      <c r="R1094" s="10">
        <f t="shared" si="71"/>
        <v>3</v>
      </c>
      <c r="S1094" s="3" t="s">
        <v>8323</v>
      </c>
      <c r="T1094" s="3" t="s">
        <v>8324</v>
      </c>
    </row>
    <row r="1095" spans="1:20" ht="88" x14ac:dyDescent="0.2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14">
        <f t="shared" si="68"/>
        <v>42411.890474537031</v>
      </c>
      <c r="J1095" s="3">
        <v>1455232937</v>
      </c>
      <c r="K1095" s="14">
        <f t="shared" si="69"/>
        <v>42396.890474537031</v>
      </c>
      <c r="L1095" s="3">
        <v>1453936937</v>
      </c>
      <c r="M1095" s="3" t="b">
        <v>0</v>
      </c>
      <c r="N1095" s="3">
        <v>4</v>
      </c>
      <c r="O1095" s="3" t="b">
        <v>0</v>
      </c>
      <c r="P1095" s="3" t="s">
        <v>8277</v>
      </c>
      <c r="Q1095" s="8">
        <f t="shared" si="70"/>
        <v>0.14083333333333334</v>
      </c>
      <c r="R1095" s="10">
        <f t="shared" si="71"/>
        <v>10.5625</v>
      </c>
      <c r="S1095" s="3" t="s">
        <v>8323</v>
      </c>
      <c r="T1095" s="3" t="s">
        <v>8324</v>
      </c>
    </row>
    <row r="1096" spans="1:20" ht="88" x14ac:dyDescent="0.2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14">
        <f t="shared" si="68"/>
        <v>40825.630011574067</v>
      </c>
      <c r="J1096" s="3">
        <v>1318180033</v>
      </c>
      <c r="K1096" s="14">
        <f t="shared" si="69"/>
        <v>40795.630011574074</v>
      </c>
      <c r="L1096" s="3">
        <v>1315588033</v>
      </c>
      <c r="M1096" s="3" t="b">
        <v>0</v>
      </c>
      <c r="N1096" s="3">
        <v>27</v>
      </c>
      <c r="O1096" s="3" t="b">
        <v>0</v>
      </c>
      <c r="P1096" s="3" t="s">
        <v>8277</v>
      </c>
      <c r="Q1096" s="8">
        <f t="shared" si="70"/>
        <v>0.18300055555555556</v>
      </c>
      <c r="R1096" s="10">
        <f t="shared" si="71"/>
        <v>122.00037037037038</v>
      </c>
      <c r="S1096" s="3" t="s">
        <v>8323</v>
      </c>
      <c r="T1096" s="3" t="s">
        <v>8324</v>
      </c>
    </row>
    <row r="1097" spans="1:20" ht="88" x14ac:dyDescent="0.2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14">
        <f t="shared" si="68"/>
        <v>41516.453935185185</v>
      </c>
      <c r="J1097" s="3">
        <v>1377867220</v>
      </c>
      <c r="K1097" s="14">
        <f t="shared" si="69"/>
        <v>41486.453935185185</v>
      </c>
      <c r="L1097" s="3">
        <v>1375275220</v>
      </c>
      <c r="M1097" s="3" t="b">
        <v>0</v>
      </c>
      <c r="N1097" s="3">
        <v>94</v>
      </c>
      <c r="O1097" s="3" t="b">
        <v>0</v>
      </c>
      <c r="P1097" s="3" t="s">
        <v>8277</v>
      </c>
      <c r="Q1097" s="8">
        <f t="shared" si="70"/>
        <v>5.0347999999999997E-2</v>
      </c>
      <c r="R1097" s="10">
        <f t="shared" si="71"/>
        <v>267.80851063829789</v>
      </c>
      <c r="S1097" s="3" t="s">
        <v>8323</v>
      </c>
      <c r="T1097" s="3" t="s">
        <v>8324</v>
      </c>
    </row>
    <row r="1098" spans="1:20" ht="88" x14ac:dyDescent="0.2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14">
        <f t="shared" si="68"/>
        <v>41916.0625</v>
      </c>
      <c r="J1098" s="3">
        <v>1412393400</v>
      </c>
      <c r="K1098" s="14">
        <f t="shared" si="69"/>
        <v>41885.434652777774</v>
      </c>
      <c r="L1098" s="3">
        <v>1409747154</v>
      </c>
      <c r="M1098" s="3" t="b">
        <v>0</v>
      </c>
      <c r="N1098" s="3">
        <v>29</v>
      </c>
      <c r="O1098" s="3" t="b">
        <v>0</v>
      </c>
      <c r="P1098" s="3" t="s">
        <v>8277</v>
      </c>
      <c r="Q1098" s="8">
        <f t="shared" si="70"/>
        <v>0.17933333333333334</v>
      </c>
      <c r="R1098" s="10">
        <f t="shared" si="71"/>
        <v>74.206896551724142</v>
      </c>
      <c r="S1098" s="3" t="s">
        <v>8323</v>
      </c>
      <c r="T1098" s="3" t="s">
        <v>8324</v>
      </c>
    </row>
    <row r="1099" spans="1:20" ht="88" x14ac:dyDescent="0.2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14">
        <f t="shared" si="68"/>
        <v>41700.709224537037</v>
      </c>
      <c r="J1099" s="3">
        <v>1393786877</v>
      </c>
      <c r="K1099" s="14">
        <f t="shared" si="69"/>
        <v>41660.709224537037</v>
      </c>
      <c r="L1099" s="3">
        <v>1390330877</v>
      </c>
      <c r="M1099" s="3" t="b">
        <v>0</v>
      </c>
      <c r="N1099" s="3">
        <v>7</v>
      </c>
      <c r="O1099" s="3" t="b">
        <v>0</v>
      </c>
      <c r="P1099" s="3" t="s">
        <v>8277</v>
      </c>
      <c r="Q1099" s="8">
        <f t="shared" si="70"/>
        <v>4.6999999999999999E-4</v>
      </c>
      <c r="R1099" s="10">
        <f t="shared" si="71"/>
        <v>6.7142857142857144</v>
      </c>
      <c r="S1099" s="3" t="s">
        <v>8323</v>
      </c>
      <c r="T1099" s="3" t="s">
        <v>8324</v>
      </c>
    </row>
    <row r="1100" spans="1:20" ht="66" x14ac:dyDescent="0.2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14">
        <f t="shared" si="68"/>
        <v>41742.679340277777</v>
      </c>
      <c r="J1100" s="3">
        <v>1397413095</v>
      </c>
      <c r="K1100" s="14">
        <f t="shared" si="69"/>
        <v>41712.679340277777</v>
      </c>
      <c r="L1100" s="3">
        <v>1394821095</v>
      </c>
      <c r="M1100" s="3" t="b">
        <v>0</v>
      </c>
      <c r="N1100" s="3">
        <v>22</v>
      </c>
      <c r="O1100" s="3" t="b">
        <v>0</v>
      </c>
      <c r="P1100" s="3" t="s">
        <v>8277</v>
      </c>
      <c r="Q1100" s="8">
        <f t="shared" si="70"/>
        <v>7.2120000000000004E-2</v>
      </c>
      <c r="R1100" s="10">
        <f t="shared" si="71"/>
        <v>81.954545454545453</v>
      </c>
      <c r="S1100" s="3" t="s">
        <v>8323</v>
      </c>
      <c r="T1100" s="3" t="s">
        <v>8324</v>
      </c>
    </row>
    <row r="1101" spans="1:20" ht="88" x14ac:dyDescent="0.2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14">
        <f t="shared" si="68"/>
        <v>42137.753101851849</v>
      </c>
      <c r="J1101" s="3">
        <v>1431547468</v>
      </c>
      <c r="K1101" s="14">
        <f t="shared" si="69"/>
        <v>42107.753101851849</v>
      </c>
      <c r="L1101" s="3">
        <v>1428955468</v>
      </c>
      <c r="M1101" s="3" t="b">
        <v>0</v>
      </c>
      <c r="N1101" s="3">
        <v>1</v>
      </c>
      <c r="O1101" s="3" t="b">
        <v>0</v>
      </c>
      <c r="P1101" s="3" t="s">
        <v>8277</v>
      </c>
      <c r="Q1101" s="8">
        <f t="shared" si="70"/>
        <v>5.0000000000000001E-3</v>
      </c>
      <c r="R1101" s="10">
        <f t="shared" si="71"/>
        <v>25</v>
      </c>
      <c r="S1101" s="3" t="s">
        <v>8323</v>
      </c>
      <c r="T1101" s="3" t="s">
        <v>8324</v>
      </c>
    </row>
    <row r="1102" spans="1:20" ht="88" x14ac:dyDescent="0.2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14">
        <f t="shared" si="68"/>
        <v>42414.027442129627</v>
      </c>
      <c r="J1102" s="3">
        <v>1455417571</v>
      </c>
      <c r="K1102" s="14">
        <f t="shared" si="69"/>
        <v>42384.027442129627</v>
      </c>
      <c r="L1102" s="3">
        <v>1452825571</v>
      </c>
      <c r="M1102" s="3" t="b">
        <v>0</v>
      </c>
      <c r="N1102" s="3">
        <v>10</v>
      </c>
      <c r="O1102" s="3" t="b">
        <v>0</v>
      </c>
      <c r="P1102" s="3" t="s">
        <v>8277</v>
      </c>
      <c r="Q1102" s="8">
        <f t="shared" si="70"/>
        <v>2.5000000000000001E-2</v>
      </c>
      <c r="R1102" s="10">
        <f t="shared" si="71"/>
        <v>10</v>
      </c>
      <c r="S1102" s="3" t="s">
        <v>8323</v>
      </c>
      <c r="T1102" s="3" t="s">
        <v>8324</v>
      </c>
    </row>
    <row r="1103" spans="1:20" ht="66" x14ac:dyDescent="0.2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14">
        <f t="shared" si="68"/>
        <v>42565.674999999996</v>
      </c>
      <c r="J1103" s="3">
        <v>1468519920</v>
      </c>
      <c r="K1103" s="14">
        <f t="shared" si="69"/>
        <v>42538.689097222225</v>
      </c>
      <c r="L1103" s="3">
        <v>1466188338</v>
      </c>
      <c r="M1103" s="3" t="b">
        <v>0</v>
      </c>
      <c r="N1103" s="3">
        <v>6</v>
      </c>
      <c r="O1103" s="3" t="b">
        <v>0</v>
      </c>
      <c r="P1103" s="3" t="s">
        <v>8277</v>
      </c>
      <c r="Q1103" s="8">
        <f t="shared" si="70"/>
        <v>4.0999999999999999E-4</v>
      </c>
      <c r="R1103" s="10">
        <f t="shared" si="71"/>
        <v>6.833333333333333</v>
      </c>
      <c r="S1103" s="3" t="s">
        <v>8323</v>
      </c>
      <c r="T1103" s="3" t="s">
        <v>8324</v>
      </c>
    </row>
    <row r="1104" spans="1:20" ht="88" x14ac:dyDescent="0.2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14">
        <f t="shared" si="68"/>
        <v>41617.165972222218</v>
      </c>
      <c r="J1104" s="3">
        <v>1386568740</v>
      </c>
      <c r="K1104" s="14">
        <f t="shared" si="69"/>
        <v>41576.962094907409</v>
      </c>
      <c r="L1104" s="3">
        <v>1383095125</v>
      </c>
      <c r="M1104" s="3" t="b">
        <v>0</v>
      </c>
      <c r="N1104" s="3">
        <v>24</v>
      </c>
      <c r="O1104" s="3" t="b">
        <v>0</v>
      </c>
      <c r="P1104" s="3" t="s">
        <v>8277</v>
      </c>
      <c r="Q1104" s="8">
        <f t="shared" si="70"/>
        <v>5.3124999999999999E-2</v>
      </c>
      <c r="R1104" s="10">
        <f t="shared" si="71"/>
        <v>17.708333333333332</v>
      </c>
      <c r="S1104" s="3" t="s">
        <v>8323</v>
      </c>
      <c r="T1104" s="3" t="s">
        <v>8324</v>
      </c>
    </row>
    <row r="1105" spans="1:20" ht="88" x14ac:dyDescent="0.2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14">
        <f t="shared" si="68"/>
        <v>42539.138773148145</v>
      </c>
      <c r="J1105" s="3">
        <v>1466227190</v>
      </c>
      <c r="K1105" s="14">
        <f t="shared" si="69"/>
        <v>42479.138773148145</v>
      </c>
      <c r="L1105" s="3">
        <v>1461043190</v>
      </c>
      <c r="M1105" s="3" t="b">
        <v>0</v>
      </c>
      <c r="N1105" s="3">
        <v>15</v>
      </c>
      <c r="O1105" s="3" t="b">
        <v>0</v>
      </c>
      <c r="P1105" s="3" t="s">
        <v>8277</v>
      </c>
      <c r="Q1105" s="8">
        <f t="shared" si="70"/>
        <v>1.6199999999999999E-2</v>
      </c>
      <c r="R1105" s="10">
        <f t="shared" si="71"/>
        <v>16.2</v>
      </c>
      <c r="S1105" s="3" t="s">
        <v>8323</v>
      </c>
      <c r="T1105" s="3" t="s">
        <v>8324</v>
      </c>
    </row>
    <row r="1106" spans="1:20" ht="88" x14ac:dyDescent="0.2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14">
        <f t="shared" si="68"/>
        <v>41801.326631944445</v>
      </c>
      <c r="J1106" s="3">
        <v>1402480221</v>
      </c>
      <c r="K1106" s="14">
        <f t="shared" si="69"/>
        <v>41771.326631944445</v>
      </c>
      <c r="L1106" s="3">
        <v>1399888221</v>
      </c>
      <c r="M1106" s="3" t="b">
        <v>0</v>
      </c>
      <c r="N1106" s="3">
        <v>37</v>
      </c>
      <c r="O1106" s="3" t="b">
        <v>0</v>
      </c>
      <c r="P1106" s="3" t="s">
        <v>8277</v>
      </c>
      <c r="Q1106" s="8">
        <f t="shared" si="70"/>
        <v>4.9516666666666667E-2</v>
      </c>
      <c r="R1106" s="10">
        <f t="shared" si="71"/>
        <v>80.297297297297291</v>
      </c>
      <c r="S1106" s="3" t="s">
        <v>8323</v>
      </c>
      <c r="T1106" s="3" t="s">
        <v>8324</v>
      </c>
    </row>
    <row r="1107" spans="1:20" ht="110" x14ac:dyDescent="0.2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14">
        <f t="shared" si="68"/>
        <v>41722.010729166665</v>
      </c>
      <c r="J1107" s="3">
        <v>1395627327</v>
      </c>
      <c r="K1107" s="14">
        <f t="shared" si="69"/>
        <v>41692.052395833329</v>
      </c>
      <c r="L1107" s="3">
        <v>1393038927</v>
      </c>
      <c r="M1107" s="3" t="b">
        <v>0</v>
      </c>
      <c r="N1107" s="3">
        <v>20</v>
      </c>
      <c r="O1107" s="3" t="b">
        <v>0</v>
      </c>
      <c r="P1107" s="3" t="s">
        <v>8277</v>
      </c>
      <c r="Q1107" s="8">
        <f t="shared" si="70"/>
        <v>1.5900000000000001E-3</v>
      </c>
      <c r="R1107" s="10">
        <f t="shared" si="71"/>
        <v>71.55</v>
      </c>
      <c r="S1107" s="3" t="s">
        <v>8323</v>
      </c>
      <c r="T1107" s="3" t="s">
        <v>8324</v>
      </c>
    </row>
    <row r="1108" spans="1:20" ht="88" x14ac:dyDescent="0.2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14">
        <f t="shared" si="68"/>
        <v>41003.615451388883</v>
      </c>
      <c r="J1108" s="3">
        <v>1333557975</v>
      </c>
      <c r="K1108" s="14">
        <f t="shared" si="69"/>
        <v>40973.657118055555</v>
      </c>
      <c r="L1108" s="3">
        <v>1330969575</v>
      </c>
      <c r="M1108" s="3" t="b">
        <v>0</v>
      </c>
      <c r="N1108" s="3">
        <v>7</v>
      </c>
      <c r="O1108" s="3" t="b">
        <v>0</v>
      </c>
      <c r="P1108" s="3" t="s">
        <v>8277</v>
      </c>
      <c r="Q1108" s="8">
        <f t="shared" si="70"/>
        <v>0.41249999999999998</v>
      </c>
      <c r="R1108" s="10">
        <f t="shared" si="71"/>
        <v>23.571428571428573</v>
      </c>
      <c r="S1108" s="3" t="s">
        <v>8323</v>
      </c>
      <c r="T1108" s="3" t="s">
        <v>8324</v>
      </c>
    </row>
    <row r="1109" spans="1:20" ht="110" x14ac:dyDescent="0.2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14">
        <f t="shared" si="68"/>
        <v>41843.778055555551</v>
      </c>
      <c r="J1109" s="3">
        <v>1406148024</v>
      </c>
      <c r="K1109" s="14">
        <f t="shared" si="69"/>
        <v>41813.778055555551</v>
      </c>
      <c r="L1109" s="3">
        <v>1403556024</v>
      </c>
      <c r="M1109" s="3" t="b">
        <v>0</v>
      </c>
      <c r="N1109" s="3">
        <v>0</v>
      </c>
      <c r="O1109" s="3" t="b">
        <v>0</v>
      </c>
      <c r="P1109" s="3" t="s">
        <v>8277</v>
      </c>
      <c r="Q1109" s="8">
        <f t="shared" si="70"/>
        <v>0</v>
      </c>
      <c r="R1109" s="10" t="e">
        <f t="shared" si="71"/>
        <v>#DIV/0!</v>
      </c>
      <c r="S1109" s="3" t="s">
        <v>8323</v>
      </c>
      <c r="T1109" s="3" t="s">
        <v>8324</v>
      </c>
    </row>
    <row r="1110" spans="1:20" ht="110" x14ac:dyDescent="0.2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14">
        <f t="shared" si="68"/>
        <v>41012.511979166666</v>
      </c>
      <c r="J1110" s="3">
        <v>1334326635</v>
      </c>
      <c r="K1110" s="14">
        <f t="shared" si="69"/>
        <v>40952.55364583333</v>
      </c>
      <c r="L1110" s="3">
        <v>1329146235</v>
      </c>
      <c r="M1110" s="3" t="b">
        <v>0</v>
      </c>
      <c r="N1110" s="3">
        <v>21</v>
      </c>
      <c r="O1110" s="3" t="b">
        <v>0</v>
      </c>
      <c r="P1110" s="3" t="s">
        <v>8277</v>
      </c>
      <c r="Q1110" s="8">
        <f t="shared" si="70"/>
        <v>2.93E-2</v>
      </c>
      <c r="R1110" s="10">
        <f t="shared" si="71"/>
        <v>34.88095238095238</v>
      </c>
      <c r="S1110" s="3" t="s">
        <v>8323</v>
      </c>
      <c r="T1110" s="3" t="s">
        <v>8324</v>
      </c>
    </row>
    <row r="1111" spans="1:20" ht="110" x14ac:dyDescent="0.2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14">
        <f t="shared" si="68"/>
        <v>42692.7105324074</v>
      </c>
      <c r="J1111" s="3">
        <v>1479495790</v>
      </c>
      <c r="K1111" s="14">
        <f t="shared" si="69"/>
        <v>42662.668865740743</v>
      </c>
      <c r="L1111" s="3">
        <v>1476900190</v>
      </c>
      <c r="M1111" s="3" t="b">
        <v>0</v>
      </c>
      <c r="N1111" s="3">
        <v>3</v>
      </c>
      <c r="O1111" s="3" t="b">
        <v>0</v>
      </c>
      <c r="P1111" s="3" t="s">
        <v>8277</v>
      </c>
      <c r="Q1111" s="8">
        <f t="shared" si="70"/>
        <v>4.4999999999999997E-3</v>
      </c>
      <c r="R1111" s="10">
        <f t="shared" si="71"/>
        <v>15</v>
      </c>
      <c r="S1111" s="3" t="s">
        <v>8323</v>
      </c>
      <c r="T1111" s="3" t="s">
        <v>8324</v>
      </c>
    </row>
    <row r="1112" spans="1:20" ht="88" x14ac:dyDescent="0.2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14">
        <f t="shared" si="68"/>
        <v>41250.84979166666</v>
      </c>
      <c r="J1112" s="3">
        <v>1354919022</v>
      </c>
      <c r="K1112" s="14">
        <f t="shared" si="69"/>
        <v>41220.84979166666</v>
      </c>
      <c r="L1112" s="3">
        <v>1352327022</v>
      </c>
      <c r="M1112" s="3" t="b">
        <v>0</v>
      </c>
      <c r="N1112" s="3">
        <v>11</v>
      </c>
      <c r="O1112" s="3" t="b">
        <v>0</v>
      </c>
      <c r="P1112" s="3" t="s">
        <v>8277</v>
      </c>
      <c r="Q1112" s="8">
        <f t="shared" si="70"/>
        <v>5.1000000000000004E-3</v>
      </c>
      <c r="R1112" s="10">
        <f t="shared" si="71"/>
        <v>23.181818181818183</v>
      </c>
      <c r="S1112" s="3" t="s">
        <v>8323</v>
      </c>
      <c r="T1112" s="3" t="s">
        <v>8324</v>
      </c>
    </row>
    <row r="1113" spans="1:20" ht="110" x14ac:dyDescent="0.2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14">
        <f t="shared" si="68"/>
        <v>42377.120254629634</v>
      </c>
      <c r="J1113" s="3">
        <v>1452228790</v>
      </c>
      <c r="K1113" s="14">
        <f t="shared" si="69"/>
        <v>42347.120254629626</v>
      </c>
      <c r="L1113" s="3">
        <v>1449636790</v>
      </c>
      <c r="M1113" s="3" t="b">
        <v>0</v>
      </c>
      <c r="N1113" s="3">
        <v>1</v>
      </c>
      <c r="O1113" s="3" t="b">
        <v>0</v>
      </c>
      <c r="P1113" s="3" t="s">
        <v>8277</v>
      </c>
      <c r="Q1113" s="8">
        <f t="shared" si="70"/>
        <v>4.0000000000000002E-4</v>
      </c>
      <c r="R1113" s="10">
        <f t="shared" si="71"/>
        <v>1</v>
      </c>
      <c r="S1113" s="3" t="s">
        <v>8323</v>
      </c>
      <c r="T1113" s="3" t="s">
        <v>8324</v>
      </c>
    </row>
    <row r="1114" spans="1:20" ht="88" x14ac:dyDescent="0.2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14">
        <f t="shared" si="68"/>
        <v>42023.270833333336</v>
      </c>
      <c r="J1114" s="3">
        <v>1421656200</v>
      </c>
      <c r="K1114" s="14">
        <f t="shared" si="69"/>
        <v>41963.676053240742</v>
      </c>
      <c r="L1114" s="3">
        <v>1416507211</v>
      </c>
      <c r="M1114" s="3" t="b">
        <v>0</v>
      </c>
      <c r="N1114" s="3">
        <v>312</v>
      </c>
      <c r="O1114" s="3" t="b">
        <v>0</v>
      </c>
      <c r="P1114" s="3" t="s">
        <v>8277</v>
      </c>
      <c r="Q1114" s="8">
        <f t="shared" si="70"/>
        <v>0.35537409090909089</v>
      </c>
      <c r="R1114" s="10">
        <f t="shared" si="71"/>
        <v>100.23371794871794</v>
      </c>
      <c r="S1114" s="3" t="s">
        <v>8323</v>
      </c>
      <c r="T1114" s="3" t="s">
        <v>8324</v>
      </c>
    </row>
    <row r="1115" spans="1:20" ht="110" x14ac:dyDescent="0.2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14">
        <f t="shared" si="68"/>
        <v>41865.893749999996</v>
      </c>
      <c r="J1115" s="3">
        <v>1408058820</v>
      </c>
      <c r="K1115" s="14">
        <f t="shared" si="69"/>
        <v>41835.893749999996</v>
      </c>
      <c r="L1115" s="3">
        <v>1405466820</v>
      </c>
      <c r="M1115" s="3" t="b">
        <v>0</v>
      </c>
      <c r="N1115" s="3">
        <v>1</v>
      </c>
      <c r="O1115" s="3" t="b">
        <v>0</v>
      </c>
      <c r="P1115" s="3" t="s">
        <v>8277</v>
      </c>
      <c r="Q1115" s="8">
        <f t="shared" si="70"/>
        <v>5.0000000000000001E-3</v>
      </c>
      <c r="R1115" s="10">
        <f t="shared" si="71"/>
        <v>5</v>
      </c>
      <c r="S1115" s="3" t="s">
        <v>8323</v>
      </c>
      <c r="T1115" s="3" t="s">
        <v>8324</v>
      </c>
    </row>
    <row r="1116" spans="1:20" ht="110" x14ac:dyDescent="0.2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14">
        <f t="shared" si="68"/>
        <v>41556.26258101852</v>
      </c>
      <c r="J1116" s="3">
        <v>1381306687</v>
      </c>
      <c r="K1116" s="14">
        <f t="shared" si="69"/>
        <v>41526.26258101852</v>
      </c>
      <c r="L1116" s="3">
        <v>1378714687</v>
      </c>
      <c r="M1116" s="3" t="b">
        <v>0</v>
      </c>
      <c r="N1116" s="3">
        <v>3</v>
      </c>
      <c r="O1116" s="3" t="b">
        <v>0</v>
      </c>
      <c r="P1116" s="3" t="s">
        <v>8277</v>
      </c>
      <c r="Q1116" s="8">
        <f t="shared" si="70"/>
        <v>1.6666666666666668E-3</v>
      </c>
      <c r="R1116" s="10">
        <f t="shared" si="71"/>
        <v>3.3333333333333335</v>
      </c>
      <c r="S1116" s="3" t="s">
        <v>8323</v>
      </c>
      <c r="T1116" s="3" t="s">
        <v>8324</v>
      </c>
    </row>
    <row r="1117" spans="1:20" ht="110" x14ac:dyDescent="0.2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14">
        <f t="shared" si="68"/>
        <v>42459.570543981477</v>
      </c>
      <c r="J1117" s="3">
        <v>1459352495</v>
      </c>
      <c r="K1117" s="14">
        <f t="shared" si="69"/>
        <v>42429.612210648142</v>
      </c>
      <c r="L1117" s="3">
        <v>1456764095</v>
      </c>
      <c r="M1117" s="3" t="b">
        <v>0</v>
      </c>
      <c r="N1117" s="3">
        <v>4</v>
      </c>
      <c r="O1117" s="3" t="b">
        <v>0</v>
      </c>
      <c r="P1117" s="3" t="s">
        <v>8277</v>
      </c>
      <c r="Q1117" s="8">
        <f t="shared" si="70"/>
        <v>1.325E-3</v>
      </c>
      <c r="R1117" s="10">
        <f t="shared" si="71"/>
        <v>13.25</v>
      </c>
      <c r="S1117" s="3" t="s">
        <v>8323</v>
      </c>
      <c r="T1117" s="3" t="s">
        <v>8324</v>
      </c>
    </row>
    <row r="1118" spans="1:20" ht="66" x14ac:dyDescent="0.2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14">
        <f t="shared" si="68"/>
        <v>41069.763981481476</v>
      </c>
      <c r="J1118" s="3">
        <v>1339273208</v>
      </c>
      <c r="K1118" s="14">
        <f t="shared" si="69"/>
        <v>41009.763981481483</v>
      </c>
      <c r="L1118" s="3">
        <v>1334089208</v>
      </c>
      <c r="M1118" s="3" t="b">
        <v>0</v>
      </c>
      <c r="N1118" s="3">
        <v>10</v>
      </c>
      <c r="O1118" s="3" t="b">
        <v>0</v>
      </c>
      <c r="P1118" s="3" t="s">
        <v>8277</v>
      </c>
      <c r="Q1118" s="8">
        <f t="shared" si="70"/>
        <v>3.5704000000000004E-4</v>
      </c>
      <c r="R1118" s="10">
        <f t="shared" si="71"/>
        <v>17.852</v>
      </c>
      <c r="S1118" s="3" t="s">
        <v>8323</v>
      </c>
      <c r="T1118" s="3" t="s">
        <v>8324</v>
      </c>
    </row>
    <row r="1119" spans="1:20" ht="88" x14ac:dyDescent="0.2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14">
        <f t="shared" si="68"/>
        <v>42363.515196759261</v>
      </c>
      <c r="J1119" s="3">
        <v>1451053313</v>
      </c>
      <c r="K1119" s="14">
        <f t="shared" si="69"/>
        <v>42333.515196759261</v>
      </c>
      <c r="L1119" s="3">
        <v>1448461313</v>
      </c>
      <c r="M1119" s="3" t="b">
        <v>0</v>
      </c>
      <c r="N1119" s="3">
        <v>8</v>
      </c>
      <c r="O1119" s="3" t="b">
        <v>0</v>
      </c>
      <c r="P1119" s="3" t="s">
        <v>8277</v>
      </c>
      <c r="Q1119" s="8">
        <f t="shared" si="70"/>
        <v>8.3000000000000004E-2</v>
      </c>
      <c r="R1119" s="10">
        <f t="shared" si="71"/>
        <v>10.375</v>
      </c>
      <c r="S1119" s="3" t="s">
        <v>8323</v>
      </c>
      <c r="T1119" s="3" t="s">
        <v>8324</v>
      </c>
    </row>
    <row r="1120" spans="1:20" ht="110" x14ac:dyDescent="0.2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14">
        <f t="shared" si="68"/>
        <v>41734.04142361111</v>
      </c>
      <c r="J1120" s="3">
        <v>1396666779</v>
      </c>
      <c r="K1120" s="14">
        <f t="shared" si="69"/>
        <v>41704.083090277774</v>
      </c>
      <c r="L1120" s="3">
        <v>1394078379</v>
      </c>
      <c r="M1120" s="3" t="b">
        <v>0</v>
      </c>
      <c r="N1120" s="3">
        <v>3</v>
      </c>
      <c r="O1120" s="3" t="b">
        <v>0</v>
      </c>
      <c r="P1120" s="3" t="s">
        <v>8277</v>
      </c>
      <c r="Q1120" s="8">
        <f t="shared" si="70"/>
        <v>2.4222222222222221E-2</v>
      </c>
      <c r="R1120" s="10">
        <f t="shared" si="71"/>
        <v>36.333333333333336</v>
      </c>
      <c r="S1120" s="3" t="s">
        <v>8323</v>
      </c>
      <c r="T1120" s="3" t="s">
        <v>8324</v>
      </c>
    </row>
    <row r="1121" spans="1:20" ht="110" x14ac:dyDescent="0.2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14">
        <f t="shared" si="68"/>
        <v>41735.709074074075</v>
      </c>
      <c r="J1121" s="3">
        <v>1396810864</v>
      </c>
      <c r="K1121" s="14">
        <f t="shared" si="69"/>
        <v>41722.709074074075</v>
      </c>
      <c r="L1121" s="3">
        <v>1395687664</v>
      </c>
      <c r="M1121" s="3" t="b">
        <v>0</v>
      </c>
      <c r="N1121" s="3">
        <v>1</v>
      </c>
      <c r="O1121" s="3" t="b">
        <v>0</v>
      </c>
      <c r="P1121" s="3" t="s">
        <v>8277</v>
      </c>
      <c r="Q1121" s="8">
        <f t="shared" si="70"/>
        <v>2.3809523809523812E-3</v>
      </c>
      <c r="R1121" s="10">
        <f t="shared" si="71"/>
        <v>5</v>
      </c>
      <c r="S1121" s="3" t="s">
        <v>8323</v>
      </c>
      <c r="T1121" s="3" t="s">
        <v>8324</v>
      </c>
    </row>
    <row r="1122" spans="1:20" ht="88" x14ac:dyDescent="0.2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14">
        <f t="shared" si="68"/>
        <v>40844.789351851847</v>
      </c>
      <c r="J1122" s="3">
        <v>1319835400</v>
      </c>
      <c r="K1122" s="14">
        <f t="shared" si="69"/>
        <v>40799.789351851847</v>
      </c>
      <c r="L1122" s="3">
        <v>1315947400</v>
      </c>
      <c r="M1122" s="3" t="b">
        <v>0</v>
      </c>
      <c r="N1122" s="3">
        <v>0</v>
      </c>
      <c r="O1122" s="3" t="b">
        <v>0</v>
      </c>
      <c r="P1122" s="3" t="s">
        <v>8277</v>
      </c>
      <c r="Q1122" s="8">
        <f t="shared" si="70"/>
        <v>0</v>
      </c>
      <c r="R1122" s="10" t="e">
        <f t="shared" si="71"/>
        <v>#DIV/0!</v>
      </c>
      <c r="S1122" s="3" t="s">
        <v>8323</v>
      </c>
      <c r="T1122" s="3" t="s">
        <v>8324</v>
      </c>
    </row>
    <row r="1123" spans="1:20" ht="88" x14ac:dyDescent="0.2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14">
        <f t="shared" si="68"/>
        <v>42442.809212962959</v>
      </c>
      <c r="J1123" s="3">
        <v>1457904316</v>
      </c>
      <c r="K1123" s="14">
        <f t="shared" si="69"/>
        <v>42412.85087962963</v>
      </c>
      <c r="L1123" s="3">
        <v>1455315916</v>
      </c>
      <c r="M1123" s="3" t="b">
        <v>0</v>
      </c>
      <c r="N1123" s="3">
        <v>5</v>
      </c>
      <c r="O1123" s="3" t="b">
        <v>0</v>
      </c>
      <c r="P1123" s="3" t="s">
        <v>8277</v>
      </c>
      <c r="Q1123" s="8">
        <f t="shared" si="70"/>
        <v>1.16E-4</v>
      </c>
      <c r="R1123" s="10">
        <f t="shared" si="71"/>
        <v>5.8</v>
      </c>
      <c r="S1123" s="3" t="s">
        <v>8323</v>
      </c>
      <c r="T1123" s="3" t="s">
        <v>8324</v>
      </c>
    </row>
    <row r="1124" spans="1:20" ht="110" x14ac:dyDescent="0.2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14">
        <f t="shared" si="68"/>
        <v>41424.620659722219</v>
      </c>
      <c r="J1124" s="3">
        <v>1369932825</v>
      </c>
      <c r="K1124" s="14">
        <f t="shared" si="69"/>
        <v>41410.620659722219</v>
      </c>
      <c r="L1124" s="3">
        <v>1368723225</v>
      </c>
      <c r="M1124" s="3" t="b">
        <v>0</v>
      </c>
      <c r="N1124" s="3">
        <v>0</v>
      </c>
      <c r="O1124" s="3" t="b">
        <v>0</v>
      </c>
      <c r="P1124" s="3" t="s">
        <v>8277</v>
      </c>
      <c r="Q1124" s="8">
        <f t="shared" si="70"/>
        <v>0</v>
      </c>
      <c r="R1124" s="10" t="e">
        <f t="shared" si="71"/>
        <v>#DIV/0!</v>
      </c>
      <c r="S1124" s="3" t="s">
        <v>8323</v>
      </c>
      <c r="T1124" s="3" t="s">
        <v>8324</v>
      </c>
    </row>
    <row r="1125" spans="1:20" ht="110" x14ac:dyDescent="0.2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14">
        <f t="shared" si="68"/>
        <v>41748.440370370365</v>
      </c>
      <c r="J1125" s="3">
        <v>1397910848</v>
      </c>
      <c r="K1125" s="14">
        <f t="shared" si="69"/>
        <v>41718.440370370365</v>
      </c>
      <c r="L1125" s="3">
        <v>1395318848</v>
      </c>
      <c r="M1125" s="3" t="b">
        <v>0</v>
      </c>
      <c r="N1125" s="3">
        <v>3</v>
      </c>
      <c r="O1125" s="3" t="b">
        <v>0</v>
      </c>
      <c r="P1125" s="3" t="s">
        <v>8277</v>
      </c>
      <c r="Q1125" s="8">
        <f t="shared" si="70"/>
        <v>2.2000000000000001E-3</v>
      </c>
      <c r="R1125" s="10">
        <f t="shared" si="71"/>
        <v>3.6666666666666665</v>
      </c>
      <c r="S1125" s="3" t="s">
        <v>8323</v>
      </c>
      <c r="T1125" s="3" t="s">
        <v>8324</v>
      </c>
    </row>
    <row r="1126" spans="1:20" ht="88" x14ac:dyDescent="0.2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14">
        <f t="shared" si="68"/>
        <v>42124.583923611113</v>
      </c>
      <c r="J1126" s="3">
        <v>1430409651</v>
      </c>
      <c r="K1126" s="14">
        <f t="shared" si="69"/>
        <v>42094.583923611113</v>
      </c>
      <c r="L1126" s="3">
        <v>1427817651</v>
      </c>
      <c r="M1126" s="3" t="b">
        <v>0</v>
      </c>
      <c r="N1126" s="3">
        <v>7</v>
      </c>
      <c r="O1126" s="3" t="b">
        <v>0</v>
      </c>
      <c r="P1126" s="3" t="s">
        <v>8278</v>
      </c>
      <c r="Q1126" s="8">
        <f t="shared" si="70"/>
        <v>4.7222222222222223E-3</v>
      </c>
      <c r="R1126" s="10">
        <f t="shared" si="71"/>
        <v>60.714285714285715</v>
      </c>
      <c r="S1126" s="3" t="s">
        <v>8323</v>
      </c>
      <c r="T1126" s="3" t="s">
        <v>8325</v>
      </c>
    </row>
    <row r="1127" spans="1:20" ht="88" x14ac:dyDescent="0.2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14">
        <f t="shared" si="68"/>
        <v>42272.540856481479</v>
      </c>
      <c r="J1127" s="3">
        <v>1443193130</v>
      </c>
      <c r="K1127" s="14">
        <f t="shared" si="69"/>
        <v>42212.540856481479</v>
      </c>
      <c r="L1127" s="3">
        <v>1438009130</v>
      </c>
      <c r="M1127" s="3" t="b">
        <v>0</v>
      </c>
      <c r="N1127" s="3">
        <v>0</v>
      </c>
      <c r="O1127" s="3" t="b">
        <v>0</v>
      </c>
      <c r="P1127" s="3" t="s">
        <v>8278</v>
      </c>
      <c r="Q1127" s="8">
        <f t="shared" si="70"/>
        <v>0</v>
      </c>
      <c r="R1127" s="10" t="e">
        <f t="shared" si="71"/>
        <v>#DIV/0!</v>
      </c>
      <c r="S1127" s="3" t="s">
        <v>8323</v>
      </c>
      <c r="T1127" s="3" t="s">
        <v>8325</v>
      </c>
    </row>
    <row r="1128" spans="1:20" ht="66" x14ac:dyDescent="0.2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14">
        <f t="shared" si="68"/>
        <v>42565.24414351851</v>
      </c>
      <c r="J1128" s="3">
        <v>1468482694</v>
      </c>
      <c r="K1128" s="14">
        <f t="shared" si="69"/>
        <v>42535.244143518517</v>
      </c>
      <c r="L1128" s="3">
        <v>1465890694</v>
      </c>
      <c r="M1128" s="3" t="b">
        <v>0</v>
      </c>
      <c r="N1128" s="3">
        <v>2</v>
      </c>
      <c r="O1128" s="3" t="b">
        <v>0</v>
      </c>
      <c r="P1128" s="3" t="s">
        <v>8278</v>
      </c>
      <c r="Q1128" s="8">
        <f t="shared" si="70"/>
        <v>5.0000000000000001E-3</v>
      </c>
      <c r="R1128" s="10">
        <f t="shared" si="71"/>
        <v>5</v>
      </c>
      <c r="S1128" s="3" t="s">
        <v>8323</v>
      </c>
      <c r="T1128" s="3" t="s">
        <v>8325</v>
      </c>
    </row>
    <row r="1129" spans="1:20" ht="110" x14ac:dyDescent="0.2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14">
        <f t="shared" si="68"/>
        <v>41957.812499999993</v>
      </c>
      <c r="J1129" s="3">
        <v>1416000600</v>
      </c>
      <c r="K1129" s="14">
        <f t="shared" si="69"/>
        <v>41926.770833333328</v>
      </c>
      <c r="L1129" s="3">
        <v>1413318600</v>
      </c>
      <c r="M1129" s="3" t="b">
        <v>0</v>
      </c>
      <c r="N1129" s="3">
        <v>23</v>
      </c>
      <c r="O1129" s="3" t="b">
        <v>0</v>
      </c>
      <c r="P1129" s="3" t="s">
        <v>8278</v>
      </c>
      <c r="Q1129" s="8">
        <f t="shared" si="70"/>
        <v>1.6714285714285713E-2</v>
      </c>
      <c r="R1129" s="10">
        <f t="shared" si="71"/>
        <v>25.434782608695652</v>
      </c>
      <c r="S1129" s="3" t="s">
        <v>8323</v>
      </c>
      <c r="T1129" s="3" t="s">
        <v>8325</v>
      </c>
    </row>
    <row r="1130" spans="1:20" ht="22" x14ac:dyDescent="0.2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14">
        <f t="shared" si="68"/>
        <v>41858.566168981481</v>
      </c>
      <c r="J1130" s="3">
        <v>1407425717</v>
      </c>
      <c r="K1130" s="14">
        <f t="shared" si="69"/>
        <v>41828.566168981481</v>
      </c>
      <c r="L1130" s="3">
        <v>1404833717</v>
      </c>
      <c r="M1130" s="3" t="b">
        <v>0</v>
      </c>
      <c r="N1130" s="3">
        <v>1</v>
      </c>
      <c r="O1130" s="3" t="b">
        <v>0</v>
      </c>
      <c r="P1130" s="3" t="s">
        <v>8278</v>
      </c>
      <c r="Q1130" s="8">
        <f t="shared" si="70"/>
        <v>1E-3</v>
      </c>
      <c r="R1130" s="10">
        <f t="shared" si="71"/>
        <v>1</v>
      </c>
      <c r="S1130" s="3" t="s">
        <v>8323</v>
      </c>
      <c r="T1130" s="3" t="s">
        <v>8325</v>
      </c>
    </row>
    <row r="1131" spans="1:20" ht="88" x14ac:dyDescent="0.2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14">
        <f t="shared" si="68"/>
        <v>42526.181631944441</v>
      </c>
      <c r="J1131" s="3">
        <v>1465107693</v>
      </c>
      <c r="K1131" s="14">
        <f t="shared" si="69"/>
        <v>42496.181631944441</v>
      </c>
      <c r="L1131" s="3">
        <v>1462515693</v>
      </c>
      <c r="M1131" s="3" t="b">
        <v>0</v>
      </c>
      <c r="N1131" s="3">
        <v>2</v>
      </c>
      <c r="O1131" s="3" t="b">
        <v>0</v>
      </c>
      <c r="P1131" s="3" t="s">
        <v>8278</v>
      </c>
      <c r="Q1131" s="8">
        <f t="shared" si="70"/>
        <v>1.0499999999999999E-3</v>
      </c>
      <c r="R1131" s="10">
        <f t="shared" si="71"/>
        <v>10.5</v>
      </c>
      <c r="S1131" s="3" t="s">
        <v>8323</v>
      </c>
      <c r="T1131" s="3" t="s">
        <v>8325</v>
      </c>
    </row>
    <row r="1132" spans="1:20" ht="88" x14ac:dyDescent="0.2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14">
        <f t="shared" si="68"/>
        <v>41968.954861111109</v>
      </c>
      <c r="J1132" s="3">
        <v>1416963300</v>
      </c>
      <c r="K1132" s="14">
        <f t="shared" si="69"/>
        <v>41908.913194444445</v>
      </c>
      <c r="L1132" s="3">
        <v>1411775700</v>
      </c>
      <c r="M1132" s="3" t="b">
        <v>0</v>
      </c>
      <c r="N1132" s="3">
        <v>3</v>
      </c>
      <c r="O1132" s="3" t="b">
        <v>0</v>
      </c>
      <c r="P1132" s="3" t="s">
        <v>8278</v>
      </c>
      <c r="Q1132" s="8">
        <f t="shared" si="70"/>
        <v>2.2000000000000001E-3</v>
      </c>
      <c r="R1132" s="10">
        <f t="shared" si="71"/>
        <v>3.6666666666666665</v>
      </c>
      <c r="S1132" s="3" t="s">
        <v>8323</v>
      </c>
      <c r="T1132" s="3" t="s">
        <v>8325</v>
      </c>
    </row>
    <row r="1133" spans="1:20" ht="88" x14ac:dyDescent="0.2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14">
        <f t="shared" si="68"/>
        <v>42362.824861111112</v>
      </c>
      <c r="J1133" s="3">
        <v>1450993668</v>
      </c>
      <c r="K1133" s="14">
        <f t="shared" si="69"/>
        <v>42332.824861111112</v>
      </c>
      <c r="L1133" s="3">
        <v>1448401668</v>
      </c>
      <c r="M1133" s="3" t="b">
        <v>0</v>
      </c>
      <c r="N1133" s="3">
        <v>0</v>
      </c>
      <c r="O1133" s="3" t="b">
        <v>0</v>
      </c>
      <c r="P1133" s="3" t="s">
        <v>8278</v>
      </c>
      <c r="Q1133" s="8">
        <f t="shared" si="70"/>
        <v>0</v>
      </c>
      <c r="R1133" s="10" t="e">
        <f t="shared" si="71"/>
        <v>#DIV/0!</v>
      </c>
      <c r="S1133" s="3" t="s">
        <v>8323</v>
      </c>
      <c r="T1133" s="3" t="s">
        <v>8325</v>
      </c>
    </row>
    <row r="1134" spans="1:20" ht="88" x14ac:dyDescent="0.2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14">
        <f t="shared" si="68"/>
        <v>42736.032071759262</v>
      </c>
      <c r="J1134" s="3">
        <v>1483238771</v>
      </c>
      <c r="K1134" s="14">
        <f t="shared" si="69"/>
        <v>42706.032071759262</v>
      </c>
      <c r="L1134" s="3">
        <v>1480646771</v>
      </c>
      <c r="M1134" s="3" t="b">
        <v>0</v>
      </c>
      <c r="N1134" s="3">
        <v>13</v>
      </c>
      <c r="O1134" s="3" t="b">
        <v>0</v>
      </c>
      <c r="P1134" s="3" t="s">
        <v>8278</v>
      </c>
      <c r="Q1134" s="8">
        <f t="shared" si="70"/>
        <v>0.14380000000000001</v>
      </c>
      <c r="R1134" s="10">
        <f t="shared" si="71"/>
        <v>110.61538461538461</v>
      </c>
      <c r="S1134" s="3" t="s">
        <v>8323</v>
      </c>
      <c r="T1134" s="3" t="s">
        <v>8325</v>
      </c>
    </row>
    <row r="1135" spans="1:20" ht="88" x14ac:dyDescent="0.2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14">
        <f t="shared" si="68"/>
        <v>41851.323854166665</v>
      </c>
      <c r="J1135" s="3">
        <v>1406799981</v>
      </c>
      <c r="K1135" s="14">
        <f t="shared" si="69"/>
        <v>41821.323854166665</v>
      </c>
      <c r="L1135" s="3">
        <v>1404207981</v>
      </c>
      <c r="M1135" s="3" t="b">
        <v>0</v>
      </c>
      <c r="N1135" s="3">
        <v>1</v>
      </c>
      <c r="O1135" s="3" t="b">
        <v>0</v>
      </c>
      <c r="P1135" s="3" t="s">
        <v>8278</v>
      </c>
      <c r="Q1135" s="8">
        <f t="shared" si="70"/>
        <v>6.6666666666666671E-3</v>
      </c>
      <c r="R1135" s="10">
        <f t="shared" si="71"/>
        <v>20</v>
      </c>
      <c r="S1135" s="3" t="s">
        <v>8323</v>
      </c>
      <c r="T1135" s="3" t="s">
        <v>8325</v>
      </c>
    </row>
    <row r="1136" spans="1:20" ht="88" x14ac:dyDescent="0.2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14">
        <f t="shared" si="68"/>
        <v>41972.106249999997</v>
      </c>
      <c r="J1136" s="3">
        <v>1417235580</v>
      </c>
      <c r="K1136" s="14">
        <f t="shared" si="69"/>
        <v>41958.20171296296</v>
      </c>
      <c r="L1136" s="3">
        <v>1416034228</v>
      </c>
      <c r="M1136" s="3" t="b">
        <v>0</v>
      </c>
      <c r="N1136" s="3">
        <v>1</v>
      </c>
      <c r="O1136" s="3" t="b">
        <v>0</v>
      </c>
      <c r="P1136" s="3" t="s">
        <v>8278</v>
      </c>
      <c r="Q1136" s="8">
        <f t="shared" si="70"/>
        <v>4.0000000000000003E-5</v>
      </c>
      <c r="R1136" s="10">
        <f t="shared" si="71"/>
        <v>1</v>
      </c>
      <c r="S1136" s="3" t="s">
        <v>8323</v>
      </c>
      <c r="T1136" s="3" t="s">
        <v>8325</v>
      </c>
    </row>
    <row r="1137" spans="1:20" ht="88" x14ac:dyDescent="0.2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14">
        <f t="shared" si="68"/>
        <v>42588.906180555547</v>
      </c>
      <c r="J1137" s="3">
        <v>1470527094</v>
      </c>
      <c r="K1137" s="14">
        <f t="shared" si="69"/>
        <v>42558.906180555554</v>
      </c>
      <c r="L1137" s="3">
        <v>1467935094</v>
      </c>
      <c r="M1137" s="3" t="b">
        <v>0</v>
      </c>
      <c r="N1137" s="3">
        <v>1</v>
      </c>
      <c r="O1137" s="3" t="b">
        <v>0</v>
      </c>
      <c r="P1137" s="3" t="s">
        <v>8278</v>
      </c>
      <c r="Q1137" s="8">
        <f t="shared" si="70"/>
        <v>0.05</v>
      </c>
      <c r="R1137" s="10">
        <f t="shared" si="71"/>
        <v>50</v>
      </c>
      <c r="S1137" s="3" t="s">
        <v>8323</v>
      </c>
      <c r="T1137" s="3" t="s">
        <v>8325</v>
      </c>
    </row>
    <row r="1138" spans="1:20" ht="88" x14ac:dyDescent="0.2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14">
        <f t="shared" si="68"/>
        <v>42357.588298611103</v>
      </c>
      <c r="J1138" s="3">
        <v>1450541229</v>
      </c>
      <c r="K1138" s="14">
        <f t="shared" si="69"/>
        <v>42327.58829861111</v>
      </c>
      <c r="L1138" s="3">
        <v>1447949229</v>
      </c>
      <c r="M1138" s="3" t="b">
        <v>0</v>
      </c>
      <c r="N1138" s="3">
        <v>6</v>
      </c>
      <c r="O1138" s="3" t="b">
        <v>0</v>
      </c>
      <c r="P1138" s="3" t="s">
        <v>8278</v>
      </c>
      <c r="Q1138" s="8">
        <f t="shared" si="70"/>
        <v>6.4439140811455853E-2</v>
      </c>
      <c r="R1138" s="10">
        <f t="shared" si="71"/>
        <v>45</v>
      </c>
      <c r="S1138" s="3" t="s">
        <v>8323</v>
      </c>
      <c r="T1138" s="3" t="s">
        <v>8325</v>
      </c>
    </row>
    <row r="1139" spans="1:20" ht="88" x14ac:dyDescent="0.2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14">
        <f t="shared" si="68"/>
        <v>42483.736354166664</v>
      </c>
      <c r="J1139" s="3">
        <v>1461440421</v>
      </c>
      <c r="K1139" s="14">
        <f t="shared" si="69"/>
        <v>42453.736354166664</v>
      </c>
      <c r="L1139" s="3">
        <v>1458848421</v>
      </c>
      <c r="M1139" s="3" t="b">
        <v>0</v>
      </c>
      <c r="N1139" s="3">
        <v>39</v>
      </c>
      <c r="O1139" s="3" t="b">
        <v>0</v>
      </c>
      <c r="P1139" s="3" t="s">
        <v>8278</v>
      </c>
      <c r="Q1139" s="8">
        <f t="shared" si="70"/>
        <v>0.39500000000000002</v>
      </c>
      <c r="R1139" s="10">
        <f t="shared" si="71"/>
        <v>253.2051282051282</v>
      </c>
      <c r="S1139" s="3" t="s">
        <v>8323</v>
      </c>
      <c r="T1139" s="3" t="s">
        <v>8325</v>
      </c>
    </row>
    <row r="1140" spans="1:20" ht="110" x14ac:dyDescent="0.2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14">
        <f t="shared" si="68"/>
        <v>42756.823275462964</v>
      </c>
      <c r="J1140" s="3">
        <v>1485035131</v>
      </c>
      <c r="K1140" s="14">
        <f t="shared" si="69"/>
        <v>42736.823275462964</v>
      </c>
      <c r="L1140" s="3">
        <v>1483307131</v>
      </c>
      <c r="M1140" s="3" t="b">
        <v>0</v>
      </c>
      <c r="N1140" s="3">
        <v>4</v>
      </c>
      <c r="O1140" s="3" t="b">
        <v>0</v>
      </c>
      <c r="P1140" s="3" t="s">
        <v>8278</v>
      </c>
      <c r="Q1140" s="8">
        <f t="shared" si="70"/>
        <v>3.5714285714285713E-3</v>
      </c>
      <c r="R1140" s="10">
        <f t="shared" si="71"/>
        <v>31.25</v>
      </c>
      <c r="S1140" s="3" t="s">
        <v>8323</v>
      </c>
      <c r="T1140" s="3" t="s">
        <v>8325</v>
      </c>
    </row>
    <row r="1141" spans="1:20" ht="88" x14ac:dyDescent="0.2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14">
        <f t="shared" si="68"/>
        <v>42005.264189814807</v>
      </c>
      <c r="J1141" s="3">
        <v>1420100426</v>
      </c>
      <c r="K1141" s="14">
        <f t="shared" si="69"/>
        <v>41975.264189814814</v>
      </c>
      <c r="L1141" s="3">
        <v>1417508426</v>
      </c>
      <c r="M1141" s="3" t="b">
        <v>0</v>
      </c>
      <c r="N1141" s="3">
        <v>1</v>
      </c>
      <c r="O1141" s="3" t="b">
        <v>0</v>
      </c>
      <c r="P1141" s="3" t="s">
        <v>8278</v>
      </c>
      <c r="Q1141" s="8">
        <f t="shared" si="70"/>
        <v>6.2500000000000001E-4</v>
      </c>
      <c r="R1141" s="10">
        <f t="shared" si="71"/>
        <v>5</v>
      </c>
      <c r="S1141" s="3" t="s">
        <v>8323</v>
      </c>
      <c r="T1141" s="3" t="s">
        <v>8325</v>
      </c>
    </row>
    <row r="1142" spans="1:20" ht="88" x14ac:dyDescent="0.2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14">
        <f t="shared" si="68"/>
        <v>42222.378715277773</v>
      </c>
      <c r="J1142" s="3">
        <v>1438859121</v>
      </c>
      <c r="K1142" s="14">
        <f t="shared" si="69"/>
        <v>42192.378715277773</v>
      </c>
      <c r="L1142" s="3">
        <v>1436267121</v>
      </c>
      <c r="M1142" s="3" t="b">
        <v>0</v>
      </c>
      <c r="N1142" s="3">
        <v>0</v>
      </c>
      <c r="O1142" s="3" t="b">
        <v>0</v>
      </c>
      <c r="P1142" s="3" t="s">
        <v>8278</v>
      </c>
      <c r="Q1142" s="8">
        <f t="shared" si="70"/>
        <v>0</v>
      </c>
      <c r="R1142" s="10" t="e">
        <f t="shared" si="71"/>
        <v>#DIV/0!</v>
      </c>
      <c r="S1142" s="3" t="s">
        <v>8323</v>
      </c>
      <c r="T1142" s="3" t="s">
        <v>8325</v>
      </c>
    </row>
    <row r="1143" spans="1:20" ht="22" x14ac:dyDescent="0.2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14">
        <f t="shared" si="68"/>
        <v>42194.616319444445</v>
      </c>
      <c r="J1143" s="3">
        <v>1436460450</v>
      </c>
      <c r="K1143" s="14">
        <f t="shared" si="69"/>
        <v>42164.616319444445</v>
      </c>
      <c r="L1143" s="3">
        <v>1433868450</v>
      </c>
      <c r="M1143" s="3" t="b">
        <v>0</v>
      </c>
      <c r="N1143" s="3">
        <v>0</v>
      </c>
      <c r="O1143" s="3" t="b">
        <v>0</v>
      </c>
      <c r="P1143" s="3" t="s">
        <v>8278</v>
      </c>
      <c r="Q1143" s="8">
        <f t="shared" si="70"/>
        <v>0</v>
      </c>
      <c r="R1143" s="10" t="e">
        <f t="shared" si="71"/>
        <v>#DIV/0!</v>
      </c>
      <c r="S1143" s="3" t="s">
        <v>8323</v>
      </c>
      <c r="T1143" s="3" t="s">
        <v>8325</v>
      </c>
    </row>
    <row r="1144" spans="1:20" ht="110" x14ac:dyDescent="0.2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14">
        <f t="shared" si="68"/>
        <v>42051.922766203708</v>
      </c>
      <c r="J1144" s="3">
        <v>1424131727</v>
      </c>
      <c r="K1144" s="14">
        <f t="shared" si="69"/>
        <v>42021.922766203701</v>
      </c>
      <c r="L1144" s="3">
        <v>1421539727</v>
      </c>
      <c r="M1144" s="3" t="b">
        <v>0</v>
      </c>
      <c r="N1144" s="3">
        <v>0</v>
      </c>
      <c r="O1144" s="3" t="b">
        <v>0</v>
      </c>
      <c r="P1144" s="3" t="s">
        <v>8278</v>
      </c>
      <c r="Q1144" s="8">
        <f t="shared" si="70"/>
        <v>0</v>
      </c>
      <c r="R1144" s="10" t="e">
        <f t="shared" si="71"/>
        <v>#DIV/0!</v>
      </c>
      <c r="S1144" s="3" t="s">
        <v>8323</v>
      </c>
      <c r="T1144" s="3" t="s">
        <v>8325</v>
      </c>
    </row>
    <row r="1145" spans="1:20" ht="88" x14ac:dyDescent="0.2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14">
        <f t="shared" si="68"/>
        <v>42355.110254629624</v>
      </c>
      <c r="J1145" s="3">
        <v>1450327126</v>
      </c>
      <c r="K1145" s="14">
        <f t="shared" si="69"/>
        <v>42325.110254629624</v>
      </c>
      <c r="L1145" s="3">
        <v>1447735126</v>
      </c>
      <c r="M1145" s="3" t="b">
        <v>0</v>
      </c>
      <c r="N1145" s="3">
        <v>8</v>
      </c>
      <c r="O1145" s="3" t="b">
        <v>0</v>
      </c>
      <c r="P1145" s="3" t="s">
        <v>8278</v>
      </c>
      <c r="Q1145" s="8">
        <f t="shared" si="70"/>
        <v>4.1333333333333335E-3</v>
      </c>
      <c r="R1145" s="10">
        <f t="shared" si="71"/>
        <v>23.25</v>
      </c>
      <c r="S1145" s="3" t="s">
        <v>8323</v>
      </c>
      <c r="T1145" s="3" t="s">
        <v>8325</v>
      </c>
    </row>
    <row r="1146" spans="1:20" ht="88" x14ac:dyDescent="0.2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14">
        <f t="shared" si="68"/>
        <v>42123.098611111105</v>
      </c>
      <c r="J1146" s="3">
        <v>1430281320</v>
      </c>
      <c r="K1146" s="14">
        <f t="shared" si="69"/>
        <v>42093.098611111105</v>
      </c>
      <c r="L1146" s="3">
        <v>1427689320</v>
      </c>
      <c r="M1146" s="3" t="b">
        <v>0</v>
      </c>
      <c r="N1146" s="3">
        <v>0</v>
      </c>
      <c r="O1146" s="3" t="b">
        <v>0</v>
      </c>
      <c r="P1146" s="3" t="s">
        <v>8279</v>
      </c>
      <c r="Q1146" s="8">
        <f t="shared" si="70"/>
        <v>0</v>
      </c>
      <c r="R1146" s="10" t="e">
        <f t="shared" si="71"/>
        <v>#DIV/0!</v>
      </c>
      <c r="S1146" s="3" t="s">
        <v>8326</v>
      </c>
      <c r="T1146" s="3" t="s">
        <v>8327</v>
      </c>
    </row>
    <row r="1147" spans="1:20" ht="88" x14ac:dyDescent="0.2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14">
        <f t="shared" si="68"/>
        <v>41914.664259259262</v>
      </c>
      <c r="J1147" s="3">
        <v>1412272592</v>
      </c>
      <c r="K1147" s="14">
        <f t="shared" si="69"/>
        <v>41854.664259259254</v>
      </c>
      <c r="L1147" s="3">
        <v>1407088592</v>
      </c>
      <c r="M1147" s="3" t="b">
        <v>0</v>
      </c>
      <c r="N1147" s="3">
        <v>1</v>
      </c>
      <c r="O1147" s="3" t="b">
        <v>0</v>
      </c>
      <c r="P1147" s="3" t="s">
        <v>8279</v>
      </c>
      <c r="Q1147" s="8">
        <f t="shared" si="70"/>
        <v>1.25E-3</v>
      </c>
      <c r="R1147" s="10">
        <f t="shared" si="71"/>
        <v>100</v>
      </c>
      <c r="S1147" s="3" t="s">
        <v>8326</v>
      </c>
      <c r="T1147" s="3" t="s">
        <v>8327</v>
      </c>
    </row>
    <row r="1148" spans="1:20" ht="66" x14ac:dyDescent="0.2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14">
        <f t="shared" si="68"/>
        <v>41761.870057870365</v>
      </c>
      <c r="J1148" s="3">
        <v>1399071173</v>
      </c>
      <c r="K1148" s="14">
        <f t="shared" si="69"/>
        <v>41723.870057870365</v>
      </c>
      <c r="L1148" s="3">
        <v>1395787973</v>
      </c>
      <c r="M1148" s="3" t="b">
        <v>0</v>
      </c>
      <c r="N1148" s="3">
        <v>12</v>
      </c>
      <c r="O1148" s="3" t="b">
        <v>0</v>
      </c>
      <c r="P1148" s="3" t="s">
        <v>8279</v>
      </c>
      <c r="Q1148" s="8">
        <f t="shared" si="70"/>
        <v>8.8333333333333333E-2</v>
      </c>
      <c r="R1148" s="10">
        <f t="shared" si="71"/>
        <v>44.166666666666664</v>
      </c>
      <c r="S1148" s="3" t="s">
        <v>8326</v>
      </c>
      <c r="T1148" s="3" t="s">
        <v>8327</v>
      </c>
    </row>
    <row r="1149" spans="1:20" ht="110" x14ac:dyDescent="0.2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14">
        <f t="shared" si="68"/>
        <v>41931.888692129629</v>
      </c>
      <c r="J1149" s="3">
        <v>1413760783</v>
      </c>
      <c r="K1149" s="14">
        <f t="shared" si="69"/>
        <v>41871.888692129629</v>
      </c>
      <c r="L1149" s="3">
        <v>1408576783</v>
      </c>
      <c r="M1149" s="3" t="b">
        <v>0</v>
      </c>
      <c r="N1149" s="3">
        <v>0</v>
      </c>
      <c r="O1149" s="3" t="b">
        <v>0</v>
      </c>
      <c r="P1149" s="3" t="s">
        <v>8279</v>
      </c>
      <c r="Q1149" s="8">
        <f t="shared" si="70"/>
        <v>0</v>
      </c>
      <c r="R1149" s="10" t="e">
        <f t="shared" si="71"/>
        <v>#DIV/0!</v>
      </c>
      <c r="S1149" s="3" t="s">
        <v>8326</v>
      </c>
      <c r="T1149" s="3" t="s">
        <v>8327</v>
      </c>
    </row>
    <row r="1150" spans="1:20" ht="66" x14ac:dyDescent="0.2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14">
        <f t="shared" si="68"/>
        <v>42705.12940972222</v>
      </c>
      <c r="J1150" s="3">
        <v>1480568781</v>
      </c>
      <c r="K1150" s="14">
        <f t="shared" si="69"/>
        <v>42675.087743055548</v>
      </c>
      <c r="L1150" s="3">
        <v>1477973181</v>
      </c>
      <c r="M1150" s="3" t="b">
        <v>0</v>
      </c>
      <c r="N1150" s="3">
        <v>3</v>
      </c>
      <c r="O1150" s="3" t="b">
        <v>0</v>
      </c>
      <c r="P1150" s="3" t="s">
        <v>8279</v>
      </c>
      <c r="Q1150" s="8">
        <f t="shared" si="70"/>
        <v>4.8666666666666667E-3</v>
      </c>
      <c r="R1150" s="10">
        <f t="shared" si="71"/>
        <v>24.333333333333332</v>
      </c>
      <c r="S1150" s="3" t="s">
        <v>8326</v>
      </c>
      <c r="T1150" s="3" t="s">
        <v>8327</v>
      </c>
    </row>
    <row r="1151" spans="1:20" ht="44" x14ac:dyDescent="0.2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14">
        <f t="shared" si="68"/>
        <v>42537.626921296294</v>
      </c>
      <c r="J1151" s="3">
        <v>1466096566</v>
      </c>
      <c r="K1151" s="14">
        <f t="shared" si="69"/>
        <v>42507.626921296294</v>
      </c>
      <c r="L1151" s="3">
        <v>1463504566</v>
      </c>
      <c r="M1151" s="3" t="b">
        <v>0</v>
      </c>
      <c r="N1151" s="3">
        <v>2</v>
      </c>
      <c r="O1151" s="3" t="b">
        <v>0</v>
      </c>
      <c r="P1151" s="3" t="s">
        <v>8279</v>
      </c>
      <c r="Q1151" s="8">
        <f t="shared" si="70"/>
        <v>1.5E-3</v>
      </c>
      <c r="R1151" s="10">
        <f t="shared" si="71"/>
        <v>37.5</v>
      </c>
      <c r="S1151" s="3" t="s">
        <v>8326</v>
      </c>
      <c r="T1151" s="3" t="s">
        <v>8327</v>
      </c>
    </row>
    <row r="1152" spans="1:20" ht="66" x14ac:dyDescent="0.2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14">
        <f t="shared" si="68"/>
        <v>42377.87123842592</v>
      </c>
      <c r="J1152" s="3">
        <v>1452293675</v>
      </c>
      <c r="K1152" s="14">
        <f t="shared" si="69"/>
        <v>42317.87123842592</v>
      </c>
      <c r="L1152" s="3">
        <v>1447109675</v>
      </c>
      <c r="M1152" s="3" t="b">
        <v>0</v>
      </c>
      <c r="N1152" s="3">
        <v>6</v>
      </c>
      <c r="O1152" s="3" t="b">
        <v>0</v>
      </c>
      <c r="P1152" s="3" t="s">
        <v>8279</v>
      </c>
      <c r="Q1152" s="8">
        <f t="shared" si="70"/>
        <v>0.1008</v>
      </c>
      <c r="R1152" s="10">
        <f t="shared" si="71"/>
        <v>42</v>
      </c>
      <c r="S1152" s="3" t="s">
        <v>8326</v>
      </c>
      <c r="T1152" s="3" t="s">
        <v>8327</v>
      </c>
    </row>
    <row r="1153" spans="1:20" ht="110" x14ac:dyDescent="0.2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14">
        <f t="shared" si="68"/>
        <v>42254.019247685181</v>
      </c>
      <c r="J1153" s="3">
        <v>1441592863</v>
      </c>
      <c r="K1153" s="14">
        <f t="shared" si="69"/>
        <v>42224.019247685188</v>
      </c>
      <c r="L1153" s="3">
        <v>1439000863</v>
      </c>
      <c r="M1153" s="3" t="b">
        <v>0</v>
      </c>
      <c r="N1153" s="3">
        <v>0</v>
      </c>
      <c r="O1153" s="3" t="b">
        <v>0</v>
      </c>
      <c r="P1153" s="3" t="s">
        <v>8279</v>
      </c>
      <c r="Q1153" s="8">
        <f t="shared" si="70"/>
        <v>0</v>
      </c>
      <c r="R1153" s="10" t="e">
        <f t="shared" si="71"/>
        <v>#DIV/0!</v>
      </c>
      <c r="S1153" s="3" t="s">
        <v>8326</v>
      </c>
      <c r="T1153" s="3" t="s">
        <v>8327</v>
      </c>
    </row>
    <row r="1154" spans="1:20" ht="44" x14ac:dyDescent="0.2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14">
        <f t="shared" si="68"/>
        <v>42139.626296296294</v>
      </c>
      <c r="J1154" s="3">
        <v>1431709312</v>
      </c>
      <c r="K1154" s="14">
        <f t="shared" si="69"/>
        <v>42109.626296296294</v>
      </c>
      <c r="L1154" s="3">
        <v>1429117312</v>
      </c>
      <c r="M1154" s="3" t="b">
        <v>0</v>
      </c>
      <c r="N1154" s="3">
        <v>15</v>
      </c>
      <c r="O1154" s="3" t="b">
        <v>0</v>
      </c>
      <c r="P1154" s="3" t="s">
        <v>8279</v>
      </c>
      <c r="Q1154" s="8">
        <f t="shared" si="70"/>
        <v>5.6937500000000002E-2</v>
      </c>
      <c r="R1154" s="10">
        <f t="shared" si="71"/>
        <v>60.733333333333334</v>
      </c>
      <c r="S1154" s="3" t="s">
        <v>8326</v>
      </c>
      <c r="T1154" s="3" t="s">
        <v>8327</v>
      </c>
    </row>
    <row r="1155" spans="1:20" ht="66" x14ac:dyDescent="0.2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14">
        <f t="shared" ref="I1155:I1218" si="72">(((J1155/60)/60)/24)+DATE(1970,1,1)+(-2/24)</f>
        <v>42173.630844907406</v>
      </c>
      <c r="J1155" s="3">
        <v>1434647305</v>
      </c>
      <c r="K1155" s="14">
        <f t="shared" ref="K1155:K1218" si="73">(L1155/86400)+25569+(-2/24)</f>
        <v>42143.630844907406</v>
      </c>
      <c r="L1155" s="3">
        <v>1432055305</v>
      </c>
      <c r="M1155" s="3" t="b">
        <v>0</v>
      </c>
      <c r="N1155" s="3">
        <v>1</v>
      </c>
      <c r="O1155" s="3" t="b">
        <v>0</v>
      </c>
      <c r="P1155" s="3" t="s">
        <v>8279</v>
      </c>
      <c r="Q1155" s="8">
        <f t="shared" ref="Q1155:Q1218" si="74">E1155/D1155</f>
        <v>6.2500000000000003E-3</v>
      </c>
      <c r="R1155" s="10">
        <f t="shared" ref="R1155:R1218" si="75">E1155/N1155</f>
        <v>50</v>
      </c>
      <c r="S1155" s="3" t="s">
        <v>8326</v>
      </c>
      <c r="T1155" s="3" t="s">
        <v>8327</v>
      </c>
    </row>
    <row r="1156" spans="1:20" ht="88" x14ac:dyDescent="0.2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14">
        <f t="shared" si="72"/>
        <v>42253.025532407402</v>
      </c>
      <c r="J1156" s="3">
        <v>1441507006</v>
      </c>
      <c r="K1156" s="14">
        <f t="shared" si="73"/>
        <v>42223.025532407402</v>
      </c>
      <c r="L1156" s="3">
        <v>1438915006</v>
      </c>
      <c r="M1156" s="3" t="b">
        <v>0</v>
      </c>
      <c r="N1156" s="3">
        <v>3</v>
      </c>
      <c r="O1156" s="3" t="b">
        <v>0</v>
      </c>
      <c r="P1156" s="3" t="s">
        <v>8279</v>
      </c>
      <c r="Q1156" s="8">
        <f t="shared" si="74"/>
        <v>6.5000000000000002E-2</v>
      </c>
      <c r="R1156" s="10">
        <f t="shared" si="75"/>
        <v>108.33333333333333</v>
      </c>
      <c r="S1156" s="3" t="s">
        <v>8326</v>
      </c>
      <c r="T1156" s="3" t="s">
        <v>8327</v>
      </c>
    </row>
    <row r="1157" spans="1:20" ht="88" x14ac:dyDescent="0.2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14">
        <f t="shared" si="72"/>
        <v>41865.680648148147</v>
      </c>
      <c r="J1157" s="3">
        <v>1408040408</v>
      </c>
      <c r="K1157" s="14">
        <f t="shared" si="73"/>
        <v>41835.680648148147</v>
      </c>
      <c r="L1157" s="3">
        <v>1405448408</v>
      </c>
      <c r="M1157" s="3" t="b">
        <v>0</v>
      </c>
      <c r="N1157" s="3">
        <v>8</v>
      </c>
      <c r="O1157" s="3" t="b">
        <v>0</v>
      </c>
      <c r="P1157" s="3" t="s">
        <v>8279</v>
      </c>
      <c r="Q1157" s="8">
        <f t="shared" si="74"/>
        <v>7.5199999999999998E-3</v>
      </c>
      <c r="R1157" s="10">
        <f t="shared" si="75"/>
        <v>23.5</v>
      </c>
      <c r="S1157" s="3" t="s">
        <v>8326</v>
      </c>
      <c r="T1157" s="3" t="s">
        <v>8327</v>
      </c>
    </row>
    <row r="1158" spans="1:20" ht="88" x14ac:dyDescent="0.2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14">
        <f t="shared" si="72"/>
        <v>42058.987986111104</v>
      </c>
      <c r="J1158" s="3">
        <v>1424742162</v>
      </c>
      <c r="K1158" s="14">
        <f t="shared" si="73"/>
        <v>42028.987986111104</v>
      </c>
      <c r="L1158" s="3">
        <v>1422150162</v>
      </c>
      <c r="M1158" s="3" t="b">
        <v>0</v>
      </c>
      <c r="N1158" s="3">
        <v>0</v>
      </c>
      <c r="O1158" s="3" t="b">
        <v>0</v>
      </c>
      <c r="P1158" s="3" t="s">
        <v>8279</v>
      </c>
      <c r="Q1158" s="8">
        <f t="shared" si="74"/>
        <v>0</v>
      </c>
      <c r="R1158" s="10" t="e">
        <f t="shared" si="75"/>
        <v>#DIV/0!</v>
      </c>
      <c r="S1158" s="3" t="s">
        <v>8326</v>
      </c>
      <c r="T1158" s="3" t="s">
        <v>8327</v>
      </c>
    </row>
    <row r="1159" spans="1:20" ht="88" x14ac:dyDescent="0.2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14">
        <f t="shared" si="72"/>
        <v>41978.586574074077</v>
      </c>
      <c r="J1159" s="3">
        <v>1417795480</v>
      </c>
      <c r="K1159" s="14">
        <f t="shared" si="73"/>
        <v>41918.544907407406</v>
      </c>
      <c r="L1159" s="3">
        <v>1412607880</v>
      </c>
      <c r="M1159" s="3" t="b">
        <v>0</v>
      </c>
      <c r="N1159" s="3">
        <v>3</v>
      </c>
      <c r="O1159" s="3" t="b">
        <v>0</v>
      </c>
      <c r="P1159" s="3" t="s">
        <v>8279</v>
      </c>
      <c r="Q1159" s="8">
        <f t="shared" si="74"/>
        <v>1.5100000000000001E-2</v>
      </c>
      <c r="R1159" s="10">
        <f t="shared" si="75"/>
        <v>50.333333333333336</v>
      </c>
      <c r="S1159" s="3" t="s">
        <v>8326</v>
      </c>
      <c r="T1159" s="3" t="s">
        <v>8327</v>
      </c>
    </row>
    <row r="1160" spans="1:20" ht="88" x14ac:dyDescent="0.2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14">
        <f t="shared" si="72"/>
        <v>41982.008425925924</v>
      </c>
      <c r="J1160" s="3">
        <v>1418091128</v>
      </c>
      <c r="K1160" s="14">
        <f t="shared" si="73"/>
        <v>41952.008425925924</v>
      </c>
      <c r="L1160" s="3">
        <v>1415499128</v>
      </c>
      <c r="M1160" s="3" t="b">
        <v>0</v>
      </c>
      <c r="N1160" s="3">
        <v>3</v>
      </c>
      <c r="O1160" s="3" t="b">
        <v>0</v>
      </c>
      <c r="P1160" s="3" t="s">
        <v>8279</v>
      </c>
      <c r="Q1160" s="8">
        <f t="shared" si="74"/>
        <v>4.6666666666666671E-3</v>
      </c>
      <c r="R1160" s="10">
        <f t="shared" si="75"/>
        <v>11.666666666666666</v>
      </c>
      <c r="S1160" s="3" t="s">
        <v>8326</v>
      </c>
      <c r="T1160" s="3" t="s">
        <v>8327</v>
      </c>
    </row>
    <row r="1161" spans="1:20" ht="88" x14ac:dyDescent="0.2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14">
        <f t="shared" si="72"/>
        <v>42185.572916666664</v>
      </c>
      <c r="J1161" s="3">
        <v>1435679100</v>
      </c>
      <c r="K1161" s="14">
        <f t="shared" si="73"/>
        <v>42154.643113425926</v>
      </c>
      <c r="L1161" s="3">
        <v>1433006765</v>
      </c>
      <c r="M1161" s="3" t="b">
        <v>0</v>
      </c>
      <c r="N1161" s="3">
        <v>0</v>
      </c>
      <c r="O1161" s="3" t="b">
        <v>0</v>
      </c>
      <c r="P1161" s="3" t="s">
        <v>8279</v>
      </c>
      <c r="Q1161" s="8">
        <f t="shared" si="74"/>
        <v>0</v>
      </c>
      <c r="R1161" s="10" t="e">
        <f t="shared" si="75"/>
        <v>#DIV/0!</v>
      </c>
      <c r="S1161" s="3" t="s">
        <v>8326</v>
      </c>
      <c r="T1161" s="3" t="s">
        <v>8327</v>
      </c>
    </row>
    <row r="1162" spans="1:20" ht="88" x14ac:dyDescent="0.2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14">
        <f t="shared" si="72"/>
        <v>42091.02993055556</v>
      </c>
      <c r="J1162" s="3">
        <v>1427510586</v>
      </c>
      <c r="K1162" s="14">
        <f t="shared" si="73"/>
        <v>42061.071597222217</v>
      </c>
      <c r="L1162" s="3">
        <v>1424922186</v>
      </c>
      <c r="M1162" s="3" t="b">
        <v>0</v>
      </c>
      <c r="N1162" s="3">
        <v>19</v>
      </c>
      <c r="O1162" s="3" t="b">
        <v>0</v>
      </c>
      <c r="P1162" s="3" t="s">
        <v>8279</v>
      </c>
      <c r="Q1162" s="8">
        <f t="shared" si="74"/>
        <v>3.85E-2</v>
      </c>
      <c r="R1162" s="10">
        <f t="shared" si="75"/>
        <v>60.789473684210527</v>
      </c>
      <c r="S1162" s="3" t="s">
        <v>8326</v>
      </c>
      <c r="T1162" s="3" t="s">
        <v>8327</v>
      </c>
    </row>
    <row r="1163" spans="1:20" ht="88" x14ac:dyDescent="0.2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14">
        <f t="shared" si="72"/>
        <v>42143.546168981477</v>
      </c>
      <c r="J1163" s="3">
        <v>1432047989</v>
      </c>
      <c r="K1163" s="14">
        <f t="shared" si="73"/>
        <v>42122.546168981477</v>
      </c>
      <c r="L1163" s="3">
        <v>1430233589</v>
      </c>
      <c r="M1163" s="3" t="b">
        <v>0</v>
      </c>
      <c r="N1163" s="3">
        <v>0</v>
      </c>
      <c r="O1163" s="3" t="b">
        <v>0</v>
      </c>
      <c r="P1163" s="3" t="s">
        <v>8279</v>
      </c>
      <c r="Q1163" s="8">
        <f t="shared" si="74"/>
        <v>0</v>
      </c>
      <c r="R1163" s="10" t="e">
        <f t="shared" si="75"/>
        <v>#DIV/0!</v>
      </c>
      <c r="S1163" s="3" t="s">
        <v>8326</v>
      </c>
      <c r="T1163" s="3" t="s">
        <v>8327</v>
      </c>
    </row>
    <row r="1164" spans="1:20" ht="110" x14ac:dyDescent="0.2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14">
        <f t="shared" si="72"/>
        <v>41907.600277777776</v>
      </c>
      <c r="J1164" s="3">
        <v>1411662264</v>
      </c>
      <c r="K1164" s="14">
        <f t="shared" si="73"/>
        <v>41876.600277777776</v>
      </c>
      <c r="L1164" s="3">
        <v>1408983864</v>
      </c>
      <c r="M1164" s="3" t="b">
        <v>0</v>
      </c>
      <c r="N1164" s="3">
        <v>2</v>
      </c>
      <c r="O1164" s="3" t="b">
        <v>0</v>
      </c>
      <c r="P1164" s="3" t="s">
        <v>8279</v>
      </c>
      <c r="Q1164" s="8">
        <f t="shared" si="74"/>
        <v>5.8333333333333338E-4</v>
      </c>
      <c r="R1164" s="10">
        <f t="shared" si="75"/>
        <v>17.5</v>
      </c>
      <c r="S1164" s="3" t="s">
        <v>8326</v>
      </c>
      <c r="T1164" s="3" t="s">
        <v>8327</v>
      </c>
    </row>
    <row r="1165" spans="1:20" ht="88" x14ac:dyDescent="0.2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14">
        <f t="shared" si="72"/>
        <v>41860.640277777777</v>
      </c>
      <c r="J1165" s="3">
        <v>1407604920</v>
      </c>
      <c r="K1165" s="14">
        <f t="shared" si="73"/>
        <v>41830.640277777777</v>
      </c>
      <c r="L1165" s="3">
        <v>1405012920</v>
      </c>
      <c r="M1165" s="3" t="b">
        <v>0</v>
      </c>
      <c r="N1165" s="3">
        <v>0</v>
      </c>
      <c r="O1165" s="3" t="b">
        <v>0</v>
      </c>
      <c r="P1165" s="3" t="s">
        <v>8279</v>
      </c>
      <c r="Q1165" s="8">
        <f t="shared" si="74"/>
        <v>0</v>
      </c>
      <c r="R1165" s="10" t="e">
        <f t="shared" si="75"/>
        <v>#DIV/0!</v>
      </c>
      <c r="S1165" s="3" t="s">
        <v>8326</v>
      </c>
      <c r="T1165" s="3" t="s">
        <v>8327</v>
      </c>
    </row>
    <row r="1166" spans="1:20" ht="132" x14ac:dyDescent="0.2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14">
        <f t="shared" si="72"/>
        <v>42539.64099537037</v>
      </c>
      <c r="J1166" s="3">
        <v>1466270582</v>
      </c>
      <c r="K1166" s="14">
        <f t="shared" si="73"/>
        <v>42509.64099537037</v>
      </c>
      <c r="L1166" s="3">
        <v>1463678582</v>
      </c>
      <c r="M1166" s="3" t="b">
        <v>0</v>
      </c>
      <c r="N1166" s="3">
        <v>0</v>
      </c>
      <c r="O1166" s="3" t="b">
        <v>0</v>
      </c>
      <c r="P1166" s="3" t="s">
        <v>8279</v>
      </c>
      <c r="Q1166" s="8">
        <f t="shared" si="74"/>
        <v>0</v>
      </c>
      <c r="R1166" s="10" t="e">
        <f t="shared" si="75"/>
        <v>#DIV/0!</v>
      </c>
      <c r="S1166" s="3" t="s">
        <v>8326</v>
      </c>
      <c r="T1166" s="3" t="s">
        <v>8327</v>
      </c>
    </row>
    <row r="1167" spans="1:20" ht="110" x14ac:dyDescent="0.2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14">
        <f t="shared" si="72"/>
        <v>41826.131134259253</v>
      </c>
      <c r="J1167" s="3">
        <v>1404623330</v>
      </c>
      <c r="K1167" s="14">
        <f t="shared" si="73"/>
        <v>41792.13113425926</v>
      </c>
      <c r="L1167" s="3">
        <v>1401685730</v>
      </c>
      <c r="M1167" s="3" t="b">
        <v>0</v>
      </c>
      <c r="N1167" s="3">
        <v>25</v>
      </c>
      <c r="O1167" s="3" t="b">
        <v>0</v>
      </c>
      <c r="P1167" s="3" t="s">
        <v>8279</v>
      </c>
      <c r="Q1167" s="8">
        <f t="shared" si="74"/>
        <v>0.20705000000000001</v>
      </c>
      <c r="R1167" s="10">
        <f t="shared" si="75"/>
        <v>82.82</v>
      </c>
      <c r="S1167" s="3" t="s">
        <v>8326</v>
      </c>
      <c r="T1167" s="3" t="s">
        <v>8327</v>
      </c>
    </row>
    <row r="1168" spans="1:20" ht="88" x14ac:dyDescent="0.2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14">
        <f t="shared" si="72"/>
        <v>42181.083333333336</v>
      </c>
      <c r="J1168" s="3">
        <v>1435291200</v>
      </c>
      <c r="K1168" s="14">
        <f t="shared" si="73"/>
        <v>42150.402106481481</v>
      </c>
      <c r="L1168" s="3">
        <v>1432640342</v>
      </c>
      <c r="M1168" s="3" t="b">
        <v>0</v>
      </c>
      <c r="N1168" s="3">
        <v>8</v>
      </c>
      <c r="O1168" s="3" t="b">
        <v>0</v>
      </c>
      <c r="P1168" s="3" t="s">
        <v>8279</v>
      </c>
      <c r="Q1168" s="8">
        <f t="shared" si="74"/>
        <v>0.19139999999999999</v>
      </c>
      <c r="R1168" s="10">
        <f t="shared" si="75"/>
        <v>358.875</v>
      </c>
      <c r="S1168" s="3" t="s">
        <v>8326</v>
      </c>
      <c r="T1168" s="3" t="s">
        <v>8327</v>
      </c>
    </row>
    <row r="1169" spans="1:20" ht="66" x14ac:dyDescent="0.2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14">
        <f t="shared" si="72"/>
        <v>41894.651562499996</v>
      </c>
      <c r="J1169" s="3">
        <v>1410543495</v>
      </c>
      <c r="K1169" s="14">
        <f t="shared" si="73"/>
        <v>41863.651562499996</v>
      </c>
      <c r="L1169" s="3">
        <v>1407865095</v>
      </c>
      <c r="M1169" s="3" t="b">
        <v>0</v>
      </c>
      <c r="N1169" s="3">
        <v>16</v>
      </c>
      <c r="O1169" s="3" t="b">
        <v>0</v>
      </c>
      <c r="P1169" s="3" t="s">
        <v>8279</v>
      </c>
      <c r="Q1169" s="8">
        <f t="shared" si="74"/>
        <v>1.6316666666666667E-2</v>
      </c>
      <c r="R1169" s="10">
        <f t="shared" si="75"/>
        <v>61.1875</v>
      </c>
      <c r="S1169" s="3" t="s">
        <v>8326</v>
      </c>
      <c r="T1169" s="3" t="s">
        <v>8327</v>
      </c>
    </row>
    <row r="1170" spans="1:20" ht="88" x14ac:dyDescent="0.2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14">
        <f t="shared" si="72"/>
        <v>42634.970659722218</v>
      </c>
      <c r="J1170" s="3">
        <v>1474507065</v>
      </c>
      <c r="K1170" s="14">
        <f t="shared" si="73"/>
        <v>42604.970659722218</v>
      </c>
      <c r="L1170" s="3">
        <v>1471915065</v>
      </c>
      <c r="M1170" s="3" t="b">
        <v>0</v>
      </c>
      <c r="N1170" s="3">
        <v>3</v>
      </c>
      <c r="O1170" s="3" t="b">
        <v>0</v>
      </c>
      <c r="P1170" s="3" t="s">
        <v>8279</v>
      </c>
      <c r="Q1170" s="8">
        <f t="shared" si="74"/>
        <v>5.6666666666666664E-2</v>
      </c>
      <c r="R1170" s="10">
        <f t="shared" si="75"/>
        <v>340</v>
      </c>
      <c r="S1170" s="3" t="s">
        <v>8326</v>
      </c>
      <c r="T1170" s="3" t="s">
        <v>8327</v>
      </c>
    </row>
    <row r="1171" spans="1:20" ht="88" x14ac:dyDescent="0.2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14">
        <f t="shared" si="72"/>
        <v>42057.270405092589</v>
      </c>
      <c r="J1171" s="3">
        <v>1424593763</v>
      </c>
      <c r="K1171" s="14">
        <f t="shared" si="73"/>
        <v>42027.270405092589</v>
      </c>
      <c r="L1171" s="3">
        <v>1422001763</v>
      </c>
      <c r="M1171" s="3" t="b">
        <v>0</v>
      </c>
      <c r="N1171" s="3">
        <v>3</v>
      </c>
      <c r="O1171" s="3" t="b">
        <v>0</v>
      </c>
      <c r="P1171" s="3" t="s">
        <v>8279</v>
      </c>
      <c r="Q1171" s="8">
        <f t="shared" si="74"/>
        <v>1.6999999999999999E-3</v>
      </c>
      <c r="R1171" s="10">
        <f t="shared" si="75"/>
        <v>5.666666666666667</v>
      </c>
      <c r="S1171" s="3" t="s">
        <v>8326</v>
      </c>
      <c r="T1171" s="3" t="s">
        <v>8327</v>
      </c>
    </row>
    <row r="1172" spans="1:20" ht="88" x14ac:dyDescent="0.2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14">
        <f t="shared" si="72"/>
        <v>42154.809849537036</v>
      </c>
      <c r="J1172" s="3">
        <v>1433021171</v>
      </c>
      <c r="K1172" s="14">
        <f t="shared" si="73"/>
        <v>42124.809849537036</v>
      </c>
      <c r="L1172" s="3">
        <v>1430429171</v>
      </c>
      <c r="M1172" s="3" t="b">
        <v>0</v>
      </c>
      <c r="N1172" s="3">
        <v>2</v>
      </c>
      <c r="O1172" s="3" t="b">
        <v>0</v>
      </c>
      <c r="P1172" s="3" t="s">
        <v>8279</v>
      </c>
      <c r="Q1172" s="8">
        <f t="shared" si="74"/>
        <v>4.0000000000000001E-3</v>
      </c>
      <c r="R1172" s="10">
        <f t="shared" si="75"/>
        <v>50</v>
      </c>
      <c r="S1172" s="3" t="s">
        <v>8326</v>
      </c>
      <c r="T1172" s="3" t="s">
        <v>8327</v>
      </c>
    </row>
    <row r="1173" spans="1:20" ht="66" x14ac:dyDescent="0.2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14">
        <f t="shared" si="72"/>
        <v>41956.763043981475</v>
      </c>
      <c r="J1173" s="3">
        <v>1415909927</v>
      </c>
      <c r="K1173" s="14">
        <f t="shared" si="73"/>
        <v>41938.721377314811</v>
      </c>
      <c r="L1173" s="3">
        <v>1414351127</v>
      </c>
      <c r="M1173" s="3" t="b">
        <v>0</v>
      </c>
      <c r="N1173" s="3">
        <v>1</v>
      </c>
      <c r="O1173" s="3" t="b">
        <v>0</v>
      </c>
      <c r="P1173" s="3" t="s">
        <v>8279</v>
      </c>
      <c r="Q1173" s="8">
        <f t="shared" si="74"/>
        <v>1E-3</v>
      </c>
      <c r="R1173" s="10">
        <f t="shared" si="75"/>
        <v>25</v>
      </c>
      <c r="S1173" s="3" t="s">
        <v>8326</v>
      </c>
      <c r="T1173" s="3" t="s">
        <v>8327</v>
      </c>
    </row>
    <row r="1174" spans="1:20" ht="44" x14ac:dyDescent="0.2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14">
        <f t="shared" si="72"/>
        <v>41871.598981481482</v>
      </c>
      <c r="J1174" s="3">
        <v>1408551752</v>
      </c>
      <c r="K1174" s="14">
        <f t="shared" si="73"/>
        <v>41841.598981481475</v>
      </c>
      <c r="L1174" s="3">
        <v>1405959752</v>
      </c>
      <c r="M1174" s="3" t="b">
        <v>0</v>
      </c>
      <c r="N1174" s="3">
        <v>0</v>
      </c>
      <c r="O1174" s="3" t="b">
        <v>0</v>
      </c>
      <c r="P1174" s="3" t="s">
        <v>8279</v>
      </c>
      <c r="Q1174" s="8">
        <f t="shared" si="74"/>
        <v>0</v>
      </c>
      <c r="R1174" s="10" t="e">
        <f t="shared" si="75"/>
        <v>#DIV/0!</v>
      </c>
      <c r="S1174" s="3" t="s">
        <v>8326</v>
      </c>
      <c r="T1174" s="3" t="s">
        <v>8327</v>
      </c>
    </row>
    <row r="1175" spans="1:20" ht="110" x14ac:dyDescent="0.2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14">
        <f t="shared" si="72"/>
        <v>42219.10251157407</v>
      </c>
      <c r="J1175" s="3">
        <v>1438576057</v>
      </c>
      <c r="K1175" s="14">
        <f t="shared" si="73"/>
        <v>42184.10251157407</v>
      </c>
      <c r="L1175" s="3">
        <v>1435552057</v>
      </c>
      <c r="M1175" s="3" t="b">
        <v>0</v>
      </c>
      <c r="N1175" s="3">
        <v>1</v>
      </c>
      <c r="O1175" s="3" t="b">
        <v>0</v>
      </c>
      <c r="P1175" s="3" t="s">
        <v>8279</v>
      </c>
      <c r="Q1175" s="8">
        <f t="shared" si="74"/>
        <v>2.4000000000000001E-4</v>
      </c>
      <c r="R1175" s="10">
        <f t="shared" si="75"/>
        <v>30</v>
      </c>
      <c r="S1175" s="3" t="s">
        <v>8326</v>
      </c>
      <c r="T1175" s="3" t="s">
        <v>8327</v>
      </c>
    </row>
    <row r="1176" spans="1:20" ht="66" x14ac:dyDescent="0.2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14">
        <f t="shared" si="72"/>
        <v>42498.758414351854</v>
      </c>
      <c r="J1176" s="3">
        <v>1462738327</v>
      </c>
      <c r="K1176" s="14">
        <f t="shared" si="73"/>
        <v>42468.758414351854</v>
      </c>
      <c r="L1176" s="3">
        <v>1460146327</v>
      </c>
      <c r="M1176" s="3" t="b">
        <v>0</v>
      </c>
      <c r="N1176" s="3">
        <v>19</v>
      </c>
      <c r="O1176" s="3" t="b">
        <v>0</v>
      </c>
      <c r="P1176" s="3" t="s">
        <v>8279</v>
      </c>
      <c r="Q1176" s="8">
        <f t="shared" si="74"/>
        <v>5.906666666666667E-2</v>
      </c>
      <c r="R1176" s="10">
        <f t="shared" si="75"/>
        <v>46.631578947368418</v>
      </c>
      <c r="S1176" s="3" t="s">
        <v>8326</v>
      </c>
      <c r="T1176" s="3" t="s">
        <v>8327</v>
      </c>
    </row>
    <row r="1177" spans="1:20" ht="88" x14ac:dyDescent="0.2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14">
        <f t="shared" si="72"/>
        <v>42200.645127314812</v>
      </c>
      <c r="J1177" s="3">
        <v>1436981339</v>
      </c>
      <c r="K1177" s="14">
        <f t="shared" si="73"/>
        <v>42170.645127314812</v>
      </c>
      <c r="L1177" s="3">
        <v>1434389339</v>
      </c>
      <c r="M1177" s="3" t="b">
        <v>0</v>
      </c>
      <c r="N1177" s="3">
        <v>9</v>
      </c>
      <c r="O1177" s="3" t="b">
        <v>0</v>
      </c>
      <c r="P1177" s="3" t="s">
        <v>8279</v>
      </c>
      <c r="Q1177" s="8">
        <f t="shared" si="74"/>
        <v>2.9250000000000002E-2</v>
      </c>
      <c r="R1177" s="10">
        <f t="shared" si="75"/>
        <v>65</v>
      </c>
      <c r="S1177" s="3" t="s">
        <v>8326</v>
      </c>
      <c r="T1177" s="3" t="s">
        <v>8327</v>
      </c>
    </row>
    <row r="1178" spans="1:20" ht="110" x14ac:dyDescent="0.2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14">
        <f t="shared" si="72"/>
        <v>42800.458333333336</v>
      </c>
      <c r="J1178" s="3">
        <v>1488805200</v>
      </c>
      <c r="K1178" s="14">
        <f t="shared" si="73"/>
        <v>42745.936319444438</v>
      </c>
      <c r="L1178" s="3">
        <v>1484094498</v>
      </c>
      <c r="M1178" s="3" t="b">
        <v>0</v>
      </c>
      <c r="N1178" s="3">
        <v>1</v>
      </c>
      <c r="O1178" s="3" t="b">
        <v>0</v>
      </c>
      <c r="P1178" s="3" t="s">
        <v>8279</v>
      </c>
      <c r="Q1178" s="8">
        <f t="shared" si="74"/>
        <v>5.7142857142857142E-5</v>
      </c>
      <c r="R1178" s="10">
        <f t="shared" si="75"/>
        <v>10</v>
      </c>
      <c r="S1178" s="3" t="s">
        <v>8326</v>
      </c>
      <c r="T1178" s="3" t="s">
        <v>8327</v>
      </c>
    </row>
    <row r="1179" spans="1:20" ht="88" x14ac:dyDescent="0.2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14">
        <f t="shared" si="72"/>
        <v>41927.577499999999</v>
      </c>
      <c r="J1179" s="3">
        <v>1413388296</v>
      </c>
      <c r="K1179" s="14">
        <f t="shared" si="73"/>
        <v>41897.577499999999</v>
      </c>
      <c r="L1179" s="3">
        <v>1410796296</v>
      </c>
      <c r="M1179" s="3" t="b">
        <v>0</v>
      </c>
      <c r="N1179" s="3">
        <v>0</v>
      </c>
      <c r="O1179" s="3" t="b">
        <v>0</v>
      </c>
      <c r="P1179" s="3" t="s">
        <v>8279</v>
      </c>
      <c r="Q1179" s="8">
        <f t="shared" si="74"/>
        <v>0</v>
      </c>
      <c r="R1179" s="10" t="e">
        <f t="shared" si="75"/>
        <v>#DIV/0!</v>
      </c>
      <c r="S1179" s="3" t="s">
        <v>8326</v>
      </c>
      <c r="T1179" s="3" t="s">
        <v>8327</v>
      </c>
    </row>
    <row r="1180" spans="1:20" ht="88" x14ac:dyDescent="0.2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14">
        <f t="shared" si="72"/>
        <v>41867.82236111111</v>
      </c>
      <c r="J1180" s="3">
        <v>1408225452</v>
      </c>
      <c r="K1180" s="14">
        <f t="shared" si="73"/>
        <v>41837.82236111111</v>
      </c>
      <c r="L1180" s="3">
        <v>1405633452</v>
      </c>
      <c r="M1180" s="3" t="b">
        <v>0</v>
      </c>
      <c r="N1180" s="3">
        <v>1</v>
      </c>
      <c r="O1180" s="3" t="b">
        <v>0</v>
      </c>
      <c r="P1180" s="3" t="s">
        <v>8279</v>
      </c>
      <c r="Q1180" s="8">
        <f t="shared" si="74"/>
        <v>6.666666666666667E-5</v>
      </c>
      <c r="R1180" s="10">
        <f t="shared" si="75"/>
        <v>5</v>
      </c>
      <c r="S1180" s="3" t="s">
        <v>8326</v>
      </c>
      <c r="T1180" s="3" t="s">
        <v>8327</v>
      </c>
    </row>
    <row r="1181" spans="1:20" ht="88" x14ac:dyDescent="0.2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14">
        <f t="shared" si="72"/>
        <v>42305.636886574073</v>
      </c>
      <c r="J1181" s="3">
        <v>1446052627</v>
      </c>
      <c r="K1181" s="14">
        <f t="shared" si="73"/>
        <v>42275.636886574073</v>
      </c>
      <c r="L1181" s="3">
        <v>1443460627</v>
      </c>
      <c r="M1181" s="3" t="b">
        <v>0</v>
      </c>
      <c r="N1181" s="3">
        <v>5</v>
      </c>
      <c r="O1181" s="3" t="b">
        <v>0</v>
      </c>
      <c r="P1181" s="3" t="s">
        <v>8279</v>
      </c>
      <c r="Q1181" s="8">
        <f t="shared" si="74"/>
        <v>5.3333333333333337E-2</v>
      </c>
      <c r="R1181" s="10">
        <f t="shared" si="75"/>
        <v>640</v>
      </c>
      <c r="S1181" s="3" t="s">
        <v>8326</v>
      </c>
      <c r="T1181" s="3" t="s">
        <v>8327</v>
      </c>
    </row>
    <row r="1182" spans="1:20" ht="66" x14ac:dyDescent="0.2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14">
        <f t="shared" si="72"/>
        <v>41818.723541666666</v>
      </c>
      <c r="J1182" s="3">
        <v>1403983314</v>
      </c>
      <c r="K1182" s="14">
        <f t="shared" si="73"/>
        <v>41781.723541666666</v>
      </c>
      <c r="L1182" s="3">
        <v>1400786514</v>
      </c>
      <c r="M1182" s="3" t="b">
        <v>0</v>
      </c>
      <c r="N1182" s="3">
        <v>85</v>
      </c>
      <c r="O1182" s="3" t="b">
        <v>0</v>
      </c>
      <c r="P1182" s="3" t="s">
        <v>8279</v>
      </c>
      <c r="Q1182" s="8">
        <f t="shared" si="74"/>
        <v>0.11749999999999999</v>
      </c>
      <c r="R1182" s="10">
        <f t="shared" si="75"/>
        <v>69.117647058823536</v>
      </c>
      <c r="S1182" s="3" t="s">
        <v>8326</v>
      </c>
      <c r="T1182" s="3" t="s">
        <v>8327</v>
      </c>
    </row>
    <row r="1183" spans="1:20" ht="44" x14ac:dyDescent="0.2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14">
        <f t="shared" si="72"/>
        <v>42064.256030092591</v>
      </c>
      <c r="J1183" s="3">
        <v>1425197321</v>
      </c>
      <c r="K1183" s="14">
        <f t="shared" si="73"/>
        <v>42034.256030092591</v>
      </c>
      <c r="L1183" s="3">
        <v>1422605321</v>
      </c>
      <c r="M1183" s="3" t="b">
        <v>0</v>
      </c>
      <c r="N1183" s="3">
        <v>3</v>
      </c>
      <c r="O1183" s="3" t="b">
        <v>0</v>
      </c>
      <c r="P1183" s="3" t="s">
        <v>8279</v>
      </c>
      <c r="Q1183" s="8">
        <f t="shared" si="74"/>
        <v>8.0000000000000007E-5</v>
      </c>
      <c r="R1183" s="10">
        <f t="shared" si="75"/>
        <v>1.3333333333333333</v>
      </c>
      <c r="S1183" s="3" t="s">
        <v>8326</v>
      </c>
      <c r="T1183" s="3" t="s">
        <v>8327</v>
      </c>
    </row>
    <row r="1184" spans="1:20" ht="110" x14ac:dyDescent="0.2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14">
        <f t="shared" si="72"/>
        <v>42747.612499999996</v>
      </c>
      <c r="J1184" s="3">
        <v>1484239320</v>
      </c>
      <c r="K1184" s="14">
        <f t="shared" si="73"/>
        <v>42728.744074074071</v>
      </c>
      <c r="L1184" s="3">
        <v>1482609088</v>
      </c>
      <c r="M1184" s="3" t="b">
        <v>0</v>
      </c>
      <c r="N1184" s="3">
        <v>4</v>
      </c>
      <c r="O1184" s="3" t="b">
        <v>0</v>
      </c>
      <c r="P1184" s="3" t="s">
        <v>8279</v>
      </c>
      <c r="Q1184" s="8">
        <f t="shared" si="74"/>
        <v>4.2000000000000003E-2</v>
      </c>
      <c r="R1184" s="10">
        <f t="shared" si="75"/>
        <v>10.5</v>
      </c>
      <c r="S1184" s="3" t="s">
        <v>8326</v>
      </c>
      <c r="T1184" s="3" t="s">
        <v>8327</v>
      </c>
    </row>
    <row r="1185" spans="1:20" ht="88" x14ac:dyDescent="0.2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14">
        <f t="shared" si="72"/>
        <v>42676.082638888889</v>
      </c>
      <c r="J1185" s="3">
        <v>1478059140</v>
      </c>
      <c r="K1185" s="14">
        <f t="shared" si="73"/>
        <v>42656.778043981474</v>
      </c>
      <c r="L1185" s="3">
        <v>1476391223</v>
      </c>
      <c r="M1185" s="3" t="b">
        <v>0</v>
      </c>
      <c r="N1185" s="3">
        <v>3</v>
      </c>
      <c r="O1185" s="3" t="b">
        <v>0</v>
      </c>
      <c r="P1185" s="3" t="s">
        <v>8279</v>
      </c>
      <c r="Q1185" s="8">
        <f t="shared" si="74"/>
        <v>0.04</v>
      </c>
      <c r="R1185" s="10">
        <f t="shared" si="75"/>
        <v>33.333333333333336</v>
      </c>
      <c r="S1185" s="3" t="s">
        <v>8326</v>
      </c>
      <c r="T1185" s="3" t="s">
        <v>8327</v>
      </c>
    </row>
    <row r="1186" spans="1:20" ht="110" x14ac:dyDescent="0.2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14">
        <f t="shared" si="72"/>
        <v>42772.516331018516</v>
      </c>
      <c r="J1186" s="3">
        <v>1486391011</v>
      </c>
      <c r="K1186" s="14">
        <f t="shared" si="73"/>
        <v>42741.516331018516</v>
      </c>
      <c r="L1186" s="3">
        <v>1483712611</v>
      </c>
      <c r="M1186" s="3" t="b">
        <v>0</v>
      </c>
      <c r="N1186" s="3">
        <v>375</v>
      </c>
      <c r="O1186" s="3" t="b">
        <v>1</v>
      </c>
      <c r="P1186" s="3" t="s">
        <v>8280</v>
      </c>
      <c r="Q1186" s="8">
        <f t="shared" si="74"/>
        <v>1.0493636363636363</v>
      </c>
      <c r="R1186" s="10">
        <f t="shared" si="75"/>
        <v>61.562666666666665</v>
      </c>
      <c r="S1186" s="3" t="s">
        <v>8328</v>
      </c>
      <c r="T1186" s="3" t="s">
        <v>8329</v>
      </c>
    </row>
    <row r="1187" spans="1:20" ht="110" x14ac:dyDescent="0.2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14">
        <f t="shared" si="72"/>
        <v>42163.083333333336</v>
      </c>
      <c r="J1187" s="3">
        <v>1433736000</v>
      </c>
      <c r="K1187" s="14">
        <f t="shared" si="73"/>
        <v>42130.781817129631</v>
      </c>
      <c r="L1187" s="3">
        <v>1430945149</v>
      </c>
      <c r="M1187" s="3" t="b">
        <v>0</v>
      </c>
      <c r="N1187" s="3">
        <v>111</v>
      </c>
      <c r="O1187" s="3" t="b">
        <v>1</v>
      </c>
      <c r="P1187" s="3" t="s">
        <v>8280</v>
      </c>
      <c r="Q1187" s="8">
        <f t="shared" si="74"/>
        <v>1.0544</v>
      </c>
      <c r="R1187" s="10">
        <f t="shared" si="75"/>
        <v>118.73873873873873</v>
      </c>
      <c r="S1187" s="3" t="s">
        <v>8328</v>
      </c>
      <c r="T1187" s="3" t="s">
        <v>8329</v>
      </c>
    </row>
    <row r="1188" spans="1:20" ht="88" x14ac:dyDescent="0.2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14">
        <f t="shared" si="72"/>
        <v>42156.862499999996</v>
      </c>
      <c r="J1188" s="3">
        <v>1433198520</v>
      </c>
      <c r="K1188" s="14">
        <f t="shared" si="73"/>
        <v>42123.780034722215</v>
      </c>
      <c r="L1188" s="3">
        <v>1430340195</v>
      </c>
      <c r="M1188" s="3" t="b">
        <v>0</v>
      </c>
      <c r="N1188" s="3">
        <v>123</v>
      </c>
      <c r="O1188" s="3" t="b">
        <v>1</v>
      </c>
      <c r="P1188" s="3" t="s">
        <v>8280</v>
      </c>
      <c r="Q1188" s="8">
        <f t="shared" si="74"/>
        <v>1.0673333333333332</v>
      </c>
      <c r="R1188" s="10">
        <f t="shared" si="75"/>
        <v>65.081300813008127</v>
      </c>
      <c r="S1188" s="3" t="s">
        <v>8328</v>
      </c>
      <c r="T1188" s="3" t="s">
        <v>8329</v>
      </c>
    </row>
    <row r="1189" spans="1:20" ht="110" x14ac:dyDescent="0.2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14">
        <f t="shared" si="72"/>
        <v>42141.666666666664</v>
      </c>
      <c r="J1189" s="3">
        <v>1431885600</v>
      </c>
      <c r="K1189" s="14">
        <f t="shared" si="73"/>
        <v>42109.811608796292</v>
      </c>
      <c r="L1189" s="3">
        <v>1429133323</v>
      </c>
      <c r="M1189" s="3" t="b">
        <v>0</v>
      </c>
      <c r="N1189" s="3">
        <v>70</v>
      </c>
      <c r="O1189" s="3" t="b">
        <v>1</v>
      </c>
      <c r="P1189" s="3" t="s">
        <v>8280</v>
      </c>
      <c r="Q1189" s="8">
        <f t="shared" si="74"/>
        <v>1.0412571428571429</v>
      </c>
      <c r="R1189" s="10">
        <f t="shared" si="75"/>
        <v>130.15714285714284</v>
      </c>
      <c r="S1189" s="3" t="s">
        <v>8328</v>
      </c>
      <c r="T1189" s="3" t="s">
        <v>8329</v>
      </c>
    </row>
    <row r="1190" spans="1:20" ht="88" x14ac:dyDescent="0.2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14">
        <f t="shared" si="72"/>
        <v>42732.617361111108</v>
      </c>
      <c r="J1190" s="3">
        <v>1482943740</v>
      </c>
      <c r="K1190" s="14">
        <f t="shared" si="73"/>
        <v>42711.617361111108</v>
      </c>
      <c r="L1190" s="3">
        <v>1481129340</v>
      </c>
      <c r="M1190" s="3" t="b">
        <v>0</v>
      </c>
      <c r="N1190" s="3">
        <v>85</v>
      </c>
      <c r="O1190" s="3" t="b">
        <v>1</v>
      </c>
      <c r="P1190" s="3" t="s">
        <v>8280</v>
      </c>
      <c r="Q1190" s="8">
        <f t="shared" si="74"/>
        <v>1.6054999999999999</v>
      </c>
      <c r="R1190" s="10">
        <f t="shared" si="75"/>
        <v>37.776470588235291</v>
      </c>
      <c r="S1190" s="3" t="s">
        <v>8328</v>
      </c>
      <c r="T1190" s="3" t="s">
        <v>8329</v>
      </c>
    </row>
    <row r="1191" spans="1:20" ht="88" x14ac:dyDescent="0.2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14">
        <f t="shared" si="72"/>
        <v>42550.895775462959</v>
      </c>
      <c r="J1191" s="3">
        <v>1467242995</v>
      </c>
      <c r="K1191" s="14">
        <f t="shared" si="73"/>
        <v>42529.895775462959</v>
      </c>
      <c r="L1191" s="3">
        <v>1465428595</v>
      </c>
      <c r="M1191" s="3" t="b">
        <v>0</v>
      </c>
      <c r="N1191" s="3">
        <v>86</v>
      </c>
      <c r="O1191" s="3" t="b">
        <v>1</v>
      </c>
      <c r="P1191" s="3" t="s">
        <v>8280</v>
      </c>
      <c r="Q1191" s="8">
        <f t="shared" si="74"/>
        <v>1.0777777777777777</v>
      </c>
      <c r="R1191" s="10">
        <f t="shared" si="75"/>
        <v>112.79069767441861</v>
      </c>
      <c r="S1191" s="3" t="s">
        <v>8328</v>
      </c>
      <c r="T1191" s="3" t="s">
        <v>8329</v>
      </c>
    </row>
    <row r="1192" spans="1:20" ht="66" x14ac:dyDescent="0.2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14">
        <f t="shared" si="72"/>
        <v>41882.582465277774</v>
      </c>
      <c r="J1192" s="3">
        <v>1409500725</v>
      </c>
      <c r="K1192" s="14">
        <f t="shared" si="73"/>
        <v>41852.582465277774</v>
      </c>
      <c r="L1192" s="3">
        <v>1406908725</v>
      </c>
      <c r="M1192" s="3" t="b">
        <v>0</v>
      </c>
      <c r="N1192" s="3">
        <v>13</v>
      </c>
      <c r="O1192" s="3" t="b">
        <v>1</v>
      </c>
      <c r="P1192" s="3" t="s">
        <v>8280</v>
      </c>
      <c r="Q1192" s="8">
        <f t="shared" si="74"/>
        <v>1.35</v>
      </c>
      <c r="R1192" s="10">
        <f t="shared" si="75"/>
        <v>51.92307692307692</v>
      </c>
      <c r="S1192" s="3" t="s">
        <v>8328</v>
      </c>
      <c r="T1192" s="3" t="s">
        <v>8329</v>
      </c>
    </row>
    <row r="1193" spans="1:20" ht="88" x14ac:dyDescent="0.2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14">
        <f t="shared" si="72"/>
        <v>42449.478703703695</v>
      </c>
      <c r="J1193" s="3">
        <v>1458480560</v>
      </c>
      <c r="K1193" s="14">
        <f t="shared" si="73"/>
        <v>42419.520370370366</v>
      </c>
      <c r="L1193" s="3">
        <v>1455892160</v>
      </c>
      <c r="M1193" s="3" t="b">
        <v>0</v>
      </c>
      <c r="N1193" s="3">
        <v>33</v>
      </c>
      <c r="O1193" s="3" t="b">
        <v>1</v>
      </c>
      <c r="P1193" s="3" t="s">
        <v>8280</v>
      </c>
      <c r="Q1193" s="8">
        <f t="shared" si="74"/>
        <v>1.0907407407407408</v>
      </c>
      <c r="R1193" s="10">
        <f t="shared" si="75"/>
        <v>89.242424242424249</v>
      </c>
      <c r="S1193" s="3" t="s">
        <v>8328</v>
      </c>
      <c r="T1193" s="3" t="s">
        <v>8329</v>
      </c>
    </row>
    <row r="1194" spans="1:20" ht="66" x14ac:dyDescent="0.2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14">
        <f t="shared" si="72"/>
        <v>42777.423356481479</v>
      </c>
      <c r="J1194" s="3">
        <v>1486814978</v>
      </c>
      <c r="K1194" s="14">
        <f t="shared" si="73"/>
        <v>42747.423356481479</v>
      </c>
      <c r="L1194" s="3">
        <v>1484222978</v>
      </c>
      <c r="M1194" s="3" t="b">
        <v>0</v>
      </c>
      <c r="N1194" s="3">
        <v>15</v>
      </c>
      <c r="O1194" s="3" t="b">
        <v>1</v>
      </c>
      <c r="P1194" s="3" t="s">
        <v>8280</v>
      </c>
      <c r="Q1194" s="8">
        <f t="shared" si="74"/>
        <v>2.9</v>
      </c>
      <c r="R1194" s="10">
        <f t="shared" si="75"/>
        <v>19.333333333333332</v>
      </c>
      <c r="S1194" s="3" t="s">
        <v>8328</v>
      </c>
      <c r="T1194" s="3" t="s">
        <v>8329</v>
      </c>
    </row>
    <row r="1195" spans="1:20" ht="110" x14ac:dyDescent="0.2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14">
        <f t="shared" si="72"/>
        <v>42469.651076388887</v>
      </c>
      <c r="J1195" s="3">
        <v>1460223453</v>
      </c>
      <c r="K1195" s="14">
        <f t="shared" si="73"/>
        <v>42409.692743055552</v>
      </c>
      <c r="L1195" s="3">
        <v>1455043053</v>
      </c>
      <c r="M1195" s="3" t="b">
        <v>0</v>
      </c>
      <c r="N1195" s="3">
        <v>273</v>
      </c>
      <c r="O1195" s="3" t="b">
        <v>1</v>
      </c>
      <c r="P1195" s="3" t="s">
        <v>8280</v>
      </c>
      <c r="Q1195" s="8">
        <f t="shared" si="74"/>
        <v>1.0395714285714286</v>
      </c>
      <c r="R1195" s="10">
        <f t="shared" si="75"/>
        <v>79.967032967032964</v>
      </c>
      <c r="S1195" s="3" t="s">
        <v>8328</v>
      </c>
      <c r="T1195" s="3" t="s">
        <v>8329</v>
      </c>
    </row>
    <row r="1196" spans="1:20" ht="88" x14ac:dyDescent="0.2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14">
        <f t="shared" si="72"/>
        <v>42102.40484953703</v>
      </c>
      <c r="J1196" s="3">
        <v>1428493379</v>
      </c>
      <c r="K1196" s="14">
        <f t="shared" si="73"/>
        <v>42072.40484953703</v>
      </c>
      <c r="L1196" s="3">
        <v>1425901379</v>
      </c>
      <c r="M1196" s="3" t="b">
        <v>0</v>
      </c>
      <c r="N1196" s="3">
        <v>714</v>
      </c>
      <c r="O1196" s="3" t="b">
        <v>1</v>
      </c>
      <c r="P1196" s="3" t="s">
        <v>8280</v>
      </c>
      <c r="Q1196" s="8">
        <f t="shared" si="74"/>
        <v>3.2223999999999999</v>
      </c>
      <c r="R1196" s="10">
        <f t="shared" si="75"/>
        <v>56.414565826330531</v>
      </c>
      <c r="S1196" s="3" t="s">
        <v>8328</v>
      </c>
      <c r="T1196" s="3" t="s">
        <v>8329</v>
      </c>
    </row>
    <row r="1197" spans="1:20" ht="132" x14ac:dyDescent="0.2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14">
        <f t="shared" si="72"/>
        <v>42358.291666666664</v>
      </c>
      <c r="J1197" s="3">
        <v>1450602000</v>
      </c>
      <c r="K1197" s="14">
        <f t="shared" si="73"/>
        <v>42298.264502314814</v>
      </c>
      <c r="L1197" s="3">
        <v>1445415653</v>
      </c>
      <c r="M1197" s="3" t="b">
        <v>0</v>
      </c>
      <c r="N1197" s="3">
        <v>170</v>
      </c>
      <c r="O1197" s="3" t="b">
        <v>1</v>
      </c>
      <c r="P1197" s="3" t="s">
        <v>8280</v>
      </c>
      <c r="Q1197" s="8">
        <f t="shared" si="74"/>
        <v>1.35</v>
      </c>
      <c r="R1197" s="10">
        <f t="shared" si="75"/>
        <v>79.411764705882348</v>
      </c>
      <c r="S1197" s="3" t="s">
        <v>8328</v>
      </c>
      <c r="T1197" s="3" t="s">
        <v>8329</v>
      </c>
    </row>
    <row r="1198" spans="1:20" ht="66" x14ac:dyDescent="0.2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14">
        <f t="shared" si="72"/>
        <v>42356.735405092586</v>
      </c>
      <c r="J1198" s="3">
        <v>1450467539</v>
      </c>
      <c r="K1198" s="14">
        <f t="shared" si="73"/>
        <v>42326.735405092586</v>
      </c>
      <c r="L1198" s="3">
        <v>1447875539</v>
      </c>
      <c r="M1198" s="3" t="b">
        <v>0</v>
      </c>
      <c r="N1198" s="3">
        <v>512</v>
      </c>
      <c r="O1198" s="3" t="b">
        <v>1</v>
      </c>
      <c r="P1198" s="3" t="s">
        <v>8280</v>
      </c>
      <c r="Q1198" s="8">
        <f t="shared" si="74"/>
        <v>2.6991034482758622</v>
      </c>
      <c r="R1198" s="10">
        <f t="shared" si="75"/>
        <v>76.439453125</v>
      </c>
      <c r="S1198" s="3" t="s">
        <v>8328</v>
      </c>
      <c r="T1198" s="3" t="s">
        <v>8329</v>
      </c>
    </row>
    <row r="1199" spans="1:20" ht="110" x14ac:dyDescent="0.2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14">
        <f t="shared" si="72"/>
        <v>42534.165972222218</v>
      </c>
      <c r="J1199" s="3">
        <v>1465797540</v>
      </c>
      <c r="K1199" s="14">
        <f t="shared" si="73"/>
        <v>42503.581412037034</v>
      </c>
      <c r="L1199" s="3">
        <v>1463155034</v>
      </c>
      <c r="M1199" s="3" t="b">
        <v>0</v>
      </c>
      <c r="N1199" s="3">
        <v>314</v>
      </c>
      <c r="O1199" s="3" t="b">
        <v>1</v>
      </c>
      <c r="P1199" s="3" t="s">
        <v>8280</v>
      </c>
      <c r="Q1199" s="8">
        <f t="shared" si="74"/>
        <v>2.5329333333333333</v>
      </c>
      <c r="R1199" s="10">
        <f t="shared" si="75"/>
        <v>121</v>
      </c>
      <c r="S1199" s="3" t="s">
        <v>8328</v>
      </c>
      <c r="T1199" s="3" t="s">
        <v>8329</v>
      </c>
    </row>
    <row r="1200" spans="1:20" ht="88" x14ac:dyDescent="0.2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14">
        <f t="shared" si="72"/>
        <v>42369.041666666664</v>
      </c>
      <c r="J1200" s="3">
        <v>1451530800</v>
      </c>
      <c r="K1200" s="14">
        <f t="shared" si="73"/>
        <v>42333.535717592589</v>
      </c>
      <c r="L1200" s="3">
        <v>1448463086</v>
      </c>
      <c r="M1200" s="3" t="b">
        <v>0</v>
      </c>
      <c r="N1200" s="3">
        <v>167</v>
      </c>
      <c r="O1200" s="3" t="b">
        <v>1</v>
      </c>
      <c r="P1200" s="3" t="s">
        <v>8280</v>
      </c>
      <c r="Q1200" s="8">
        <f t="shared" si="74"/>
        <v>2.6059999999999999</v>
      </c>
      <c r="R1200" s="10">
        <f t="shared" si="75"/>
        <v>54.616766467065865</v>
      </c>
      <c r="S1200" s="3" t="s">
        <v>8328</v>
      </c>
      <c r="T1200" s="3" t="s">
        <v>8329</v>
      </c>
    </row>
    <row r="1201" spans="1:20" ht="110" x14ac:dyDescent="0.2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14">
        <f t="shared" si="72"/>
        <v>42193.687499999993</v>
      </c>
      <c r="J1201" s="3">
        <v>1436380200</v>
      </c>
      <c r="K1201" s="14">
        <f t="shared" si="73"/>
        <v>42161.687499999993</v>
      </c>
      <c r="L1201" s="3">
        <v>1433615400</v>
      </c>
      <c r="M1201" s="3" t="b">
        <v>0</v>
      </c>
      <c r="N1201" s="3">
        <v>9</v>
      </c>
      <c r="O1201" s="3" t="b">
        <v>1</v>
      </c>
      <c r="P1201" s="3" t="s">
        <v>8280</v>
      </c>
      <c r="Q1201" s="8">
        <f t="shared" si="74"/>
        <v>1.0131677953348381</v>
      </c>
      <c r="R1201" s="10">
        <f t="shared" si="75"/>
        <v>299.22222222222223</v>
      </c>
      <c r="S1201" s="3" t="s">
        <v>8328</v>
      </c>
      <c r="T1201" s="3" t="s">
        <v>8329</v>
      </c>
    </row>
    <row r="1202" spans="1:20" ht="88" x14ac:dyDescent="0.2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14">
        <f t="shared" si="72"/>
        <v>42110.394166666665</v>
      </c>
      <c r="J1202" s="3">
        <v>1429183656</v>
      </c>
      <c r="K1202" s="14">
        <f t="shared" si="73"/>
        <v>42089.394166666665</v>
      </c>
      <c r="L1202" s="3">
        <v>1427369256</v>
      </c>
      <c r="M1202" s="3" t="b">
        <v>0</v>
      </c>
      <c r="N1202" s="3">
        <v>103</v>
      </c>
      <c r="O1202" s="3" t="b">
        <v>1</v>
      </c>
      <c r="P1202" s="3" t="s">
        <v>8280</v>
      </c>
      <c r="Q1202" s="8">
        <f t="shared" si="74"/>
        <v>1.2560416666666667</v>
      </c>
      <c r="R1202" s="10">
        <f t="shared" si="75"/>
        <v>58.533980582524272</v>
      </c>
      <c r="S1202" s="3" t="s">
        <v>8328</v>
      </c>
      <c r="T1202" s="3" t="s">
        <v>8329</v>
      </c>
    </row>
    <row r="1203" spans="1:20" ht="88" x14ac:dyDescent="0.2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14">
        <f t="shared" si="72"/>
        <v>42566.523680555554</v>
      </c>
      <c r="J1203" s="3">
        <v>1468593246</v>
      </c>
      <c r="K1203" s="14">
        <f t="shared" si="73"/>
        <v>42536.523680555554</v>
      </c>
      <c r="L1203" s="3">
        <v>1466001246</v>
      </c>
      <c r="M1203" s="3" t="b">
        <v>0</v>
      </c>
      <c r="N1203" s="3">
        <v>111</v>
      </c>
      <c r="O1203" s="3" t="b">
        <v>1</v>
      </c>
      <c r="P1203" s="3" t="s">
        <v>8280</v>
      </c>
      <c r="Q1203" s="8">
        <f t="shared" si="74"/>
        <v>1.0243783333333334</v>
      </c>
      <c r="R1203" s="10">
        <f t="shared" si="75"/>
        <v>55.371801801801809</v>
      </c>
      <c r="S1203" s="3" t="s">
        <v>8328</v>
      </c>
      <c r="T1203" s="3" t="s">
        <v>8329</v>
      </c>
    </row>
    <row r="1204" spans="1:20" ht="110" x14ac:dyDescent="0.2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14">
        <f t="shared" si="72"/>
        <v>42182.205486111103</v>
      </c>
      <c r="J1204" s="3">
        <v>1435388154</v>
      </c>
      <c r="K1204" s="14">
        <f t="shared" si="73"/>
        <v>42152.20548611111</v>
      </c>
      <c r="L1204" s="3">
        <v>1432796154</v>
      </c>
      <c r="M1204" s="3" t="b">
        <v>0</v>
      </c>
      <c r="N1204" s="3">
        <v>271</v>
      </c>
      <c r="O1204" s="3" t="b">
        <v>1</v>
      </c>
      <c r="P1204" s="3" t="s">
        <v>8280</v>
      </c>
      <c r="Q1204" s="8">
        <f t="shared" si="74"/>
        <v>1.99244</v>
      </c>
      <c r="R1204" s="10">
        <f t="shared" si="75"/>
        <v>183.80442804428046</v>
      </c>
      <c r="S1204" s="3" t="s">
        <v>8328</v>
      </c>
      <c r="T1204" s="3" t="s">
        <v>8329</v>
      </c>
    </row>
    <row r="1205" spans="1:20" ht="88" x14ac:dyDescent="0.2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14">
        <f t="shared" si="72"/>
        <v>42155.5315625</v>
      </c>
      <c r="J1205" s="3">
        <v>1433083527</v>
      </c>
      <c r="K1205" s="14">
        <f t="shared" si="73"/>
        <v>42125.5315625</v>
      </c>
      <c r="L1205" s="3">
        <v>1430491527</v>
      </c>
      <c r="M1205" s="3" t="b">
        <v>0</v>
      </c>
      <c r="N1205" s="3">
        <v>101</v>
      </c>
      <c r="O1205" s="3" t="b">
        <v>1</v>
      </c>
      <c r="P1205" s="3" t="s">
        <v>8280</v>
      </c>
      <c r="Q1205" s="8">
        <f t="shared" si="74"/>
        <v>1.0245398773006136</v>
      </c>
      <c r="R1205" s="10">
        <f t="shared" si="75"/>
        <v>165.34653465346534</v>
      </c>
      <c r="S1205" s="3" t="s">
        <v>8328</v>
      </c>
      <c r="T1205" s="3" t="s">
        <v>8329</v>
      </c>
    </row>
    <row r="1206" spans="1:20" ht="88" x14ac:dyDescent="0.2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14">
        <f t="shared" si="72"/>
        <v>42342.124999999993</v>
      </c>
      <c r="J1206" s="3">
        <v>1449205200</v>
      </c>
      <c r="K1206" s="14">
        <f t="shared" si="73"/>
        <v>42297.664733796293</v>
      </c>
      <c r="L1206" s="3">
        <v>1445363833</v>
      </c>
      <c r="M1206" s="3" t="b">
        <v>0</v>
      </c>
      <c r="N1206" s="3">
        <v>57</v>
      </c>
      <c r="O1206" s="3" t="b">
        <v>1</v>
      </c>
      <c r="P1206" s="3" t="s">
        <v>8280</v>
      </c>
      <c r="Q1206" s="8">
        <f t="shared" si="74"/>
        <v>1.0294615384615384</v>
      </c>
      <c r="R1206" s="10">
        <f t="shared" si="75"/>
        <v>234.78947368421052</v>
      </c>
      <c r="S1206" s="3" t="s">
        <v>8328</v>
      </c>
      <c r="T1206" s="3" t="s">
        <v>8329</v>
      </c>
    </row>
    <row r="1207" spans="1:20" ht="88" x14ac:dyDescent="0.2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14">
        <f t="shared" si="72"/>
        <v>42168.423043981478</v>
      </c>
      <c r="J1207" s="3">
        <v>1434197351</v>
      </c>
      <c r="K1207" s="14">
        <f t="shared" si="73"/>
        <v>42138.423043981478</v>
      </c>
      <c r="L1207" s="3">
        <v>1431605351</v>
      </c>
      <c r="M1207" s="3" t="b">
        <v>0</v>
      </c>
      <c r="N1207" s="3">
        <v>62</v>
      </c>
      <c r="O1207" s="3" t="b">
        <v>1</v>
      </c>
      <c r="P1207" s="3" t="s">
        <v>8280</v>
      </c>
      <c r="Q1207" s="8">
        <f t="shared" si="74"/>
        <v>1.0086153846153847</v>
      </c>
      <c r="R1207" s="10">
        <f t="shared" si="75"/>
        <v>211.48387096774192</v>
      </c>
      <c r="S1207" s="3" t="s">
        <v>8328</v>
      </c>
      <c r="T1207" s="3" t="s">
        <v>8329</v>
      </c>
    </row>
    <row r="1208" spans="1:20" ht="110" x14ac:dyDescent="0.2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14">
        <f t="shared" si="72"/>
        <v>42805.478472222218</v>
      </c>
      <c r="J1208" s="3">
        <v>1489238940</v>
      </c>
      <c r="K1208" s="14">
        <f t="shared" si="73"/>
        <v>42772.692743055552</v>
      </c>
      <c r="L1208" s="3">
        <v>1486406253</v>
      </c>
      <c r="M1208" s="3" t="b">
        <v>0</v>
      </c>
      <c r="N1208" s="3">
        <v>32</v>
      </c>
      <c r="O1208" s="3" t="b">
        <v>1</v>
      </c>
      <c r="P1208" s="3" t="s">
        <v>8280</v>
      </c>
      <c r="Q1208" s="8">
        <f t="shared" si="74"/>
        <v>1.1499999999999999</v>
      </c>
      <c r="R1208" s="10">
        <f t="shared" si="75"/>
        <v>32.34375</v>
      </c>
      <c r="S1208" s="3" t="s">
        <v>8328</v>
      </c>
      <c r="T1208" s="3" t="s">
        <v>8329</v>
      </c>
    </row>
    <row r="1209" spans="1:20" ht="44" x14ac:dyDescent="0.2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14">
        <f t="shared" si="72"/>
        <v>42460.333333333336</v>
      </c>
      <c r="J1209" s="3">
        <v>1459418400</v>
      </c>
      <c r="K1209" s="14">
        <f t="shared" si="73"/>
        <v>42430.346909722219</v>
      </c>
      <c r="L1209" s="3">
        <v>1456827573</v>
      </c>
      <c r="M1209" s="3" t="b">
        <v>0</v>
      </c>
      <c r="N1209" s="3">
        <v>141</v>
      </c>
      <c r="O1209" s="3" t="b">
        <v>1</v>
      </c>
      <c r="P1209" s="3" t="s">
        <v>8280</v>
      </c>
      <c r="Q1209" s="8">
        <f t="shared" si="74"/>
        <v>1.0416766467065868</v>
      </c>
      <c r="R1209" s="10">
        <f t="shared" si="75"/>
        <v>123.37588652482269</v>
      </c>
      <c r="S1209" s="3" t="s">
        <v>8328</v>
      </c>
      <c r="T1209" s="3" t="s">
        <v>8329</v>
      </c>
    </row>
    <row r="1210" spans="1:20" ht="110" x14ac:dyDescent="0.2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14">
        <f t="shared" si="72"/>
        <v>42453.584074074075</v>
      </c>
      <c r="J1210" s="3">
        <v>1458835264</v>
      </c>
      <c r="K1210" s="14">
        <f t="shared" si="73"/>
        <v>42423.625740740739</v>
      </c>
      <c r="L1210" s="3">
        <v>1456246864</v>
      </c>
      <c r="M1210" s="3" t="b">
        <v>0</v>
      </c>
      <c r="N1210" s="3">
        <v>75</v>
      </c>
      <c r="O1210" s="3" t="b">
        <v>1</v>
      </c>
      <c r="P1210" s="3" t="s">
        <v>8280</v>
      </c>
      <c r="Q1210" s="8">
        <f t="shared" si="74"/>
        <v>1.5529999999999999</v>
      </c>
      <c r="R1210" s="10">
        <f t="shared" si="75"/>
        <v>207.06666666666666</v>
      </c>
      <c r="S1210" s="3" t="s">
        <v>8328</v>
      </c>
      <c r="T1210" s="3" t="s">
        <v>8329</v>
      </c>
    </row>
    <row r="1211" spans="1:20" ht="88" x14ac:dyDescent="0.2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14">
        <f t="shared" si="72"/>
        <v>42791.762789351851</v>
      </c>
      <c r="J1211" s="3">
        <v>1488053905</v>
      </c>
      <c r="K1211" s="14">
        <f t="shared" si="73"/>
        <v>42761.762789351851</v>
      </c>
      <c r="L1211" s="3">
        <v>1485461905</v>
      </c>
      <c r="M1211" s="3" t="b">
        <v>0</v>
      </c>
      <c r="N1211" s="3">
        <v>46</v>
      </c>
      <c r="O1211" s="3" t="b">
        <v>1</v>
      </c>
      <c r="P1211" s="3" t="s">
        <v>8280</v>
      </c>
      <c r="Q1211" s="8">
        <f t="shared" si="74"/>
        <v>1.06</v>
      </c>
      <c r="R1211" s="10">
        <f t="shared" si="75"/>
        <v>138.2608695652174</v>
      </c>
      <c r="S1211" s="3" t="s">
        <v>8328</v>
      </c>
      <c r="T1211" s="3" t="s">
        <v>8329</v>
      </c>
    </row>
    <row r="1212" spans="1:20" ht="44" x14ac:dyDescent="0.2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14">
        <f t="shared" si="72"/>
        <v>42155.791666666664</v>
      </c>
      <c r="J1212" s="3">
        <v>1433106000</v>
      </c>
      <c r="K1212" s="14">
        <f t="shared" si="73"/>
        <v>42132.858472222222</v>
      </c>
      <c r="L1212" s="3">
        <v>1431124572</v>
      </c>
      <c r="M1212" s="3" t="b">
        <v>0</v>
      </c>
      <c r="N1212" s="3">
        <v>103</v>
      </c>
      <c r="O1212" s="3" t="b">
        <v>1</v>
      </c>
      <c r="P1212" s="3" t="s">
        <v>8280</v>
      </c>
      <c r="Q1212" s="8">
        <f t="shared" si="74"/>
        <v>2.5431499999999998</v>
      </c>
      <c r="R1212" s="10">
        <f t="shared" si="75"/>
        <v>493.81553398058253</v>
      </c>
      <c r="S1212" s="3" t="s">
        <v>8328</v>
      </c>
      <c r="T1212" s="3" t="s">
        <v>8329</v>
      </c>
    </row>
    <row r="1213" spans="1:20" ht="88" x14ac:dyDescent="0.2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14">
        <f t="shared" si="72"/>
        <v>42530.783113425925</v>
      </c>
      <c r="J1213" s="3">
        <v>1465505261</v>
      </c>
      <c r="K1213" s="14">
        <f t="shared" si="73"/>
        <v>42515.783113425925</v>
      </c>
      <c r="L1213" s="3">
        <v>1464209261</v>
      </c>
      <c r="M1213" s="3" t="b">
        <v>0</v>
      </c>
      <c r="N1213" s="3">
        <v>6</v>
      </c>
      <c r="O1213" s="3" t="b">
        <v>1</v>
      </c>
      <c r="P1213" s="3" t="s">
        <v>8280</v>
      </c>
      <c r="Q1213" s="8">
        <f t="shared" si="74"/>
        <v>1.0109999999999999</v>
      </c>
      <c r="R1213" s="10">
        <f t="shared" si="75"/>
        <v>168.5</v>
      </c>
      <c r="S1213" s="3" t="s">
        <v>8328</v>
      </c>
      <c r="T1213" s="3" t="s">
        <v>8329</v>
      </c>
    </row>
    <row r="1214" spans="1:20" ht="110" x14ac:dyDescent="0.2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14">
        <f t="shared" si="72"/>
        <v>42334.958333333336</v>
      </c>
      <c r="J1214" s="3">
        <v>1448586000</v>
      </c>
      <c r="K1214" s="14">
        <f t="shared" si="73"/>
        <v>42318.866840277777</v>
      </c>
      <c r="L1214" s="3">
        <v>1447195695</v>
      </c>
      <c r="M1214" s="3" t="b">
        <v>0</v>
      </c>
      <c r="N1214" s="3">
        <v>83</v>
      </c>
      <c r="O1214" s="3" t="b">
        <v>1</v>
      </c>
      <c r="P1214" s="3" t="s">
        <v>8280</v>
      </c>
      <c r="Q1214" s="8">
        <f t="shared" si="74"/>
        <v>1.2904</v>
      </c>
      <c r="R1214" s="10">
        <f t="shared" si="75"/>
        <v>38.867469879518069</v>
      </c>
      <c r="S1214" s="3" t="s">
        <v>8328</v>
      </c>
      <c r="T1214" s="3" t="s">
        <v>8329</v>
      </c>
    </row>
    <row r="1215" spans="1:20" ht="110" x14ac:dyDescent="0.2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14">
        <f t="shared" si="72"/>
        <v>42766.672453703701</v>
      </c>
      <c r="J1215" s="3">
        <v>1485886100</v>
      </c>
      <c r="K1215" s="14">
        <f t="shared" si="73"/>
        <v>42731.672453703701</v>
      </c>
      <c r="L1215" s="3">
        <v>1482862100</v>
      </c>
      <c r="M1215" s="3" t="b">
        <v>0</v>
      </c>
      <c r="N1215" s="3">
        <v>108</v>
      </c>
      <c r="O1215" s="3" t="b">
        <v>1</v>
      </c>
      <c r="P1215" s="3" t="s">
        <v>8280</v>
      </c>
      <c r="Q1215" s="8">
        <f t="shared" si="74"/>
        <v>1.0223076923076924</v>
      </c>
      <c r="R1215" s="10">
        <f t="shared" si="75"/>
        <v>61.527777777777779</v>
      </c>
      <c r="S1215" s="3" t="s">
        <v>8328</v>
      </c>
      <c r="T1215" s="3" t="s">
        <v>8329</v>
      </c>
    </row>
    <row r="1216" spans="1:20" ht="110" x14ac:dyDescent="0.2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14">
        <f t="shared" si="72"/>
        <v>42164.757002314807</v>
      </c>
      <c r="J1216" s="3">
        <v>1433880605</v>
      </c>
      <c r="K1216" s="14">
        <f t="shared" si="73"/>
        <v>42104.757002314807</v>
      </c>
      <c r="L1216" s="3">
        <v>1428696605</v>
      </c>
      <c r="M1216" s="3" t="b">
        <v>0</v>
      </c>
      <c r="N1216" s="3">
        <v>25</v>
      </c>
      <c r="O1216" s="3" t="b">
        <v>1</v>
      </c>
      <c r="P1216" s="3" t="s">
        <v>8280</v>
      </c>
      <c r="Q1216" s="8">
        <f t="shared" si="74"/>
        <v>1.3180000000000001</v>
      </c>
      <c r="R1216" s="10">
        <f t="shared" si="75"/>
        <v>105.44</v>
      </c>
      <c r="S1216" s="3" t="s">
        <v>8328</v>
      </c>
      <c r="T1216" s="3" t="s">
        <v>8329</v>
      </c>
    </row>
    <row r="1217" spans="1:20" ht="88" x14ac:dyDescent="0.2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14">
        <f t="shared" si="72"/>
        <v>41789.839768518512</v>
      </c>
      <c r="J1217" s="3">
        <v>1401487756</v>
      </c>
      <c r="K1217" s="14">
        <f t="shared" si="73"/>
        <v>41759.839768518512</v>
      </c>
      <c r="L1217" s="3">
        <v>1398895756</v>
      </c>
      <c r="M1217" s="3" t="b">
        <v>0</v>
      </c>
      <c r="N1217" s="3">
        <v>549</v>
      </c>
      <c r="O1217" s="3" t="b">
        <v>1</v>
      </c>
      <c r="P1217" s="3" t="s">
        <v>8280</v>
      </c>
      <c r="Q1217" s="8">
        <f t="shared" si="74"/>
        <v>7.8608020000000005</v>
      </c>
      <c r="R1217" s="10">
        <f t="shared" si="75"/>
        <v>71.592003642987251</v>
      </c>
      <c r="S1217" s="3" t="s">
        <v>8328</v>
      </c>
      <c r="T1217" s="3" t="s">
        <v>8329</v>
      </c>
    </row>
    <row r="1218" spans="1:20" ht="44" x14ac:dyDescent="0.2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14">
        <f t="shared" si="72"/>
        <v>42279.877083333333</v>
      </c>
      <c r="J1218" s="3">
        <v>1443826980</v>
      </c>
      <c r="K1218" s="14">
        <f t="shared" si="73"/>
        <v>42247.533067129632</v>
      </c>
      <c r="L1218" s="3">
        <v>1441032457</v>
      </c>
      <c r="M1218" s="3" t="b">
        <v>0</v>
      </c>
      <c r="N1218" s="3">
        <v>222</v>
      </c>
      <c r="O1218" s="3" t="b">
        <v>1</v>
      </c>
      <c r="P1218" s="3" t="s">
        <v>8280</v>
      </c>
      <c r="Q1218" s="8">
        <f t="shared" si="74"/>
        <v>1.4570000000000001</v>
      </c>
      <c r="R1218" s="10">
        <f t="shared" si="75"/>
        <v>91.882882882882882</v>
      </c>
      <c r="S1218" s="3" t="s">
        <v>8328</v>
      </c>
      <c r="T1218" s="3" t="s">
        <v>8329</v>
      </c>
    </row>
    <row r="1219" spans="1:20" ht="88" x14ac:dyDescent="0.2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14">
        <f t="shared" ref="I1219:I1282" si="76">(((J1219/60)/60)/24)+DATE(1970,1,1)+(-2/24)</f>
        <v>42565.7261574074</v>
      </c>
      <c r="J1219" s="3">
        <v>1468524340</v>
      </c>
      <c r="K1219" s="14">
        <f t="shared" ref="K1219:K1282" si="77">(L1219/86400)+25569+(-2/24)</f>
        <v>42535.7261574074</v>
      </c>
      <c r="L1219" s="3">
        <v>1465932340</v>
      </c>
      <c r="M1219" s="3" t="b">
        <v>0</v>
      </c>
      <c r="N1219" s="3">
        <v>183</v>
      </c>
      <c r="O1219" s="3" t="b">
        <v>1</v>
      </c>
      <c r="P1219" s="3" t="s">
        <v>8280</v>
      </c>
      <c r="Q1219" s="8">
        <f t="shared" ref="Q1219:Q1282" si="78">E1219/D1219</f>
        <v>1.026</v>
      </c>
      <c r="R1219" s="10">
        <f t="shared" ref="R1219:R1282" si="79">E1219/N1219</f>
        <v>148.57377049180329</v>
      </c>
      <c r="S1219" s="3" t="s">
        <v>8328</v>
      </c>
      <c r="T1219" s="3" t="s">
        <v>8329</v>
      </c>
    </row>
    <row r="1220" spans="1:20" ht="88" x14ac:dyDescent="0.2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14">
        <f t="shared" si="76"/>
        <v>42309.041666666664</v>
      </c>
      <c r="J1220" s="3">
        <v>1446346800</v>
      </c>
      <c r="K1220" s="14">
        <f t="shared" si="77"/>
        <v>42278.578703703701</v>
      </c>
      <c r="L1220" s="3">
        <v>1443714800</v>
      </c>
      <c r="M1220" s="3" t="b">
        <v>0</v>
      </c>
      <c r="N1220" s="3">
        <v>89</v>
      </c>
      <c r="O1220" s="3" t="b">
        <v>1</v>
      </c>
      <c r="P1220" s="3" t="s">
        <v>8280</v>
      </c>
      <c r="Q1220" s="8">
        <f t="shared" si="78"/>
        <v>1.7227777777777777</v>
      </c>
      <c r="R1220" s="10">
        <f t="shared" si="79"/>
        <v>174.2134831460674</v>
      </c>
      <c r="S1220" s="3" t="s">
        <v>8328</v>
      </c>
      <c r="T1220" s="3" t="s">
        <v>8329</v>
      </c>
    </row>
    <row r="1221" spans="1:20" ht="66" x14ac:dyDescent="0.2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14">
        <f t="shared" si="76"/>
        <v>42663.378622685181</v>
      </c>
      <c r="J1221" s="3">
        <v>1476961513</v>
      </c>
      <c r="K1221" s="14">
        <f t="shared" si="77"/>
        <v>42633.378622685188</v>
      </c>
      <c r="L1221" s="3">
        <v>1474369513</v>
      </c>
      <c r="M1221" s="3" t="b">
        <v>0</v>
      </c>
      <c r="N1221" s="3">
        <v>253</v>
      </c>
      <c r="O1221" s="3" t="b">
        <v>1</v>
      </c>
      <c r="P1221" s="3" t="s">
        <v>8280</v>
      </c>
      <c r="Q1221" s="8">
        <f t="shared" si="78"/>
        <v>1.5916819571865444</v>
      </c>
      <c r="R1221" s="10">
        <f t="shared" si="79"/>
        <v>102.86166007905139</v>
      </c>
      <c r="S1221" s="3" t="s">
        <v>8328</v>
      </c>
      <c r="T1221" s="3" t="s">
        <v>8329</v>
      </c>
    </row>
    <row r="1222" spans="1:20" ht="88" x14ac:dyDescent="0.2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14">
        <f t="shared" si="76"/>
        <v>42241.545277777775</v>
      </c>
      <c r="J1222" s="3">
        <v>1440515112</v>
      </c>
      <c r="K1222" s="14">
        <f t="shared" si="77"/>
        <v>42211.545277777775</v>
      </c>
      <c r="L1222" s="3">
        <v>1437923112</v>
      </c>
      <c r="M1222" s="3" t="b">
        <v>0</v>
      </c>
      <c r="N1222" s="3">
        <v>140</v>
      </c>
      <c r="O1222" s="3" t="b">
        <v>1</v>
      </c>
      <c r="P1222" s="3" t="s">
        <v>8280</v>
      </c>
      <c r="Q1222" s="8">
        <f t="shared" si="78"/>
        <v>1.0376666666666667</v>
      </c>
      <c r="R1222" s="10">
        <f t="shared" si="79"/>
        <v>111.17857142857143</v>
      </c>
      <c r="S1222" s="3" t="s">
        <v>8328</v>
      </c>
      <c r="T1222" s="3" t="s">
        <v>8329</v>
      </c>
    </row>
    <row r="1223" spans="1:20" ht="88" x14ac:dyDescent="0.2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14">
        <f t="shared" si="76"/>
        <v>42707.916666666664</v>
      </c>
      <c r="J1223" s="3">
        <v>1480809600</v>
      </c>
      <c r="K1223" s="14">
        <f t="shared" si="77"/>
        <v>42680.392222222225</v>
      </c>
      <c r="L1223" s="3">
        <v>1478431488</v>
      </c>
      <c r="M1223" s="3" t="b">
        <v>0</v>
      </c>
      <c r="N1223" s="3">
        <v>103</v>
      </c>
      <c r="O1223" s="3" t="b">
        <v>1</v>
      </c>
      <c r="P1223" s="3" t="s">
        <v>8280</v>
      </c>
      <c r="Q1223" s="8">
        <f t="shared" si="78"/>
        <v>1.1140954545454547</v>
      </c>
      <c r="R1223" s="10">
        <f t="shared" si="79"/>
        <v>23.796213592233013</v>
      </c>
      <c r="S1223" s="3" t="s">
        <v>8328</v>
      </c>
      <c r="T1223" s="3" t="s">
        <v>8329</v>
      </c>
    </row>
    <row r="1224" spans="1:20" ht="66" x14ac:dyDescent="0.2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14">
        <f t="shared" si="76"/>
        <v>42461.083333333336</v>
      </c>
      <c r="J1224" s="3">
        <v>1459483200</v>
      </c>
      <c r="K1224" s="14">
        <f t="shared" si="77"/>
        <v>42430.637118055551</v>
      </c>
      <c r="L1224" s="3">
        <v>1456852647</v>
      </c>
      <c r="M1224" s="3" t="b">
        <v>0</v>
      </c>
      <c r="N1224" s="3">
        <v>138</v>
      </c>
      <c r="O1224" s="3" t="b">
        <v>1</v>
      </c>
      <c r="P1224" s="3" t="s">
        <v>8280</v>
      </c>
      <c r="Q1224" s="8">
        <f t="shared" si="78"/>
        <v>2.80375</v>
      </c>
      <c r="R1224" s="10">
        <f t="shared" si="79"/>
        <v>81.268115942028984</v>
      </c>
      <c r="S1224" s="3" t="s">
        <v>8328</v>
      </c>
      <c r="T1224" s="3" t="s">
        <v>8329</v>
      </c>
    </row>
    <row r="1225" spans="1:20" ht="66" x14ac:dyDescent="0.2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14">
        <f t="shared" si="76"/>
        <v>42684.135520833333</v>
      </c>
      <c r="J1225" s="3">
        <v>1478754909</v>
      </c>
      <c r="K1225" s="14">
        <f t="shared" si="77"/>
        <v>42654.093854166662</v>
      </c>
      <c r="L1225" s="3">
        <v>1476159309</v>
      </c>
      <c r="M1225" s="3" t="b">
        <v>0</v>
      </c>
      <c r="N1225" s="3">
        <v>191</v>
      </c>
      <c r="O1225" s="3" t="b">
        <v>1</v>
      </c>
      <c r="P1225" s="3" t="s">
        <v>8280</v>
      </c>
      <c r="Q1225" s="8">
        <f t="shared" si="78"/>
        <v>1.1210606060606061</v>
      </c>
      <c r="R1225" s="10">
        <f t="shared" si="79"/>
        <v>116.21465968586388</v>
      </c>
      <c r="S1225" s="3" t="s">
        <v>8328</v>
      </c>
      <c r="T1225" s="3" t="s">
        <v>8329</v>
      </c>
    </row>
    <row r="1226" spans="1:20" ht="66" x14ac:dyDescent="0.2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14">
        <f t="shared" si="76"/>
        <v>41796.466458333329</v>
      </c>
      <c r="J1226" s="3">
        <v>1402060302</v>
      </c>
      <c r="K1226" s="14">
        <f t="shared" si="77"/>
        <v>41736.466458333329</v>
      </c>
      <c r="L1226" s="3">
        <v>1396876302</v>
      </c>
      <c r="M1226" s="3" t="b">
        <v>0</v>
      </c>
      <c r="N1226" s="3">
        <v>18</v>
      </c>
      <c r="O1226" s="3" t="b">
        <v>0</v>
      </c>
      <c r="P1226" s="3" t="s">
        <v>8281</v>
      </c>
      <c r="Q1226" s="8">
        <f t="shared" si="78"/>
        <v>7.0666666666666669E-2</v>
      </c>
      <c r="R1226" s="10">
        <f t="shared" si="79"/>
        <v>58.888888888888886</v>
      </c>
      <c r="S1226" s="3" t="s">
        <v>8315</v>
      </c>
      <c r="T1226" s="3" t="s">
        <v>8330</v>
      </c>
    </row>
    <row r="1227" spans="1:20" ht="110" x14ac:dyDescent="0.2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14">
        <f t="shared" si="76"/>
        <v>41569.822662037033</v>
      </c>
      <c r="J1227" s="3">
        <v>1382478278</v>
      </c>
      <c r="K1227" s="14">
        <f t="shared" si="77"/>
        <v>41509.822662037033</v>
      </c>
      <c r="L1227" s="3">
        <v>1377294278</v>
      </c>
      <c r="M1227" s="3" t="b">
        <v>0</v>
      </c>
      <c r="N1227" s="3">
        <v>3</v>
      </c>
      <c r="O1227" s="3" t="b">
        <v>0</v>
      </c>
      <c r="P1227" s="3" t="s">
        <v>8281</v>
      </c>
      <c r="Q1227" s="8">
        <f t="shared" si="78"/>
        <v>4.3999999999999997E-2</v>
      </c>
      <c r="R1227" s="10">
        <f t="shared" si="79"/>
        <v>44</v>
      </c>
      <c r="S1227" s="3" t="s">
        <v>8315</v>
      </c>
      <c r="T1227" s="3" t="s">
        <v>8330</v>
      </c>
    </row>
    <row r="1228" spans="1:20" ht="88" x14ac:dyDescent="0.2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14">
        <f t="shared" si="76"/>
        <v>41749.958333333328</v>
      </c>
      <c r="J1228" s="3">
        <v>1398042000</v>
      </c>
      <c r="K1228" s="14">
        <f t="shared" si="77"/>
        <v>41715.791446759256</v>
      </c>
      <c r="L1228" s="3">
        <v>1395089981</v>
      </c>
      <c r="M1228" s="3" t="b">
        <v>0</v>
      </c>
      <c r="N1228" s="3">
        <v>40</v>
      </c>
      <c r="O1228" s="3" t="b">
        <v>0</v>
      </c>
      <c r="P1228" s="3" t="s">
        <v>8281</v>
      </c>
      <c r="Q1228" s="8">
        <f t="shared" si="78"/>
        <v>3.8739999999999997E-2</v>
      </c>
      <c r="R1228" s="10">
        <f t="shared" si="79"/>
        <v>48.424999999999997</v>
      </c>
      <c r="S1228" s="3" t="s">
        <v>8315</v>
      </c>
      <c r="T1228" s="3" t="s">
        <v>8330</v>
      </c>
    </row>
    <row r="1229" spans="1:20" ht="110" x14ac:dyDescent="0.2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14">
        <f t="shared" si="76"/>
        <v>41858.208333333328</v>
      </c>
      <c r="J1229" s="3">
        <v>1407394800</v>
      </c>
      <c r="K1229" s="14">
        <f t="shared" si="77"/>
        <v>41827.835833333331</v>
      </c>
      <c r="L1229" s="3">
        <v>1404770616</v>
      </c>
      <c r="M1229" s="3" t="b">
        <v>0</v>
      </c>
      <c r="N1229" s="3">
        <v>0</v>
      </c>
      <c r="O1229" s="3" t="b">
        <v>0</v>
      </c>
      <c r="P1229" s="3" t="s">
        <v>8281</v>
      </c>
      <c r="Q1229" s="8">
        <f t="shared" si="78"/>
        <v>0</v>
      </c>
      <c r="R1229" s="10" t="e">
        <f t="shared" si="79"/>
        <v>#DIV/0!</v>
      </c>
      <c r="S1229" s="3" t="s">
        <v>8315</v>
      </c>
      <c r="T1229" s="3" t="s">
        <v>8330</v>
      </c>
    </row>
    <row r="1230" spans="1:20" ht="66" x14ac:dyDescent="0.2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14">
        <f t="shared" si="76"/>
        <v>40814.645925925921</v>
      </c>
      <c r="J1230" s="3">
        <v>1317231008</v>
      </c>
      <c r="K1230" s="14">
        <f t="shared" si="77"/>
        <v>40754.645925925921</v>
      </c>
      <c r="L1230" s="3">
        <v>1312047008</v>
      </c>
      <c r="M1230" s="3" t="b">
        <v>0</v>
      </c>
      <c r="N1230" s="3">
        <v>24</v>
      </c>
      <c r="O1230" s="3" t="b">
        <v>0</v>
      </c>
      <c r="P1230" s="3" t="s">
        <v>8281</v>
      </c>
      <c r="Q1230" s="8">
        <f t="shared" si="78"/>
        <v>0.29299999999999998</v>
      </c>
      <c r="R1230" s="10">
        <f t="shared" si="79"/>
        <v>61.041666666666664</v>
      </c>
      <c r="S1230" s="3" t="s">
        <v>8315</v>
      </c>
      <c r="T1230" s="3" t="s">
        <v>8330</v>
      </c>
    </row>
    <row r="1231" spans="1:20" ht="110" x14ac:dyDescent="0.2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14">
        <f t="shared" si="76"/>
        <v>41015.583333333328</v>
      </c>
      <c r="J1231" s="3">
        <v>1334592000</v>
      </c>
      <c r="K1231" s="14">
        <f t="shared" si="77"/>
        <v>40985.376469907402</v>
      </c>
      <c r="L1231" s="3">
        <v>1331982127</v>
      </c>
      <c r="M1231" s="3" t="b">
        <v>0</v>
      </c>
      <c r="N1231" s="3">
        <v>1</v>
      </c>
      <c r="O1231" s="3" t="b">
        <v>0</v>
      </c>
      <c r="P1231" s="3" t="s">
        <v>8281</v>
      </c>
      <c r="Q1231" s="8">
        <f t="shared" si="78"/>
        <v>9.0909090909090905E-3</v>
      </c>
      <c r="R1231" s="10">
        <f t="shared" si="79"/>
        <v>25</v>
      </c>
      <c r="S1231" s="3" t="s">
        <v>8315</v>
      </c>
      <c r="T1231" s="3" t="s">
        <v>8330</v>
      </c>
    </row>
    <row r="1232" spans="1:20" ht="88" x14ac:dyDescent="0.2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14">
        <f t="shared" si="76"/>
        <v>40598.889236111107</v>
      </c>
      <c r="J1232" s="3">
        <v>1298589630</v>
      </c>
      <c r="K1232" s="14">
        <f t="shared" si="77"/>
        <v>40568.889236111107</v>
      </c>
      <c r="L1232" s="3">
        <v>1295997630</v>
      </c>
      <c r="M1232" s="3" t="b">
        <v>0</v>
      </c>
      <c r="N1232" s="3">
        <v>0</v>
      </c>
      <c r="O1232" s="3" t="b">
        <v>0</v>
      </c>
      <c r="P1232" s="3" t="s">
        <v>8281</v>
      </c>
      <c r="Q1232" s="8">
        <f t="shared" si="78"/>
        <v>0</v>
      </c>
      <c r="R1232" s="10" t="e">
        <f t="shared" si="79"/>
        <v>#DIV/0!</v>
      </c>
      <c r="S1232" s="3" t="s">
        <v>8315</v>
      </c>
      <c r="T1232" s="3" t="s">
        <v>8330</v>
      </c>
    </row>
    <row r="1233" spans="1:20" ht="88" x14ac:dyDescent="0.2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14">
        <f t="shared" si="76"/>
        <v>42243.958333333336</v>
      </c>
      <c r="J1233" s="3">
        <v>1440723600</v>
      </c>
      <c r="K1233" s="14">
        <f t="shared" si="77"/>
        <v>42193.858425925922</v>
      </c>
      <c r="L1233" s="3">
        <v>1436394968</v>
      </c>
      <c r="M1233" s="3" t="b">
        <v>0</v>
      </c>
      <c r="N1233" s="3">
        <v>0</v>
      </c>
      <c r="O1233" s="3" t="b">
        <v>0</v>
      </c>
      <c r="P1233" s="3" t="s">
        <v>8281</v>
      </c>
      <c r="Q1233" s="8">
        <f t="shared" si="78"/>
        <v>0</v>
      </c>
      <c r="R1233" s="10" t="e">
        <f t="shared" si="79"/>
        <v>#DIV/0!</v>
      </c>
      <c r="S1233" s="3" t="s">
        <v>8315</v>
      </c>
      <c r="T1233" s="3" t="s">
        <v>8330</v>
      </c>
    </row>
    <row r="1234" spans="1:20" ht="110" x14ac:dyDescent="0.2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14">
        <f t="shared" si="76"/>
        <v>41553.764699074076</v>
      </c>
      <c r="J1234" s="3">
        <v>1381090870</v>
      </c>
      <c r="K1234" s="14">
        <f t="shared" si="77"/>
        <v>41506.764699074069</v>
      </c>
      <c r="L1234" s="3">
        <v>1377030070</v>
      </c>
      <c r="M1234" s="3" t="b">
        <v>0</v>
      </c>
      <c r="N1234" s="3">
        <v>1</v>
      </c>
      <c r="O1234" s="3" t="b">
        <v>0</v>
      </c>
      <c r="P1234" s="3" t="s">
        <v>8281</v>
      </c>
      <c r="Q1234" s="8">
        <f t="shared" si="78"/>
        <v>8.0000000000000002E-3</v>
      </c>
      <c r="R1234" s="10">
        <f t="shared" si="79"/>
        <v>40</v>
      </c>
      <c r="S1234" s="3" t="s">
        <v>8315</v>
      </c>
      <c r="T1234" s="3" t="s">
        <v>8330</v>
      </c>
    </row>
    <row r="1235" spans="1:20" ht="110" x14ac:dyDescent="0.2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14">
        <f t="shared" si="76"/>
        <v>40960.865439814814</v>
      </c>
      <c r="J1235" s="3">
        <v>1329864374</v>
      </c>
      <c r="K1235" s="14">
        <f t="shared" si="77"/>
        <v>40939.865439814814</v>
      </c>
      <c r="L1235" s="3">
        <v>1328049974</v>
      </c>
      <c r="M1235" s="3" t="b">
        <v>0</v>
      </c>
      <c r="N1235" s="3">
        <v>6</v>
      </c>
      <c r="O1235" s="3" t="b">
        <v>0</v>
      </c>
      <c r="P1235" s="3" t="s">
        <v>8281</v>
      </c>
      <c r="Q1235" s="8">
        <f t="shared" si="78"/>
        <v>0.11600000000000001</v>
      </c>
      <c r="R1235" s="10">
        <f t="shared" si="79"/>
        <v>19.333333333333332</v>
      </c>
      <c r="S1235" s="3" t="s">
        <v>8315</v>
      </c>
      <c r="T1235" s="3" t="s">
        <v>8330</v>
      </c>
    </row>
    <row r="1236" spans="1:20" ht="88" x14ac:dyDescent="0.2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14">
        <f t="shared" si="76"/>
        <v>42037.705347222225</v>
      </c>
      <c r="J1236" s="3">
        <v>1422903342</v>
      </c>
      <c r="K1236" s="14">
        <f t="shared" si="77"/>
        <v>42007.705347222225</v>
      </c>
      <c r="L1236" s="3">
        <v>1420311342</v>
      </c>
      <c r="M1236" s="3" t="b">
        <v>0</v>
      </c>
      <c r="N1236" s="3">
        <v>0</v>
      </c>
      <c r="O1236" s="3" t="b">
        <v>0</v>
      </c>
      <c r="P1236" s="3" t="s">
        <v>8281</v>
      </c>
      <c r="Q1236" s="8">
        <f t="shared" si="78"/>
        <v>0</v>
      </c>
      <c r="R1236" s="10" t="e">
        <f t="shared" si="79"/>
        <v>#DIV/0!</v>
      </c>
      <c r="S1236" s="3" t="s">
        <v>8315</v>
      </c>
      <c r="T1236" s="3" t="s">
        <v>8330</v>
      </c>
    </row>
    <row r="1237" spans="1:20" ht="110" x14ac:dyDescent="0.2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14">
        <f t="shared" si="76"/>
        <v>41623.052071759259</v>
      </c>
      <c r="J1237" s="3">
        <v>1387077299</v>
      </c>
      <c r="K1237" s="14">
        <f t="shared" si="77"/>
        <v>41583.052071759259</v>
      </c>
      <c r="L1237" s="3">
        <v>1383621299</v>
      </c>
      <c r="M1237" s="3" t="b">
        <v>0</v>
      </c>
      <c r="N1237" s="3">
        <v>6</v>
      </c>
      <c r="O1237" s="3" t="b">
        <v>0</v>
      </c>
      <c r="P1237" s="3" t="s">
        <v>8281</v>
      </c>
      <c r="Q1237" s="8">
        <f t="shared" si="78"/>
        <v>2.787363950092912E-2</v>
      </c>
      <c r="R1237" s="10">
        <f t="shared" si="79"/>
        <v>35</v>
      </c>
      <c r="S1237" s="3" t="s">
        <v>8315</v>
      </c>
      <c r="T1237" s="3" t="s">
        <v>8330</v>
      </c>
    </row>
    <row r="1238" spans="1:20" ht="44" x14ac:dyDescent="0.2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14">
        <f t="shared" si="76"/>
        <v>41118.583333333328</v>
      </c>
      <c r="J1238" s="3">
        <v>1343491200</v>
      </c>
      <c r="K1238" s="14">
        <f t="shared" si="77"/>
        <v>41110.59680555555</v>
      </c>
      <c r="L1238" s="3">
        <v>1342801164</v>
      </c>
      <c r="M1238" s="3" t="b">
        <v>0</v>
      </c>
      <c r="N1238" s="3">
        <v>0</v>
      </c>
      <c r="O1238" s="3" t="b">
        <v>0</v>
      </c>
      <c r="P1238" s="3" t="s">
        <v>8281</v>
      </c>
      <c r="Q1238" s="8">
        <f t="shared" si="78"/>
        <v>0</v>
      </c>
      <c r="R1238" s="10" t="e">
        <f t="shared" si="79"/>
        <v>#DIV/0!</v>
      </c>
      <c r="S1238" s="3" t="s">
        <v>8315</v>
      </c>
      <c r="T1238" s="3" t="s">
        <v>8330</v>
      </c>
    </row>
    <row r="1239" spans="1:20" ht="110" x14ac:dyDescent="0.2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14">
        <f t="shared" si="76"/>
        <v>41145.199826388889</v>
      </c>
      <c r="J1239" s="3">
        <v>1345790865</v>
      </c>
      <c r="K1239" s="14">
        <f t="shared" si="77"/>
        <v>41125.199826388889</v>
      </c>
      <c r="L1239" s="3">
        <v>1344062865</v>
      </c>
      <c r="M1239" s="3" t="b">
        <v>0</v>
      </c>
      <c r="N1239" s="3">
        <v>0</v>
      </c>
      <c r="O1239" s="3" t="b">
        <v>0</v>
      </c>
      <c r="P1239" s="3" t="s">
        <v>8281</v>
      </c>
      <c r="Q1239" s="8">
        <f t="shared" si="78"/>
        <v>0</v>
      </c>
      <c r="R1239" s="10" t="e">
        <f t="shared" si="79"/>
        <v>#DIV/0!</v>
      </c>
      <c r="S1239" s="3" t="s">
        <v>8315</v>
      </c>
      <c r="T1239" s="3" t="s">
        <v>8330</v>
      </c>
    </row>
    <row r="1240" spans="1:20" ht="110" x14ac:dyDescent="0.2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14">
        <f t="shared" si="76"/>
        <v>40761.527037037034</v>
      </c>
      <c r="J1240" s="3">
        <v>1312641536</v>
      </c>
      <c r="K1240" s="14">
        <f t="shared" si="77"/>
        <v>40731.527037037034</v>
      </c>
      <c r="L1240" s="3">
        <v>1310049536</v>
      </c>
      <c r="M1240" s="3" t="b">
        <v>0</v>
      </c>
      <c r="N1240" s="3">
        <v>3</v>
      </c>
      <c r="O1240" s="3" t="b">
        <v>0</v>
      </c>
      <c r="P1240" s="3" t="s">
        <v>8281</v>
      </c>
      <c r="Q1240" s="8">
        <f t="shared" si="78"/>
        <v>0.17799999999999999</v>
      </c>
      <c r="R1240" s="10">
        <f t="shared" si="79"/>
        <v>59.333333333333336</v>
      </c>
      <c r="S1240" s="3" t="s">
        <v>8315</v>
      </c>
      <c r="T1240" s="3" t="s">
        <v>8330</v>
      </c>
    </row>
    <row r="1241" spans="1:20" ht="44" x14ac:dyDescent="0.2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14">
        <f t="shared" si="76"/>
        <v>40913.879247685181</v>
      </c>
      <c r="J1241" s="3">
        <v>1325804767</v>
      </c>
      <c r="K1241" s="14">
        <f t="shared" si="77"/>
        <v>40883.879247685181</v>
      </c>
      <c r="L1241" s="3">
        <v>1323212767</v>
      </c>
      <c r="M1241" s="3" t="b">
        <v>0</v>
      </c>
      <c r="N1241" s="3">
        <v>0</v>
      </c>
      <c r="O1241" s="3" t="b">
        <v>0</v>
      </c>
      <c r="P1241" s="3" t="s">
        <v>8281</v>
      </c>
      <c r="Q1241" s="8">
        <f t="shared" si="78"/>
        <v>0</v>
      </c>
      <c r="R1241" s="10" t="e">
        <f t="shared" si="79"/>
        <v>#DIV/0!</v>
      </c>
      <c r="S1241" s="3" t="s">
        <v>8315</v>
      </c>
      <c r="T1241" s="3" t="s">
        <v>8330</v>
      </c>
    </row>
    <row r="1242" spans="1:20" ht="66" x14ac:dyDescent="0.2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14">
        <f t="shared" si="76"/>
        <v>41467.82708333333</v>
      </c>
      <c r="J1242" s="3">
        <v>1373665860</v>
      </c>
      <c r="K1242" s="14">
        <f t="shared" si="77"/>
        <v>41408.956678240742</v>
      </c>
      <c r="L1242" s="3">
        <v>1368579457</v>
      </c>
      <c r="M1242" s="3" t="b">
        <v>0</v>
      </c>
      <c r="N1242" s="3">
        <v>8</v>
      </c>
      <c r="O1242" s="3" t="b">
        <v>0</v>
      </c>
      <c r="P1242" s="3" t="s">
        <v>8281</v>
      </c>
      <c r="Q1242" s="8">
        <f t="shared" si="78"/>
        <v>3.0124999999999999E-2</v>
      </c>
      <c r="R1242" s="10">
        <f t="shared" si="79"/>
        <v>30.125</v>
      </c>
      <c r="S1242" s="3" t="s">
        <v>8315</v>
      </c>
      <c r="T1242" s="3" t="s">
        <v>8330</v>
      </c>
    </row>
    <row r="1243" spans="1:20" ht="88" x14ac:dyDescent="0.2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14">
        <f t="shared" si="76"/>
        <v>41946.165972222218</v>
      </c>
      <c r="J1243" s="3">
        <v>1414994340</v>
      </c>
      <c r="K1243" s="14">
        <f t="shared" si="77"/>
        <v>41923.754398148143</v>
      </c>
      <c r="L1243" s="3">
        <v>1413057980</v>
      </c>
      <c r="M1243" s="3" t="b">
        <v>0</v>
      </c>
      <c r="N1243" s="3">
        <v>34</v>
      </c>
      <c r="O1243" s="3" t="b">
        <v>0</v>
      </c>
      <c r="P1243" s="3" t="s">
        <v>8281</v>
      </c>
      <c r="Q1243" s="8">
        <f t="shared" si="78"/>
        <v>0.50739999999999996</v>
      </c>
      <c r="R1243" s="10">
        <f t="shared" si="79"/>
        <v>74.617647058823536</v>
      </c>
      <c r="S1243" s="3" t="s">
        <v>8315</v>
      </c>
      <c r="T1243" s="3" t="s">
        <v>8330</v>
      </c>
    </row>
    <row r="1244" spans="1:20" ht="110" x14ac:dyDescent="0.2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14">
        <f t="shared" si="76"/>
        <v>40797.470833333333</v>
      </c>
      <c r="J1244" s="3">
        <v>1315747080</v>
      </c>
      <c r="K1244" s="14">
        <f t="shared" si="77"/>
        <v>40782.082199074073</v>
      </c>
      <c r="L1244" s="3">
        <v>1314417502</v>
      </c>
      <c r="M1244" s="3" t="b">
        <v>0</v>
      </c>
      <c r="N1244" s="3">
        <v>1</v>
      </c>
      <c r="O1244" s="3" t="b">
        <v>0</v>
      </c>
      <c r="P1244" s="3" t="s">
        <v>8281</v>
      </c>
      <c r="Q1244" s="8">
        <f t="shared" si="78"/>
        <v>5.4884742041712408E-3</v>
      </c>
      <c r="R1244" s="10">
        <f t="shared" si="79"/>
        <v>5</v>
      </c>
      <c r="S1244" s="3" t="s">
        <v>8315</v>
      </c>
      <c r="T1244" s="3" t="s">
        <v>8330</v>
      </c>
    </row>
    <row r="1245" spans="1:20" ht="88" x14ac:dyDescent="0.2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14">
        <f t="shared" si="76"/>
        <v>40732.791666666664</v>
      </c>
      <c r="J1245" s="3">
        <v>1310158800</v>
      </c>
      <c r="K1245" s="14">
        <f t="shared" si="77"/>
        <v>40671.795960648145</v>
      </c>
      <c r="L1245" s="3">
        <v>1304888771</v>
      </c>
      <c r="M1245" s="3" t="b">
        <v>0</v>
      </c>
      <c r="N1245" s="3">
        <v>38</v>
      </c>
      <c r="O1245" s="3" t="b">
        <v>0</v>
      </c>
      <c r="P1245" s="3" t="s">
        <v>8281</v>
      </c>
      <c r="Q1245" s="8">
        <f t="shared" si="78"/>
        <v>0.14091666666666666</v>
      </c>
      <c r="R1245" s="10">
        <f t="shared" si="79"/>
        <v>44.5</v>
      </c>
      <c r="S1245" s="3" t="s">
        <v>8315</v>
      </c>
      <c r="T1245" s="3" t="s">
        <v>8330</v>
      </c>
    </row>
    <row r="1246" spans="1:20" ht="88" x14ac:dyDescent="0.2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14">
        <f t="shared" si="76"/>
        <v>41386.791666666664</v>
      </c>
      <c r="J1246" s="3">
        <v>1366664400</v>
      </c>
      <c r="K1246" s="14">
        <f t="shared" si="77"/>
        <v>41355.742164351854</v>
      </c>
      <c r="L1246" s="3">
        <v>1363981723</v>
      </c>
      <c r="M1246" s="3" t="b">
        <v>1</v>
      </c>
      <c r="N1246" s="3">
        <v>45</v>
      </c>
      <c r="O1246" s="3" t="b">
        <v>1</v>
      </c>
      <c r="P1246" s="3" t="s">
        <v>8271</v>
      </c>
      <c r="Q1246" s="8">
        <f t="shared" si="78"/>
        <v>1.038</v>
      </c>
      <c r="R1246" s="10">
        <f t="shared" si="79"/>
        <v>46.133333333333333</v>
      </c>
      <c r="S1246" s="3" t="s">
        <v>8315</v>
      </c>
      <c r="T1246" s="3" t="s">
        <v>8316</v>
      </c>
    </row>
    <row r="1247" spans="1:20" ht="88" x14ac:dyDescent="0.2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14">
        <f t="shared" si="76"/>
        <v>41804.516597222217</v>
      </c>
      <c r="J1247" s="3">
        <v>1402755834</v>
      </c>
      <c r="K1247" s="14">
        <f t="shared" si="77"/>
        <v>41774.516597222224</v>
      </c>
      <c r="L1247" s="3">
        <v>1400163834</v>
      </c>
      <c r="M1247" s="3" t="b">
        <v>1</v>
      </c>
      <c r="N1247" s="3">
        <v>17</v>
      </c>
      <c r="O1247" s="3" t="b">
        <v>1</v>
      </c>
      <c r="P1247" s="3" t="s">
        <v>8271</v>
      </c>
      <c r="Q1247" s="8">
        <f t="shared" si="78"/>
        <v>1.2024999999999999</v>
      </c>
      <c r="R1247" s="10">
        <f t="shared" si="79"/>
        <v>141.47058823529412</v>
      </c>
      <c r="S1247" s="3" t="s">
        <v>8315</v>
      </c>
      <c r="T1247" s="3" t="s">
        <v>8316</v>
      </c>
    </row>
    <row r="1248" spans="1:20" ht="110" x14ac:dyDescent="0.2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14">
        <f t="shared" si="76"/>
        <v>40883.001724537033</v>
      </c>
      <c r="J1248" s="3">
        <v>1323136949</v>
      </c>
      <c r="K1248" s="14">
        <f t="shared" si="77"/>
        <v>40837.960057870368</v>
      </c>
      <c r="L1248" s="3">
        <v>1319245349</v>
      </c>
      <c r="M1248" s="3" t="b">
        <v>1</v>
      </c>
      <c r="N1248" s="3">
        <v>31</v>
      </c>
      <c r="O1248" s="3" t="b">
        <v>1</v>
      </c>
      <c r="P1248" s="3" t="s">
        <v>8271</v>
      </c>
      <c r="Q1248" s="8">
        <f t="shared" si="78"/>
        <v>1.17</v>
      </c>
      <c r="R1248" s="10">
        <f t="shared" si="79"/>
        <v>75.483870967741936</v>
      </c>
      <c r="S1248" s="3" t="s">
        <v>8315</v>
      </c>
      <c r="T1248" s="3" t="s">
        <v>8316</v>
      </c>
    </row>
    <row r="1249" spans="1:20" ht="66" x14ac:dyDescent="0.2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14">
        <f t="shared" si="76"/>
        <v>41400.208969907406</v>
      </c>
      <c r="J1249" s="3">
        <v>1367823655</v>
      </c>
      <c r="K1249" s="14">
        <f t="shared" si="77"/>
        <v>41370.208969907406</v>
      </c>
      <c r="L1249" s="3">
        <v>1365231655</v>
      </c>
      <c r="M1249" s="3" t="b">
        <v>1</v>
      </c>
      <c r="N1249" s="3">
        <v>50</v>
      </c>
      <c r="O1249" s="3" t="b">
        <v>1</v>
      </c>
      <c r="P1249" s="3" t="s">
        <v>8271</v>
      </c>
      <c r="Q1249" s="8">
        <f t="shared" si="78"/>
        <v>1.2214285714285715</v>
      </c>
      <c r="R1249" s="10">
        <f t="shared" si="79"/>
        <v>85.5</v>
      </c>
      <c r="S1249" s="3" t="s">
        <v>8315</v>
      </c>
      <c r="T1249" s="3" t="s">
        <v>8316</v>
      </c>
    </row>
    <row r="1250" spans="1:20" ht="66" x14ac:dyDescent="0.2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14">
        <f t="shared" si="76"/>
        <v>41803.207638888889</v>
      </c>
      <c r="J1250" s="3">
        <v>1402642740</v>
      </c>
      <c r="K1250" s="14">
        <f t="shared" si="77"/>
        <v>41767.573530092588</v>
      </c>
      <c r="L1250" s="3">
        <v>1399563953</v>
      </c>
      <c r="M1250" s="3" t="b">
        <v>1</v>
      </c>
      <c r="N1250" s="3">
        <v>59</v>
      </c>
      <c r="O1250" s="3" t="b">
        <v>1</v>
      </c>
      <c r="P1250" s="3" t="s">
        <v>8271</v>
      </c>
      <c r="Q1250" s="8">
        <f t="shared" si="78"/>
        <v>1.5164</v>
      </c>
      <c r="R1250" s="10">
        <f t="shared" si="79"/>
        <v>64.254237288135599</v>
      </c>
      <c r="S1250" s="3" t="s">
        <v>8315</v>
      </c>
      <c r="T1250" s="3" t="s">
        <v>8316</v>
      </c>
    </row>
    <row r="1251" spans="1:20" ht="88" x14ac:dyDescent="0.2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14">
        <f t="shared" si="76"/>
        <v>41097.657534722224</v>
      </c>
      <c r="J1251" s="3">
        <v>1341683211</v>
      </c>
      <c r="K1251" s="14">
        <f t="shared" si="77"/>
        <v>41067.657534722217</v>
      </c>
      <c r="L1251" s="3">
        <v>1339091211</v>
      </c>
      <c r="M1251" s="3" t="b">
        <v>1</v>
      </c>
      <c r="N1251" s="3">
        <v>81</v>
      </c>
      <c r="O1251" s="3" t="b">
        <v>1</v>
      </c>
      <c r="P1251" s="3" t="s">
        <v>8271</v>
      </c>
      <c r="Q1251" s="8">
        <f t="shared" si="78"/>
        <v>1.0444</v>
      </c>
      <c r="R1251" s="10">
        <f t="shared" si="79"/>
        <v>64.46913580246914</v>
      </c>
      <c r="S1251" s="3" t="s">
        <v>8315</v>
      </c>
      <c r="T1251" s="3" t="s">
        <v>8316</v>
      </c>
    </row>
    <row r="1252" spans="1:20" ht="110" x14ac:dyDescent="0.2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14">
        <f t="shared" si="76"/>
        <v>41888.559386574074</v>
      </c>
      <c r="J1252" s="3">
        <v>1410017131</v>
      </c>
      <c r="K1252" s="14">
        <f t="shared" si="77"/>
        <v>41843.559386574074</v>
      </c>
      <c r="L1252" s="3">
        <v>1406129131</v>
      </c>
      <c r="M1252" s="3" t="b">
        <v>1</v>
      </c>
      <c r="N1252" s="3">
        <v>508</v>
      </c>
      <c r="O1252" s="3" t="b">
        <v>1</v>
      </c>
      <c r="P1252" s="3" t="s">
        <v>8271</v>
      </c>
      <c r="Q1252" s="8">
        <f t="shared" si="78"/>
        <v>2.0015333333333332</v>
      </c>
      <c r="R1252" s="10">
        <f t="shared" si="79"/>
        <v>118.2007874015748</v>
      </c>
      <c r="S1252" s="3" t="s">
        <v>8315</v>
      </c>
      <c r="T1252" s="3" t="s">
        <v>8316</v>
      </c>
    </row>
    <row r="1253" spans="1:20" ht="66" x14ac:dyDescent="0.2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14">
        <f t="shared" si="76"/>
        <v>40811.731099537035</v>
      </c>
      <c r="J1253" s="3">
        <v>1316979167</v>
      </c>
      <c r="K1253" s="14">
        <f t="shared" si="77"/>
        <v>40751.731099537035</v>
      </c>
      <c r="L1253" s="3">
        <v>1311795167</v>
      </c>
      <c r="M1253" s="3" t="b">
        <v>1</v>
      </c>
      <c r="N1253" s="3">
        <v>74</v>
      </c>
      <c r="O1253" s="3" t="b">
        <v>1</v>
      </c>
      <c r="P1253" s="3" t="s">
        <v>8271</v>
      </c>
      <c r="Q1253" s="8">
        <f t="shared" si="78"/>
        <v>1.018</v>
      </c>
      <c r="R1253" s="10">
        <f t="shared" si="79"/>
        <v>82.540540540540547</v>
      </c>
      <c r="S1253" s="3" t="s">
        <v>8315</v>
      </c>
      <c r="T1253" s="3" t="s">
        <v>8316</v>
      </c>
    </row>
    <row r="1254" spans="1:20" ht="88" x14ac:dyDescent="0.2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14">
        <f t="shared" si="76"/>
        <v>41571.904733796291</v>
      </c>
      <c r="J1254" s="3">
        <v>1382658169</v>
      </c>
      <c r="K1254" s="14">
        <f t="shared" si="77"/>
        <v>41543.904733796291</v>
      </c>
      <c r="L1254" s="3">
        <v>1380238969</v>
      </c>
      <c r="M1254" s="3" t="b">
        <v>1</v>
      </c>
      <c r="N1254" s="3">
        <v>141</v>
      </c>
      <c r="O1254" s="3" t="b">
        <v>1</v>
      </c>
      <c r="P1254" s="3" t="s">
        <v>8271</v>
      </c>
      <c r="Q1254" s="8">
        <f t="shared" si="78"/>
        <v>1.3765714285714286</v>
      </c>
      <c r="R1254" s="10">
        <f t="shared" si="79"/>
        <v>34.170212765957444</v>
      </c>
      <c r="S1254" s="3" t="s">
        <v>8315</v>
      </c>
      <c r="T1254" s="3" t="s">
        <v>8316</v>
      </c>
    </row>
    <row r="1255" spans="1:20" ht="110" x14ac:dyDescent="0.2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14">
        <f t="shared" si="76"/>
        <v>41885.700312499997</v>
      </c>
      <c r="J1255" s="3">
        <v>1409770107</v>
      </c>
      <c r="K1255" s="14">
        <f t="shared" si="77"/>
        <v>41855.700312499997</v>
      </c>
      <c r="L1255" s="3">
        <v>1407178107</v>
      </c>
      <c r="M1255" s="3" t="b">
        <v>1</v>
      </c>
      <c r="N1255" s="3">
        <v>711</v>
      </c>
      <c r="O1255" s="3" t="b">
        <v>1</v>
      </c>
      <c r="P1255" s="3" t="s">
        <v>8271</v>
      </c>
      <c r="Q1255" s="8">
        <f t="shared" si="78"/>
        <v>3038.3319999999999</v>
      </c>
      <c r="R1255" s="10">
        <f t="shared" si="79"/>
        <v>42.73322081575246</v>
      </c>
      <c r="S1255" s="3" t="s">
        <v>8315</v>
      </c>
      <c r="T1255" s="3" t="s">
        <v>8316</v>
      </c>
    </row>
    <row r="1256" spans="1:20" ht="110" x14ac:dyDescent="0.2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14">
        <f t="shared" si="76"/>
        <v>40544.124305555553</v>
      </c>
      <c r="J1256" s="3">
        <v>1293857940</v>
      </c>
      <c r="K1256" s="14">
        <f t="shared" si="77"/>
        <v>40487.538032407407</v>
      </c>
      <c r="L1256" s="3">
        <v>1288968886</v>
      </c>
      <c r="M1256" s="3" t="b">
        <v>1</v>
      </c>
      <c r="N1256" s="3">
        <v>141</v>
      </c>
      <c r="O1256" s="3" t="b">
        <v>1</v>
      </c>
      <c r="P1256" s="3" t="s">
        <v>8271</v>
      </c>
      <c r="Q1256" s="8">
        <f t="shared" si="78"/>
        <v>1.9885074626865671</v>
      </c>
      <c r="R1256" s="10">
        <f t="shared" si="79"/>
        <v>94.489361702127653</v>
      </c>
      <c r="S1256" s="3" t="s">
        <v>8315</v>
      </c>
      <c r="T1256" s="3" t="s">
        <v>8316</v>
      </c>
    </row>
    <row r="1257" spans="1:20" ht="88" x14ac:dyDescent="0.2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14">
        <f t="shared" si="76"/>
        <v>41609.803842592592</v>
      </c>
      <c r="J1257" s="3">
        <v>1385932652</v>
      </c>
      <c r="K1257" s="14">
        <f t="shared" si="77"/>
        <v>41579.762175925927</v>
      </c>
      <c r="L1257" s="3">
        <v>1383337052</v>
      </c>
      <c r="M1257" s="3" t="b">
        <v>1</v>
      </c>
      <c r="N1257" s="3">
        <v>109</v>
      </c>
      <c r="O1257" s="3" t="b">
        <v>1</v>
      </c>
      <c r="P1257" s="3" t="s">
        <v>8271</v>
      </c>
      <c r="Q1257" s="8">
        <f t="shared" si="78"/>
        <v>2.0236666666666667</v>
      </c>
      <c r="R1257" s="10">
        <f t="shared" si="79"/>
        <v>55.697247706422019</v>
      </c>
      <c r="S1257" s="3" t="s">
        <v>8315</v>
      </c>
      <c r="T1257" s="3" t="s">
        <v>8316</v>
      </c>
    </row>
    <row r="1258" spans="1:20" ht="110" x14ac:dyDescent="0.2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14">
        <f t="shared" si="76"/>
        <v>40951.836006944446</v>
      </c>
      <c r="J1258" s="3">
        <v>1329084231</v>
      </c>
      <c r="K1258" s="14">
        <f t="shared" si="77"/>
        <v>40921.836006944439</v>
      </c>
      <c r="L1258" s="3">
        <v>1326492231</v>
      </c>
      <c r="M1258" s="3" t="b">
        <v>1</v>
      </c>
      <c r="N1258" s="3">
        <v>361</v>
      </c>
      <c r="O1258" s="3" t="b">
        <v>1</v>
      </c>
      <c r="P1258" s="3" t="s">
        <v>8271</v>
      </c>
      <c r="Q1258" s="8">
        <f t="shared" si="78"/>
        <v>1.1796376666666666</v>
      </c>
      <c r="R1258" s="10">
        <f t="shared" si="79"/>
        <v>98.030831024930734</v>
      </c>
      <c r="S1258" s="3" t="s">
        <v>8315</v>
      </c>
      <c r="T1258" s="3" t="s">
        <v>8316</v>
      </c>
    </row>
    <row r="1259" spans="1:20" ht="88" x14ac:dyDescent="0.2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14">
        <f t="shared" si="76"/>
        <v>40635.960532407407</v>
      </c>
      <c r="J1259" s="3">
        <v>1301792590</v>
      </c>
      <c r="K1259" s="14">
        <f t="shared" si="77"/>
        <v>40587.002199074072</v>
      </c>
      <c r="L1259" s="3">
        <v>1297562590</v>
      </c>
      <c r="M1259" s="3" t="b">
        <v>1</v>
      </c>
      <c r="N1259" s="3">
        <v>176</v>
      </c>
      <c r="O1259" s="3" t="b">
        <v>1</v>
      </c>
      <c r="P1259" s="3" t="s">
        <v>8271</v>
      </c>
      <c r="Q1259" s="8">
        <f t="shared" si="78"/>
        <v>2.9472727272727273</v>
      </c>
      <c r="R1259" s="10">
        <f t="shared" si="79"/>
        <v>92.102272727272734</v>
      </c>
      <c r="S1259" s="3" t="s">
        <v>8315</v>
      </c>
      <c r="T1259" s="3" t="s">
        <v>8316</v>
      </c>
    </row>
    <row r="1260" spans="1:20" ht="88" x14ac:dyDescent="0.2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14">
        <f t="shared" si="76"/>
        <v>41517.527916666666</v>
      </c>
      <c r="J1260" s="3">
        <v>1377960012</v>
      </c>
      <c r="K1260" s="14">
        <f t="shared" si="77"/>
        <v>41487.527916666666</v>
      </c>
      <c r="L1260" s="3">
        <v>1375368012</v>
      </c>
      <c r="M1260" s="3" t="b">
        <v>1</v>
      </c>
      <c r="N1260" s="3">
        <v>670</v>
      </c>
      <c r="O1260" s="3" t="b">
        <v>1</v>
      </c>
      <c r="P1260" s="3" t="s">
        <v>8271</v>
      </c>
      <c r="Q1260" s="8">
        <f t="shared" si="78"/>
        <v>2.1314633333333335</v>
      </c>
      <c r="R1260" s="10">
        <f t="shared" si="79"/>
        <v>38.175462686567165</v>
      </c>
      <c r="S1260" s="3" t="s">
        <v>8315</v>
      </c>
      <c r="T1260" s="3" t="s">
        <v>8316</v>
      </c>
    </row>
    <row r="1261" spans="1:20" ht="66" x14ac:dyDescent="0.2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14">
        <f t="shared" si="76"/>
        <v>41799.082638888889</v>
      </c>
      <c r="J1261" s="3">
        <v>1402286340</v>
      </c>
      <c r="K1261" s="14">
        <f t="shared" si="77"/>
        <v>41766.887314814812</v>
      </c>
      <c r="L1261" s="3">
        <v>1399504664</v>
      </c>
      <c r="M1261" s="3" t="b">
        <v>1</v>
      </c>
      <c r="N1261" s="3">
        <v>96</v>
      </c>
      <c r="O1261" s="3" t="b">
        <v>1</v>
      </c>
      <c r="P1261" s="3" t="s">
        <v>8271</v>
      </c>
      <c r="Q1261" s="8">
        <f t="shared" si="78"/>
        <v>1.0424</v>
      </c>
      <c r="R1261" s="10">
        <f t="shared" si="79"/>
        <v>27.145833333333332</v>
      </c>
      <c r="S1261" s="3" t="s">
        <v>8315</v>
      </c>
      <c r="T1261" s="3" t="s">
        <v>8316</v>
      </c>
    </row>
    <row r="1262" spans="1:20" ht="88" x14ac:dyDescent="0.2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14">
        <f t="shared" si="76"/>
        <v>41696.75949074074</v>
      </c>
      <c r="J1262" s="3">
        <v>1393445620</v>
      </c>
      <c r="K1262" s="14">
        <f t="shared" si="77"/>
        <v>41666.75949074074</v>
      </c>
      <c r="L1262" s="3">
        <v>1390853620</v>
      </c>
      <c r="M1262" s="3" t="b">
        <v>1</v>
      </c>
      <c r="N1262" s="3">
        <v>74</v>
      </c>
      <c r="O1262" s="3" t="b">
        <v>1</v>
      </c>
      <c r="P1262" s="3" t="s">
        <v>8271</v>
      </c>
      <c r="Q1262" s="8">
        <f t="shared" si="78"/>
        <v>1.1366666666666667</v>
      </c>
      <c r="R1262" s="10">
        <f t="shared" si="79"/>
        <v>50.689189189189186</v>
      </c>
      <c r="S1262" s="3" t="s">
        <v>8315</v>
      </c>
      <c r="T1262" s="3" t="s">
        <v>8316</v>
      </c>
    </row>
    <row r="1263" spans="1:20" ht="66" x14ac:dyDescent="0.2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14">
        <f t="shared" si="76"/>
        <v>41668.259571759256</v>
      </c>
      <c r="J1263" s="3">
        <v>1390983227</v>
      </c>
      <c r="K1263" s="14">
        <f t="shared" si="77"/>
        <v>41638.259571759256</v>
      </c>
      <c r="L1263" s="3">
        <v>1388391227</v>
      </c>
      <c r="M1263" s="3" t="b">
        <v>1</v>
      </c>
      <c r="N1263" s="3">
        <v>52</v>
      </c>
      <c r="O1263" s="3" t="b">
        <v>1</v>
      </c>
      <c r="P1263" s="3" t="s">
        <v>8271</v>
      </c>
      <c r="Q1263" s="8">
        <f t="shared" si="78"/>
        <v>1.0125</v>
      </c>
      <c r="R1263" s="10">
        <f t="shared" si="79"/>
        <v>38.942307692307693</v>
      </c>
      <c r="S1263" s="3" t="s">
        <v>8315</v>
      </c>
      <c r="T1263" s="3" t="s">
        <v>8316</v>
      </c>
    </row>
    <row r="1264" spans="1:20" ht="110" x14ac:dyDescent="0.2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14">
        <f t="shared" si="76"/>
        <v>41686.679305555554</v>
      </c>
      <c r="J1264" s="3">
        <v>1392574692</v>
      </c>
      <c r="K1264" s="14">
        <f t="shared" si="77"/>
        <v>41656.679305555554</v>
      </c>
      <c r="L1264" s="3">
        <v>1389982692</v>
      </c>
      <c r="M1264" s="3" t="b">
        <v>1</v>
      </c>
      <c r="N1264" s="3">
        <v>105</v>
      </c>
      <c r="O1264" s="3" t="b">
        <v>1</v>
      </c>
      <c r="P1264" s="3" t="s">
        <v>8271</v>
      </c>
      <c r="Q1264" s="8">
        <f t="shared" si="78"/>
        <v>1.2541538461538462</v>
      </c>
      <c r="R1264" s="10">
        <f t="shared" si="79"/>
        <v>77.638095238095232</v>
      </c>
      <c r="S1264" s="3" t="s">
        <v>8315</v>
      </c>
      <c r="T1264" s="3" t="s">
        <v>8316</v>
      </c>
    </row>
    <row r="1265" spans="1:20" ht="66" x14ac:dyDescent="0.2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14">
        <f t="shared" si="76"/>
        <v>41726.958333333328</v>
      </c>
      <c r="J1265" s="3">
        <v>1396054800</v>
      </c>
      <c r="K1265" s="14">
        <f t="shared" si="77"/>
        <v>41692.000810185185</v>
      </c>
      <c r="L1265" s="3">
        <v>1393034470</v>
      </c>
      <c r="M1265" s="3" t="b">
        <v>1</v>
      </c>
      <c r="N1265" s="3">
        <v>41</v>
      </c>
      <c r="O1265" s="3" t="b">
        <v>1</v>
      </c>
      <c r="P1265" s="3" t="s">
        <v>8271</v>
      </c>
      <c r="Q1265" s="8">
        <f t="shared" si="78"/>
        <v>1.19</v>
      </c>
      <c r="R1265" s="10">
        <f t="shared" si="79"/>
        <v>43.536585365853661</v>
      </c>
      <c r="S1265" s="3" t="s">
        <v>8315</v>
      </c>
      <c r="T1265" s="3" t="s">
        <v>8316</v>
      </c>
    </row>
    <row r="1266" spans="1:20" ht="88" x14ac:dyDescent="0.2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14">
        <f t="shared" si="76"/>
        <v>41576.579664351848</v>
      </c>
      <c r="J1266" s="3">
        <v>1383062083</v>
      </c>
      <c r="K1266" s="14">
        <f t="shared" si="77"/>
        <v>41547.579664351848</v>
      </c>
      <c r="L1266" s="3">
        <v>1380556483</v>
      </c>
      <c r="M1266" s="3" t="b">
        <v>1</v>
      </c>
      <c r="N1266" s="3">
        <v>34</v>
      </c>
      <c r="O1266" s="3" t="b">
        <v>1</v>
      </c>
      <c r="P1266" s="3" t="s">
        <v>8271</v>
      </c>
      <c r="Q1266" s="8">
        <f t="shared" si="78"/>
        <v>1.6646153846153846</v>
      </c>
      <c r="R1266" s="10">
        <f t="shared" si="79"/>
        <v>31.823529411764707</v>
      </c>
      <c r="S1266" s="3" t="s">
        <v>8315</v>
      </c>
      <c r="T1266" s="3" t="s">
        <v>8316</v>
      </c>
    </row>
    <row r="1267" spans="1:20" ht="110" x14ac:dyDescent="0.2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14">
        <f t="shared" si="76"/>
        <v>40512.571932870364</v>
      </c>
      <c r="J1267" s="3">
        <v>1291131815</v>
      </c>
      <c r="K1267" s="14">
        <f t="shared" si="77"/>
        <v>40465.571932870364</v>
      </c>
      <c r="L1267" s="3">
        <v>1287071015</v>
      </c>
      <c r="M1267" s="3" t="b">
        <v>1</v>
      </c>
      <c r="N1267" s="3">
        <v>66</v>
      </c>
      <c r="O1267" s="3" t="b">
        <v>1</v>
      </c>
      <c r="P1267" s="3" t="s">
        <v>8271</v>
      </c>
      <c r="Q1267" s="8">
        <f t="shared" si="78"/>
        <v>1.1914771428571429</v>
      </c>
      <c r="R1267" s="10">
        <f t="shared" si="79"/>
        <v>63.184393939393942</v>
      </c>
      <c r="S1267" s="3" t="s">
        <v>8315</v>
      </c>
      <c r="T1267" s="3" t="s">
        <v>8316</v>
      </c>
    </row>
    <row r="1268" spans="1:20" ht="66" x14ac:dyDescent="0.2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14">
        <f t="shared" si="76"/>
        <v>41650.793344907404</v>
      </c>
      <c r="J1268" s="3">
        <v>1389474145</v>
      </c>
      <c r="K1268" s="14">
        <f t="shared" si="77"/>
        <v>41620.793344907404</v>
      </c>
      <c r="L1268" s="3">
        <v>1386882145</v>
      </c>
      <c r="M1268" s="3" t="b">
        <v>1</v>
      </c>
      <c r="N1268" s="3">
        <v>50</v>
      </c>
      <c r="O1268" s="3" t="b">
        <v>1</v>
      </c>
      <c r="P1268" s="3" t="s">
        <v>8271</v>
      </c>
      <c r="Q1268" s="8">
        <f t="shared" si="78"/>
        <v>1.0047368421052632</v>
      </c>
      <c r="R1268" s="10">
        <f t="shared" si="79"/>
        <v>190.9</v>
      </c>
      <c r="S1268" s="3" t="s">
        <v>8315</v>
      </c>
      <c r="T1268" s="3" t="s">
        <v>8316</v>
      </c>
    </row>
    <row r="1269" spans="1:20" ht="88" x14ac:dyDescent="0.2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14">
        <f t="shared" si="76"/>
        <v>41479.501828703702</v>
      </c>
      <c r="J1269" s="3">
        <v>1374674558</v>
      </c>
      <c r="K1269" s="14">
        <f t="shared" si="77"/>
        <v>41449.501828703702</v>
      </c>
      <c r="L1269" s="3">
        <v>1372082558</v>
      </c>
      <c r="M1269" s="3" t="b">
        <v>1</v>
      </c>
      <c r="N1269" s="3">
        <v>159</v>
      </c>
      <c r="O1269" s="3" t="b">
        <v>1</v>
      </c>
      <c r="P1269" s="3" t="s">
        <v>8271</v>
      </c>
      <c r="Q1269" s="8">
        <f t="shared" si="78"/>
        <v>1.018</v>
      </c>
      <c r="R1269" s="10">
        <f t="shared" si="79"/>
        <v>140.85534591194968</v>
      </c>
      <c r="S1269" s="3" t="s">
        <v>8315</v>
      </c>
      <c r="T1269" s="3" t="s">
        <v>8316</v>
      </c>
    </row>
    <row r="1270" spans="1:20" ht="66" x14ac:dyDescent="0.2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14">
        <f t="shared" si="76"/>
        <v>41537.762118055551</v>
      </c>
      <c r="J1270" s="3">
        <v>1379708247</v>
      </c>
      <c r="K1270" s="14">
        <f t="shared" si="77"/>
        <v>41507.762118055551</v>
      </c>
      <c r="L1270" s="3">
        <v>1377116247</v>
      </c>
      <c r="M1270" s="3" t="b">
        <v>1</v>
      </c>
      <c r="N1270" s="3">
        <v>182</v>
      </c>
      <c r="O1270" s="3" t="b">
        <v>1</v>
      </c>
      <c r="P1270" s="3" t="s">
        <v>8271</v>
      </c>
      <c r="Q1270" s="8">
        <f t="shared" si="78"/>
        <v>1.1666666666666667</v>
      </c>
      <c r="R1270" s="10">
        <f t="shared" si="79"/>
        <v>76.92307692307692</v>
      </c>
      <c r="S1270" s="3" t="s">
        <v>8315</v>
      </c>
      <c r="T1270" s="3" t="s">
        <v>8316</v>
      </c>
    </row>
    <row r="1271" spans="1:20" ht="110" x14ac:dyDescent="0.2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14">
        <f t="shared" si="76"/>
        <v>42475.916666666664</v>
      </c>
      <c r="J1271" s="3">
        <v>1460764800</v>
      </c>
      <c r="K1271" s="14">
        <f t="shared" si="77"/>
        <v>42445.739722222221</v>
      </c>
      <c r="L1271" s="3">
        <v>1458157512</v>
      </c>
      <c r="M1271" s="3" t="b">
        <v>1</v>
      </c>
      <c r="N1271" s="3">
        <v>206</v>
      </c>
      <c r="O1271" s="3" t="b">
        <v>1</v>
      </c>
      <c r="P1271" s="3" t="s">
        <v>8271</v>
      </c>
      <c r="Q1271" s="8">
        <f t="shared" si="78"/>
        <v>1.0864893617021276</v>
      </c>
      <c r="R1271" s="10">
        <f t="shared" si="79"/>
        <v>99.15533980582525</v>
      </c>
      <c r="S1271" s="3" t="s">
        <v>8315</v>
      </c>
      <c r="T1271" s="3" t="s">
        <v>8316</v>
      </c>
    </row>
    <row r="1272" spans="1:20" ht="66" x14ac:dyDescent="0.2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14">
        <f t="shared" si="76"/>
        <v>40993.73196759259</v>
      </c>
      <c r="J1272" s="3">
        <v>1332704042</v>
      </c>
      <c r="K1272" s="14">
        <f t="shared" si="77"/>
        <v>40933.773634259254</v>
      </c>
      <c r="L1272" s="3">
        <v>1327523642</v>
      </c>
      <c r="M1272" s="3" t="b">
        <v>1</v>
      </c>
      <c r="N1272" s="3">
        <v>169</v>
      </c>
      <c r="O1272" s="3" t="b">
        <v>1</v>
      </c>
      <c r="P1272" s="3" t="s">
        <v>8271</v>
      </c>
      <c r="Q1272" s="8">
        <f t="shared" si="78"/>
        <v>1.1472</v>
      </c>
      <c r="R1272" s="10">
        <f t="shared" si="79"/>
        <v>67.881656804733723</v>
      </c>
      <c r="S1272" s="3" t="s">
        <v>8315</v>
      </c>
      <c r="T1272" s="3" t="s">
        <v>8316</v>
      </c>
    </row>
    <row r="1273" spans="1:20" ht="88" x14ac:dyDescent="0.2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14">
        <f t="shared" si="76"/>
        <v>41591.641886574071</v>
      </c>
      <c r="J1273" s="3">
        <v>1384363459</v>
      </c>
      <c r="K1273" s="14">
        <f t="shared" si="77"/>
        <v>41561.600219907406</v>
      </c>
      <c r="L1273" s="3">
        <v>1381767859</v>
      </c>
      <c r="M1273" s="3" t="b">
        <v>1</v>
      </c>
      <c r="N1273" s="3">
        <v>31</v>
      </c>
      <c r="O1273" s="3" t="b">
        <v>1</v>
      </c>
      <c r="P1273" s="3" t="s">
        <v>8271</v>
      </c>
      <c r="Q1273" s="8">
        <f t="shared" si="78"/>
        <v>1.018</v>
      </c>
      <c r="R1273" s="10">
        <f t="shared" si="79"/>
        <v>246.29032258064515</v>
      </c>
      <c r="S1273" s="3" t="s">
        <v>8315</v>
      </c>
      <c r="T1273" s="3" t="s">
        <v>8316</v>
      </c>
    </row>
    <row r="1274" spans="1:20" ht="110" x14ac:dyDescent="0.2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14">
        <f t="shared" si="76"/>
        <v>40344.083333333328</v>
      </c>
      <c r="J1274" s="3">
        <v>1276574400</v>
      </c>
      <c r="K1274" s="14">
        <f t="shared" si="77"/>
        <v>40274.661793981482</v>
      </c>
      <c r="L1274" s="3">
        <v>1270576379</v>
      </c>
      <c r="M1274" s="3" t="b">
        <v>1</v>
      </c>
      <c r="N1274" s="3">
        <v>28</v>
      </c>
      <c r="O1274" s="3" t="b">
        <v>1</v>
      </c>
      <c r="P1274" s="3" t="s">
        <v>8271</v>
      </c>
      <c r="Q1274" s="8">
        <f t="shared" si="78"/>
        <v>1.06</v>
      </c>
      <c r="R1274" s="10">
        <f t="shared" si="79"/>
        <v>189.28571428571428</v>
      </c>
      <c r="S1274" s="3" t="s">
        <v>8315</v>
      </c>
      <c r="T1274" s="3" t="s">
        <v>8316</v>
      </c>
    </row>
    <row r="1275" spans="1:20" ht="66" x14ac:dyDescent="0.2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14">
        <f t="shared" si="76"/>
        <v>41882.646886574068</v>
      </c>
      <c r="J1275" s="3">
        <v>1409506291</v>
      </c>
      <c r="K1275" s="14">
        <f t="shared" si="77"/>
        <v>41852.646886574068</v>
      </c>
      <c r="L1275" s="3">
        <v>1406914291</v>
      </c>
      <c r="M1275" s="3" t="b">
        <v>1</v>
      </c>
      <c r="N1275" s="3">
        <v>54</v>
      </c>
      <c r="O1275" s="3" t="b">
        <v>1</v>
      </c>
      <c r="P1275" s="3" t="s">
        <v>8271</v>
      </c>
      <c r="Q1275" s="8">
        <f t="shared" si="78"/>
        <v>1.0349999999999999</v>
      </c>
      <c r="R1275" s="10">
        <f t="shared" si="79"/>
        <v>76.666666666666671</v>
      </c>
      <c r="S1275" s="3" t="s">
        <v>8315</v>
      </c>
      <c r="T1275" s="3" t="s">
        <v>8316</v>
      </c>
    </row>
    <row r="1276" spans="1:20" ht="88" x14ac:dyDescent="0.2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14">
        <f t="shared" si="76"/>
        <v>41151.606770833328</v>
      </c>
      <c r="J1276" s="3">
        <v>1346344425</v>
      </c>
      <c r="K1276" s="14">
        <f t="shared" si="77"/>
        <v>41116.606770833328</v>
      </c>
      <c r="L1276" s="3">
        <v>1343320425</v>
      </c>
      <c r="M1276" s="3" t="b">
        <v>1</v>
      </c>
      <c r="N1276" s="3">
        <v>467</v>
      </c>
      <c r="O1276" s="3" t="b">
        <v>1</v>
      </c>
      <c r="P1276" s="3" t="s">
        <v>8271</v>
      </c>
      <c r="Q1276" s="8">
        <f t="shared" si="78"/>
        <v>1.5497535999999998</v>
      </c>
      <c r="R1276" s="10">
        <f t="shared" si="79"/>
        <v>82.963254817987149</v>
      </c>
      <c r="S1276" s="3" t="s">
        <v>8315</v>
      </c>
      <c r="T1276" s="3" t="s">
        <v>8316</v>
      </c>
    </row>
    <row r="1277" spans="1:20" ht="88" x14ac:dyDescent="0.2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14">
        <f t="shared" si="76"/>
        <v>41493.784571759257</v>
      </c>
      <c r="J1277" s="3">
        <v>1375908587</v>
      </c>
      <c r="K1277" s="14">
        <f t="shared" si="77"/>
        <v>41458.784571759257</v>
      </c>
      <c r="L1277" s="3">
        <v>1372884587</v>
      </c>
      <c r="M1277" s="3" t="b">
        <v>1</v>
      </c>
      <c r="N1277" s="3">
        <v>389</v>
      </c>
      <c r="O1277" s="3" t="b">
        <v>1</v>
      </c>
      <c r="P1277" s="3" t="s">
        <v>8271</v>
      </c>
      <c r="Q1277" s="8">
        <f t="shared" si="78"/>
        <v>1.6214066666666667</v>
      </c>
      <c r="R1277" s="10">
        <f t="shared" si="79"/>
        <v>62.522107969151669</v>
      </c>
      <c r="S1277" s="3" t="s">
        <v>8315</v>
      </c>
      <c r="T1277" s="3" t="s">
        <v>8316</v>
      </c>
    </row>
    <row r="1278" spans="1:20" ht="66" x14ac:dyDescent="0.2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14">
        <f t="shared" si="76"/>
        <v>40057.083333333328</v>
      </c>
      <c r="J1278" s="3">
        <v>1251777600</v>
      </c>
      <c r="K1278" s="14">
        <f t="shared" si="77"/>
        <v>40007.62091435185</v>
      </c>
      <c r="L1278" s="3">
        <v>1247504047</v>
      </c>
      <c r="M1278" s="3" t="b">
        <v>1</v>
      </c>
      <c r="N1278" s="3">
        <v>68</v>
      </c>
      <c r="O1278" s="3" t="b">
        <v>1</v>
      </c>
      <c r="P1278" s="3" t="s">
        <v>8271</v>
      </c>
      <c r="Q1278" s="8">
        <f t="shared" si="78"/>
        <v>1.0442100000000001</v>
      </c>
      <c r="R1278" s="10">
        <f t="shared" si="79"/>
        <v>46.06808823529412</v>
      </c>
      <c r="S1278" s="3" t="s">
        <v>8315</v>
      </c>
      <c r="T1278" s="3" t="s">
        <v>8316</v>
      </c>
    </row>
    <row r="1279" spans="1:20" ht="110" x14ac:dyDescent="0.2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14">
        <f t="shared" si="76"/>
        <v>41156.47855324074</v>
      </c>
      <c r="J1279" s="3">
        <v>1346765347</v>
      </c>
      <c r="K1279" s="14">
        <f t="shared" si="77"/>
        <v>41121.47855324074</v>
      </c>
      <c r="L1279" s="3">
        <v>1343741347</v>
      </c>
      <c r="M1279" s="3" t="b">
        <v>1</v>
      </c>
      <c r="N1279" s="3">
        <v>413</v>
      </c>
      <c r="O1279" s="3" t="b">
        <v>1</v>
      </c>
      <c r="P1279" s="3" t="s">
        <v>8271</v>
      </c>
      <c r="Q1279" s="8">
        <f t="shared" si="78"/>
        <v>1.0612433333333333</v>
      </c>
      <c r="R1279" s="10">
        <f t="shared" si="79"/>
        <v>38.543946731234868</v>
      </c>
      <c r="S1279" s="3" t="s">
        <v>8315</v>
      </c>
      <c r="T1279" s="3" t="s">
        <v>8316</v>
      </c>
    </row>
    <row r="1280" spans="1:20" ht="88" x14ac:dyDescent="0.2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14">
        <f t="shared" si="76"/>
        <v>41815</v>
      </c>
      <c r="J1280" s="3">
        <v>1403661600</v>
      </c>
      <c r="K1280" s="14">
        <f t="shared" si="77"/>
        <v>41786.471828703703</v>
      </c>
      <c r="L1280" s="3">
        <v>1401196766</v>
      </c>
      <c r="M1280" s="3" t="b">
        <v>1</v>
      </c>
      <c r="N1280" s="3">
        <v>190</v>
      </c>
      <c r="O1280" s="3" t="b">
        <v>1</v>
      </c>
      <c r="P1280" s="3" t="s">
        <v>8271</v>
      </c>
      <c r="Q1280" s="8">
        <f t="shared" si="78"/>
        <v>1.5493846153846154</v>
      </c>
      <c r="R1280" s="10">
        <f t="shared" si="79"/>
        <v>53.005263157894738</v>
      </c>
      <c r="S1280" s="3" t="s">
        <v>8315</v>
      </c>
      <c r="T1280" s="3" t="s">
        <v>8316</v>
      </c>
    </row>
    <row r="1281" spans="1:20" ht="88" x14ac:dyDescent="0.2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14">
        <f t="shared" si="76"/>
        <v>41721.974189814813</v>
      </c>
      <c r="J1281" s="3">
        <v>1395624170</v>
      </c>
      <c r="K1281" s="14">
        <f t="shared" si="77"/>
        <v>41682.015856481477</v>
      </c>
      <c r="L1281" s="3">
        <v>1392171770</v>
      </c>
      <c r="M1281" s="3" t="b">
        <v>1</v>
      </c>
      <c r="N1281" s="3">
        <v>189</v>
      </c>
      <c r="O1281" s="3" t="b">
        <v>1</v>
      </c>
      <c r="P1281" s="3" t="s">
        <v>8271</v>
      </c>
      <c r="Q1281" s="8">
        <f t="shared" si="78"/>
        <v>1.1077157238734421</v>
      </c>
      <c r="R1281" s="10">
        <f t="shared" si="79"/>
        <v>73.355396825396824</v>
      </c>
      <c r="S1281" s="3" t="s">
        <v>8315</v>
      </c>
      <c r="T1281" s="3" t="s">
        <v>8316</v>
      </c>
    </row>
    <row r="1282" spans="1:20" ht="88" x14ac:dyDescent="0.2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14">
        <f t="shared" si="76"/>
        <v>40603.67423611111</v>
      </c>
      <c r="J1282" s="3">
        <v>1299003054</v>
      </c>
      <c r="K1282" s="14">
        <f t="shared" si="77"/>
        <v>40513.67423611111</v>
      </c>
      <c r="L1282" s="3">
        <v>1291227054</v>
      </c>
      <c r="M1282" s="3" t="b">
        <v>1</v>
      </c>
      <c r="N1282" s="3">
        <v>130</v>
      </c>
      <c r="O1282" s="3" t="b">
        <v>1</v>
      </c>
      <c r="P1282" s="3" t="s">
        <v>8271</v>
      </c>
      <c r="Q1282" s="8">
        <f t="shared" si="78"/>
        <v>1.1091186666666666</v>
      </c>
      <c r="R1282" s="10">
        <f t="shared" si="79"/>
        <v>127.97523076923076</v>
      </c>
      <c r="S1282" s="3" t="s">
        <v>8315</v>
      </c>
      <c r="T1282" s="3" t="s">
        <v>8316</v>
      </c>
    </row>
    <row r="1283" spans="1:20" ht="88" x14ac:dyDescent="0.2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14">
        <f t="shared" ref="I1283:I1346" si="80">(((J1283/60)/60)/24)+DATE(1970,1,1)+(-2/24)</f>
        <v>41483.660138888888</v>
      </c>
      <c r="J1283" s="3">
        <v>1375033836</v>
      </c>
      <c r="K1283" s="14">
        <f t="shared" ref="K1283:K1346" si="81">(L1283/86400)+25569+(-2/24)</f>
        <v>41463.660138888888</v>
      </c>
      <c r="L1283" s="3">
        <v>1373305836</v>
      </c>
      <c r="M1283" s="3" t="b">
        <v>1</v>
      </c>
      <c r="N1283" s="3">
        <v>74</v>
      </c>
      <c r="O1283" s="3" t="b">
        <v>1</v>
      </c>
      <c r="P1283" s="3" t="s">
        <v>8271</v>
      </c>
      <c r="Q1283" s="8">
        <f t="shared" ref="Q1283:Q1346" si="82">E1283/D1283</f>
        <v>1.1071428571428572</v>
      </c>
      <c r="R1283" s="10">
        <f t="shared" ref="R1283:R1346" si="83">E1283/N1283</f>
        <v>104.72972972972973</v>
      </c>
      <c r="S1283" s="3" t="s">
        <v>8315</v>
      </c>
      <c r="T1283" s="3" t="s">
        <v>8316</v>
      </c>
    </row>
    <row r="1284" spans="1:20" ht="88" x14ac:dyDescent="0.2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14">
        <f t="shared" si="80"/>
        <v>41617.124305555553</v>
      </c>
      <c r="J1284" s="3">
        <v>1386565140</v>
      </c>
      <c r="K1284" s="14">
        <f t="shared" si="81"/>
        <v>41586.391840277771</v>
      </c>
      <c r="L1284" s="3">
        <v>1383909855</v>
      </c>
      <c r="M1284" s="3" t="b">
        <v>1</v>
      </c>
      <c r="N1284" s="3">
        <v>274</v>
      </c>
      <c r="O1284" s="3" t="b">
        <v>1</v>
      </c>
      <c r="P1284" s="3" t="s">
        <v>8271</v>
      </c>
      <c r="Q1284" s="8">
        <f t="shared" si="82"/>
        <v>1.2361333333333333</v>
      </c>
      <c r="R1284" s="10">
        <f t="shared" si="83"/>
        <v>67.671532846715323</v>
      </c>
      <c r="S1284" s="3" t="s">
        <v>8315</v>
      </c>
      <c r="T1284" s="3" t="s">
        <v>8316</v>
      </c>
    </row>
    <row r="1285" spans="1:20" ht="88" x14ac:dyDescent="0.2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14">
        <f t="shared" si="80"/>
        <v>41344.083333333328</v>
      </c>
      <c r="J1285" s="3">
        <v>1362974400</v>
      </c>
      <c r="K1285" s="14">
        <f t="shared" si="81"/>
        <v>41320.63413194444</v>
      </c>
      <c r="L1285" s="3">
        <v>1360948389</v>
      </c>
      <c r="M1285" s="3" t="b">
        <v>1</v>
      </c>
      <c r="N1285" s="3">
        <v>22</v>
      </c>
      <c r="O1285" s="3" t="b">
        <v>1</v>
      </c>
      <c r="P1285" s="3" t="s">
        <v>8271</v>
      </c>
      <c r="Q1285" s="8">
        <f t="shared" si="82"/>
        <v>2.1105</v>
      </c>
      <c r="R1285" s="10">
        <f t="shared" si="83"/>
        <v>95.931818181818187</v>
      </c>
      <c r="S1285" s="3" t="s">
        <v>8315</v>
      </c>
      <c r="T1285" s="3" t="s">
        <v>8316</v>
      </c>
    </row>
    <row r="1286" spans="1:20" ht="88" x14ac:dyDescent="0.2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14">
        <f t="shared" si="80"/>
        <v>42735.624305555553</v>
      </c>
      <c r="J1286" s="3">
        <v>1483203540</v>
      </c>
      <c r="K1286" s="14">
        <f t="shared" si="81"/>
        <v>42712.151412037034</v>
      </c>
      <c r="L1286" s="3">
        <v>1481175482</v>
      </c>
      <c r="M1286" s="3" t="b">
        <v>0</v>
      </c>
      <c r="N1286" s="3">
        <v>31</v>
      </c>
      <c r="O1286" s="3" t="b">
        <v>1</v>
      </c>
      <c r="P1286" s="3" t="s">
        <v>8266</v>
      </c>
      <c r="Q1286" s="8">
        <f t="shared" si="82"/>
        <v>1.01</v>
      </c>
      <c r="R1286" s="10">
        <f t="shared" si="83"/>
        <v>65.161290322580641</v>
      </c>
      <c r="S1286" s="3" t="s">
        <v>8307</v>
      </c>
      <c r="T1286" s="3" t="s">
        <v>8308</v>
      </c>
    </row>
    <row r="1287" spans="1:20" ht="88" x14ac:dyDescent="0.2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14">
        <f t="shared" si="80"/>
        <v>42175.499710648146</v>
      </c>
      <c r="J1287" s="3">
        <v>1434808775</v>
      </c>
      <c r="K1287" s="14">
        <f t="shared" si="81"/>
        <v>42160.499710648146</v>
      </c>
      <c r="L1287" s="3">
        <v>1433512775</v>
      </c>
      <c r="M1287" s="3" t="b">
        <v>0</v>
      </c>
      <c r="N1287" s="3">
        <v>63</v>
      </c>
      <c r="O1287" s="3" t="b">
        <v>1</v>
      </c>
      <c r="P1287" s="3" t="s">
        <v>8266</v>
      </c>
      <c r="Q1287" s="8">
        <f t="shared" si="82"/>
        <v>1.0165</v>
      </c>
      <c r="R1287" s="10">
        <f t="shared" si="83"/>
        <v>32.269841269841272</v>
      </c>
      <c r="S1287" s="3" t="s">
        <v>8307</v>
      </c>
      <c r="T1287" s="3" t="s">
        <v>8308</v>
      </c>
    </row>
    <row r="1288" spans="1:20" ht="88" x14ac:dyDescent="0.2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14">
        <f t="shared" si="80"/>
        <v>42052.499999999993</v>
      </c>
      <c r="J1288" s="3">
        <v>1424181600</v>
      </c>
      <c r="K1288" s="14">
        <f t="shared" si="81"/>
        <v>42039.301238425927</v>
      </c>
      <c r="L1288" s="3">
        <v>1423041227</v>
      </c>
      <c r="M1288" s="3" t="b">
        <v>0</v>
      </c>
      <c r="N1288" s="3">
        <v>20</v>
      </c>
      <c r="O1288" s="3" t="b">
        <v>1</v>
      </c>
      <c r="P1288" s="3" t="s">
        <v>8266</v>
      </c>
      <c r="Q1288" s="8">
        <f t="shared" si="82"/>
        <v>1.0833333333333333</v>
      </c>
      <c r="R1288" s="10">
        <f t="shared" si="83"/>
        <v>81.25</v>
      </c>
      <c r="S1288" s="3" t="s">
        <v>8307</v>
      </c>
      <c r="T1288" s="3" t="s">
        <v>8308</v>
      </c>
    </row>
    <row r="1289" spans="1:20" ht="132" x14ac:dyDescent="0.2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14">
        <f t="shared" si="80"/>
        <v>42167.537685185183</v>
      </c>
      <c r="J1289" s="3">
        <v>1434120856</v>
      </c>
      <c r="K1289" s="14">
        <f t="shared" si="81"/>
        <v>42107.537685185183</v>
      </c>
      <c r="L1289" s="3">
        <v>1428936856</v>
      </c>
      <c r="M1289" s="3" t="b">
        <v>0</v>
      </c>
      <c r="N1289" s="3">
        <v>25</v>
      </c>
      <c r="O1289" s="3" t="b">
        <v>1</v>
      </c>
      <c r="P1289" s="3" t="s">
        <v>8266</v>
      </c>
      <c r="Q1289" s="8">
        <f t="shared" si="82"/>
        <v>2.42</v>
      </c>
      <c r="R1289" s="10">
        <f t="shared" si="83"/>
        <v>24.2</v>
      </c>
      <c r="S1289" s="3" t="s">
        <v>8307</v>
      </c>
      <c r="T1289" s="3" t="s">
        <v>8308</v>
      </c>
    </row>
    <row r="1290" spans="1:20" ht="110" x14ac:dyDescent="0.2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14">
        <f t="shared" si="80"/>
        <v>42592.083333333336</v>
      </c>
      <c r="J1290" s="3">
        <v>1470801600</v>
      </c>
      <c r="K1290" s="14">
        <f t="shared" si="81"/>
        <v>42561.071331018517</v>
      </c>
      <c r="L1290" s="3">
        <v>1468122163</v>
      </c>
      <c r="M1290" s="3" t="b">
        <v>0</v>
      </c>
      <c r="N1290" s="3">
        <v>61</v>
      </c>
      <c r="O1290" s="3" t="b">
        <v>1</v>
      </c>
      <c r="P1290" s="3" t="s">
        <v>8266</v>
      </c>
      <c r="Q1290" s="8">
        <f t="shared" si="82"/>
        <v>1.0044999999999999</v>
      </c>
      <c r="R1290" s="10">
        <f t="shared" si="83"/>
        <v>65.868852459016395</v>
      </c>
      <c r="S1290" s="3" t="s">
        <v>8307</v>
      </c>
      <c r="T1290" s="3" t="s">
        <v>8308</v>
      </c>
    </row>
    <row r="1291" spans="1:20" ht="88" x14ac:dyDescent="0.2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14">
        <f t="shared" si="80"/>
        <v>42739.051446759251</v>
      </c>
      <c r="J1291" s="3">
        <v>1483499645</v>
      </c>
      <c r="K1291" s="14">
        <f t="shared" si="81"/>
        <v>42709.051446759258</v>
      </c>
      <c r="L1291" s="3">
        <v>1480907645</v>
      </c>
      <c r="M1291" s="3" t="b">
        <v>0</v>
      </c>
      <c r="N1291" s="3">
        <v>52</v>
      </c>
      <c r="O1291" s="3" t="b">
        <v>1</v>
      </c>
      <c r="P1291" s="3" t="s">
        <v>8266</v>
      </c>
      <c r="Q1291" s="8">
        <f t="shared" si="82"/>
        <v>1.2506666666666666</v>
      </c>
      <c r="R1291" s="10">
        <f t="shared" si="83"/>
        <v>36.07692307692308</v>
      </c>
      <c r="S1291" s="3" t="s">
        <v>8307</v>
      </c>
      <c r="T1291" s="3" t="s">
        <v>8308</v>
      </c>
    </row>
    <row r="1292" spans="1:20" ht="44" x14ac:dyDescent="0.2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14">
        <f t="shared" si="80"/>
        <v>42117.207638888889</v>
      </c>
      <c r="J1292" s="3">
        <v>1429772340</v>
      </c>
      <c r="K1292" s="14">
        <f t="shared" si="81"/>
        <v>42086.531608796293</v>
      </c>
      <c r="L1292" s="3">
        <v>1427121931</v>
      </c>
      <c r="M1292" s="3" t="b">
        <v>0</v>
      </c>
      <c r="N1292" s="3">
        <v>86</v>
      </c>
      <c r="O1292" s="3" t="b">
        <v>1</v>
      </c>
      <c r="P1292" s="3" t="s">
        <v>8266</v>
      </c>
      <c r="Q1292" s="8">
        <f t="shared" si="82"/>
        <v>1.0857142857142856</v>
      </c>
      <c r="R1292" s="10">
        <f t="shared" si="83"/>
        <v>44.186046511627907</v>
      </c>
      <c r="S1292" s="3" t="s">
        <v>8307</v>
      </c>
      <c r="T1292" s="3" t="s">
        <v>8308</v>
      </c>
    </row>
    <row r="1293" spans="1:20" ht="88" x14ac:dyDescent="0.2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14">
        <f t="shared" si="80"/>
        <v>42101.208333333336</v>
      </c>
      <c r="J1293" s="3">
        <v>1428390000</v>
      </c>
      <c r="K1293" s="14">
        <f t="shared" si="81"/>
        <v>42064.569340277776</v>
      </c>
      <c r="L1293" s="3">
        <v>1425224391</v>
      </c>
      <c r="M1293" s="3" t="b">
        <v>0</v>
      </c>
      <c r="N1293" s="3">
        <v>42</v>
      </c>
      <c r="O1293" s="3" t="b">
        <v>1</v>
      </c>
      <c r="P1293" s="3" t="s">
        <v>8266</v>
      </c>
      <c r="Q1293" s="8">
        <f t="shared" si="82"/>
        <v>1.4570000000000001</v>
      </c>
      <c r="R1293" s="10">
        <f t="shared" si="83"/>
        <v>104.07142857142857</v>
      </c>
      <c r="S1293" s="3" t="s">
        <v>8307</v>
      </c>
      <c r="T1293" s="3" t="s">
        <v>8308</v>
      </c>
    </row>
    <row r="1294" spans="1:20" ht="110" x14ac:dyDescent="0.2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14">
        <f t="shared" si="80"/>
        <v>42283.874305555553</v>
      </c>
      <c r="J1294" s="3">
        <v>1444172340</v>
      </c>
      <c r="K1294" s="14">
        <f t="shared" si="81"/>
        <v>42256.680879629632</v>
      </c>
      <c r="L1294" s="3">
        <v>1441822828</v>
      </c>
      <c r="M1294" s="3" t="b">
        <v>0</v>
      </c>
      <c r="N1294" s="3">
        <v>52</v>
      </c>
      <c r="O1294" s="3" t="b">
        <v>1</v>
      </c>
      <c r="P1294" s="3" t="s">
        <v>8266</v>
      </c>
      <c r="Q1294" s="8">
        <f t="shared" si="82"/>
        <v>1.1000000000000001</v>
      </c>
      <c r="R1294" s="10">
        <f t="shared" si="83"/>
        <v>35.96153846153846</v>
      </c>
      <c r="S1294" s="3" t="s">
        <v>8307</v>
      </c>
      <c r="T1294" s="3" t="s">
        <v>8308</v>
      </c>
    </row>
    <row r="1295" spans="1:20" ht="110" x14ac:dyDescent="0.2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14">
        <f t="shared" si="80"/>
        <v>42322.659386574065</v>
      </c>
      <c r="J1295" s="3">
        <v>1447523371</v>
      </c>
      <c r="K1295" s="14">
        <f t="shared" si="81"/>
        <v>42292.617719907408</v>
      </c>
      <c r="L1295" s="3">
        <v>1444927771</v>
      </c>
      <c r="M1295" s="3" t="b">
        <v>0</v>
      </c>
      <c r="N1295" s="3">
        <v>120</v>
      </c>
      <c r="O1295" s="3" t="b">
        <v>1</v>
      </c>
      <c r="P1295" s="3" t="s">
        <v>8266</v>
      </c>
      <c r="Q1295" s="8">
        <f t="shared" si="82"/>
        <v>1.0223333333333333</v>
      </c>
      <c r="R1295" s="10">
        <f t="shared" si="83"/>
        <v>127.79166666666667</v>
      </c>
      <c r="S1295" s="3" t="s">
        <v>8307</v>
      </c>
      <c r="T1295" s="3" t="s">
        <v>8308</v>
      </c>
    </row>
    <row r="1296" spans="1:20" ht="88" x14ac:dyDescent="0.2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14">
        <f t="shared" si="80"/>
        <v>42296.374999999993</v>
      </c>
      <c r="J1296" s="3">
        <v>1445252400</v>
      </c>
      <c r="K1296" s="14">
        <f t="shared" si="81"/>
        <v>42278.370335648149</v>
      </c>
      <c r="L1296" s="3">
        <v>1443696797</v>
      </c>
      <c r="M1296" s="3" t="b">
        <v>0</v>
      </c>
      <c r="N1296" s="3">
        <v>22</v>
      </c>
      <c r="O1296" s="3" t="b">
        <v>1</v>
      </c>
      <c r="P1296" s="3" t="s">
        <v>8266</v>
      </c>
      <c r="Q1296" s="8">
        <f t="shared" si="82"/>
        <v>1.22</v>
      </c>
      <c r="R1296" s="10">
        <f t="shared" si="83"/>
        <v>27.727272727272727</v>
      </c>
      <c r="S1296" s="3" t="s">
        <v>8307</v>
      </c>
      <c r="T1296" s="3" t="s">
        <v>8308</v>
      </c>
    </row>
    <row r="1297" spans="1:20" ht="110" x14ac:dyDescent="0.2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14">
        <f t="shared" si="80"/>
        <v>42214.624999999993</v>
      </c>
      <c r="J1297" s="3">
        <v>1438189200</v>
      </c>
      <c r="K1297" s="14">
        <f t="shared" si="81"/>
        <v>42184.489548611113</v>
      </c>
      <c r="L1297" s="3">
        <v>1435585497</v>
      </c>
      <c r="M1297" s="3" t="b">
        <v>0</v>
      </c>
      <c r="N1297" s="3">
        <v>64</v>
      </c>
      <c r="O1297" s="3" t="b">
        <v>1</v>
      </c>
      <c r="P1297" s="3" t="s">
        <v>8266</v>
      </c>
      <c r="Q1297" s="8">
        <f t="shared" si="82"/>
        <v>1.0196000000000001</v>
      </c>
      <c r="R1297" s="10">
        <f t="shared" si="83"/>
        <v>39.828125</v>
      </c>
      <c r="S1297" s="3" t="s">
        <v>8307</v>
      </c>
      <c r="T1297" s="3" t="s">
        <v>8308</v>
      </c>
    </row>
    <row r="1298" spans="1:20" ht="110" x14ac:dyDescent="0.2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14">
        <f t="shared" si="80"/>
        <v>42442.925613425927</v>
      </c>
      <c r="J1298" s="3">
        <v>1457914373</v>
      </c>
      <c r="K1298" s="14">
        <f t="shared" si="81"/>
        <v>42422.967280092591</v>
      </c>
      <c r="L1298" s="3">
        <v>1456189973</v>
      </c>
      <c r="M1298" s="3" t="b">
        <v>0</v>
      </c>
      <c r="N1298" s="3">
        <v>23</v>
      </c>
      <c r="O1298" s="3" t="b">
        <v>1</v>
      </c>
      <c r="P1298" s="3" t="s">
        <v>8266</v>
      </c>
      <c r="Q1298" s="8">
        <f t="shared" si="82"/>
        <v>1.411764705882353</v>
      </c>
      <c r="R1298" s="10">
        <f t="shared" si="83"/>
        <v>52.173913043478258</v>
      </c>
      <c r="S1298" s="3" t="s">
        <v>8307</v>
      </c>
      <c r="T1298" s="3" t="s">
        <v>8308</v>
      </c>
    </row>
    <row r="1299" spans="1:20" ht="88" x14ac:dyDescent="0.2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14">
        <f t="shared" si="80"/>
        <v>42491.663865740738</v>
      </c>
      <c r="J1299" s="3">
        <v>1462125358</v>
      </c>
      <c r="K1299" s="14">
        <f t="shared" si="81"/>
        <v>42461.663865740738</v>
      </c>
      <c r="L1299" s="3">
        <v>1459533358</v>
      </c>
      <c r="M1299" s="3" t="b">
        <v>0</v>
      </c>
      <c r="N1299" s="3">
        <v>238</v>
      </c>
      <c r="O1299" s="3" t="b">
        <v>1</v>
      </c>
      <c r="P1299" s="3" t="s">
        <v>8266</v>
      </c>
      <c r="Q1299" s="8">
        <f t="shared" si="82"/>
        <v>1.0952500000000001</v>
      </c>
      <c r="R1299" s="10">
        <f t="shared" si="83"/>
        <v>92.037815126050418</v>
      </c>
      <c r="S1299" s="3" t="s">
        <v>8307</v>
      </c>
      <c r="T1299" s="3" t="s">
        <v>8308</v>
      </c>
    </row>
    <row r="1300" spans="1:20" ht="88" x14ac:dyDescent="0.2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14">
        <f t="shared" si="80"/>
        <v>42488.597592592596</v>
      </c>
      <c r="J1300" s="3">
        <v>1461860432</v>
      </c>
      <c r="K1300" s="14">
        <f t="shared" si="81"/>
        <v>42458.597592592589</v>
      </c>
      <c r="L1300" s="3">
        <v>1459268432</v>
      </c>
      <c r="M1300" s="3" t="b">
        <v>0</v>
      </c>
      <c r="N1300" s="3">
        <v>33</v>
      </c>
      <c r="O1300" s="3" t="b">
        <v>1</v>
      </c>
      <c r="P1300" s="3" t="s">
        <v>8266</v>
      </c>
      <c r="Q1300" s="8">
        <f t="shared" si="82"/>
        <v>1.0465</v>
      </c>
      <c r="R1300" s="10">
        <f t="shared" si="83"/>
        <v>63.424242424242422</v>
      </c>
      <c r="S1300" s="3" t="s">
        <v>8307</v>
      </c>
      <c r="T1300" s="3" t="s">
        <v>8308</v>
      </c>
    </row>
    <row r="1301" spans="1:20" ht="88" x14ac:dyDescent="0.2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14">
        <f t="shared" si="80"/>
        <v>42199.731006944443</v>
      </c>
      <c r="J1301" s="3">
        <v>1436902359</v>
      </c>
      <c r="K1301" s="14">
        <f t="shared" si="81"/>
        <v>42169.731006944443</v>
      </c>
      <c r="L1301" s="3">
        <v>1434310359</v>
      </c>
      <c r="M1301" s="3" t="b">
        <v>0</v>
      </c>
      <c r="N1301" s="3">
        <v>32</v>
      </c>
      <c r="O1301" s="3" t="b">
        <v>1</v>
      </c>
      <c r="P1301" s="3" t="s">
        <v>8266</v>
      </c>
      <c r="Q1301" s="8">
        <f t="shared" si="82"/>
        <v>1.24</v>
      </c>
      <c r="R1301" s="10">
        <f t="shared" si="83"/>
        <v>135.625</v>
      </c>
      <c r="S1301" s="3" t="s">
        <v>8307</v>
      </c>
      <c r="T1301" s="3" t="s">
        <v>8308</v>
      </c>
    </row>
    <row r="1302" spans="1:20" ht="88" x14ac:dyDescent="0.2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14">
        <f t="shared" si="80"/>
        <v>42522.706249999996</v>
      </c>
      <c r="J1302" s="3">
        <v>1464807420</v>
      </c>
      <c r="K1302" s="14">
        <f t="shared" si="81"/>
        <v>42483.591874999998</v>
      </c>
      <c r="L1302" s="3">
        <v>1461427938</v>
      </c>
      <c r="M1302" s="3" t="b">
        <v>0</v>
      </c>
      <c r="N1302" s="3">
        <v>24</v>
      </c>
      <c r="O1302" s="3" t="b">
        <v>1</v>
      </c>
      <c r="P1302" s="3" t="s">
        <v>8266</v>
      </c>
      <c r="Q1302" s="8">
        <f t="shared" si="82"/>
        <v>1.35</v>
      </c>
      <c r="R1302" s="10">
        <f t="shared" si="83"/>
        <v>168.75</v>
      </c>
      <c r="S1302" s="3" t="s">
        <v>8307</v>
      </c>
      <c r="T1302" s="3" t="s">
        <v>8308</v>
      </c>
    </row>
    <row r="1303" spans="1:20" ht="110" x14ac:dyDescent="0.2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14">
        <f t="shared" si="80"/>
        <v>42206.041666666664</v>
      </c>
      <c r="J1303" s="3">
        <v>1437447600</v>
      </c>
      <c r="K1303" s="14">
        <f t="shared" si="81"/>
        <v>42195.666412037033</v>
      </c>
      <c r="L1303" s="3">
        <v>1436551178</v>
      </c>
      <c r="M1303" s="3" t="b">
        <v>0</v>
      </c>
      <c r="N1303" s="3">
        <v>29</v>
      </c>
      <c r="O1303" s="3" t="b">
        <v>1</v>
      </c>
      <c r="P1303" s="3" t="s">
        <v>8266</v>
      </c>
      <c r="Q1303" s="8">
        <f t="shared" si="82"/>
        <v>1.0275000000000001</v>
      </c>
      <c r="R1303" s="10">
        <f t="shared" si="83"/>
        <v>70.862068965517238</v>
      </c>
      <c r="S1303" s="3" t="s">
        <v>8307</v>
      </c>
      <c r="T1303" s="3" t="s">
        <v>8308</v>
      </c>
    </row>
    <row r="1304" spans="1:20" ht="88" x14ac:dyDescent="0.2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14">
        <f t="shared" si="80"/>
        <v>42705.016331018516</v>
      </c>
      <c r="J1304" s="3">
        <v>1480559011</v>
      </c>
      <c r="K1304" s="14">
        <f t="shared" si="81"/>
        <v>42674.974664351852</v>
      </c>
      <c r="L1304" s="3">
        <v>1477963411</v>
      </c>
      <c r="M1304" s="3" t="b">
        <v>0</v>
      </c>
      <c r="N1304" s="3">
        <v>50</v>
      </c>
      <c r="O1304" s="3" t="b">
        <v>1</v>
      </c>
      <c r="P1304" s="3" t="s">
        <v>8266</v>
      </c>
      <c r="Q1304" s="8">
        <f t="shared" si="82"/>
        <v>1</v>
      </c>
      <c r="R1304" s="10">
        <f t="shared" si="83"/>
        <v>50</v>
      </c>
      <c r="S1304" s="3" t="s">
        <v>8307</v>
      </c>
      <c r="T1304" s="3" t="s">
        <v>8308</v>
      </c>
    </row>
    <row r="1305" spans="1:20" ht="44" x14ac:dyDescent="0.2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14">
        <f t="shared" si="80"/>
        <v>42582.374999999993</v>
      </c>
      <c r="J1305" s="3">
        <v>1469962800</v>
      </c>
      <c r="K1305" s="14">
        <f t="shared" si="81"/>
        <v>42566.357870370368</v>
      </c>
      <c r="L1305" s="3">
        <v>1468578920</v>
      </c>
      <c r="M1305" s="3" t="b">
        <v>0</v>
      </c>
      <c r="N1305" s="3">
        <v>108</v>
      </c>
      <c r="O1305" s="3" t="b">
        <v>1</v>
      </c>
      <c r="P1305" s="3" t="s">
        <v>8266</v>
      </c>
      <c r="Q1305" s="8">
        <f t="shared" si="82"/>
        <v>1.3026085714285716</v>
      </c>
      <c r="R1305" s="10">
        <f t="shared" si="83"/>
        <v>42.214166666666671</v>
      </c>
      <c r="S1305" s="3" t="s">
        <v>8307</v>
      </c>
      <c r="T1305" s="3" t="s">
        <v>8308</v>
      </c>
    </row>
    <row r="1306" spans="1:20" ht="88" x14ac:dyDescent="0.2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14">
        <f t="shared" si="80"/>
        <v>42807.069502314807</v>
      </c>
      <c r="J1306" s="3">
        <v>1489376405</v>
      </c>
      <c r="K1306" s="14">
        <f t="shared" si="81"/>
        <v>42747.111168981479</v>
      </c>
      <c r="L1306" s="3">
        <v>1484196005</v>
      </c>
      <c r="M1306" s="3" t="b">
        <v>0</v>
      </c>
      <c r="N1306" s="3">
        <v>104</v>
      </c>
      <c r="O1306" s="3" t="b">
        <v>0</v>
      </c>
      <c r="P1306" s="3" t="s">
        <v>8268</v>
      </c>
      <c r="Q1306" s="8">
        <f t="shared" si="82"/>
        <v>0.39627499999999999</v>
      </c>
      <c r="R1306" s="10">
        <f t="shared" si="83"/>
        <v>152.41346153846155</v>
      </c>
      <c r="S1306" s="3" t="s">
        <v>8309</v>
      </c>
      <c r="T1306" s="3" t="s">
        <v>8311</v>
      </c>
    </row>
    <row r="1307" spans="1:20" ht="88" x14ac:dyDescent="0.2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14">
        <f t="shared" si="80"/>
        <v>42572.645833333336</v>
      </c>
      <c r="J1307" s="3">
        <v>1469122200</v>
      </c>
      <c r="K1307" s="14">
        <f t="shared" si="81"/>
        <v>42543.582268518519</v>
      </c>
      <c r="L1307" s="3">
        <v>1466611108</v>
      </c>
      <c r="M1307" s="3" t="b">
        <v>0</v>
      </c>
      <c r="N1307" s="3">
        <v>86</v>
      </c>
      <c r="O1307" s="3" t="b">
        <v>0</v>
      </c>
      <c r="P1307" s="3" t="s">
        <v>8268</v>
      </c>
      <c r="Q1307" s="8">
        <f t="shared" si="82"/>
        <v>0.25976666666666665</v>
      </c>
      <c r="R1307" s="10">
        <f t="shared" si="83"/>
        <v>90.616279069767444</v>
      </c>
      <c r="S1307" s="3" t="s">
        <v>8309</v>
      </c>
      <c r="T1307" s="3" t="s">
        <v>8311</v>
      </c>
    </row>
    <row r="1308" spans="1:20" ht="110" x14ac:dyDescent="0.2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14">
        <f t="shared" si="80"/>
        <v>41977.374236111107</v>
      </c>
      <c r="J1308" s="3">
        <v>1417690734</v>
      </c>
      <c r="K1308" s="14">
        <f t="shared" si="81"/>
        <v>41947.374236111107</v>
      </c>
      <c r="L1308" s="3">
        <v>1415098734</v>
      </c>
      <c r="M1308" s="3" t="b">
        <v>0</v>
      </c>
      <c r="N1308" s="3">
        <v>356</v>
      </c>
      <c r="O1308" s="3" t="b">
        <v>0</v>
      </c>
      <c r="P1308" s="3" t="s">
        <v>8268</v>
      </c>
      <c r="Q1308" s="8">
        <f t="shared" si="82"/>
        <v>0.65246363636363636</v>
      </c>
      <c r="R1308" s="10">
        <f t="shared" si="83"/>
        <v>201.60393258426967</v>
      </c>
      <c r="S1308" s="3" t="s">
        <v>8309</v>
      </c>
      <c r="T1308" s="3" t="s">
        <v>8311</v>
      </c>
    </row>
    <row r="1309" spans="1:20" ht="44" x14ac:dyDescent="0.2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14">
        <f t="shared" si="80"/>
        <v>42417.419895833329</v>
      </c>
      <c r="J1309" s="3">
        <v>1455710679</v>
      </c>
      <c r="K1309" s="14">
        <f t="shared" si="81"/>
        <v>42387.419895833336</v>
      </c>
      <c r="L1309" s="3">
        <v>1453118679</v>
      </c>
      <c r="M1309" s="3" t="b">
        <v>0</v>
      </c>
      <c r="N1309" s="3">
        <v>45</v>
      </c>
      <c r="O1309" s="3" t="b">
        <v>0</v>
      </c>
      <c r="P1309" s="3" t="s">
        <v>8268</v>
      </c>
      <c r="Q1309" s="8">
        <f t="shared" si="82"/>
        <v>0.11514000000000001</v>
      </c>
      <c r="R1309" s="10">
        <f t="shared" si="83"/>
        <v>127.93333333333334</v>
      </c>
      <c r="S1309" s="3" t="s">
        <v>8309</v>
      </c>
      <c r="T1309" s="3" t="s">
        <v>8311</v>
      </c>
    </row>
    <row r="1310" spans="1:20" ht="44" x14ac:dyDescent="0.2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14">
        <f t="shared" si="80"/>
        <v>42651.530231481483</v>
      </c>
      <c r="J1310" s="3">
        <v>1475937812</v>
      </c>
      <c r="K1310" s="14">
        <f t="shared" si="81"/>
        <v>42611.530231481483</v>
      </c>
      <c r="L1310" s="3">
        <v>1472481812</v>
      </c>
      <c r="M1310" s="3" t="b">
        <v>0</v>
      </c>
      <c r="N1310" s="3">
        <v>38</v>
      </c>
      <c r="O1310" s="3" t="b">
        <v>0</v>
      </c>
      <c r="P1310" s="3" t="s">
        <v>8268</v>
      </c>
      <c r="Q1310" s="8">
        <f t="shared" si="82"/>
        <v>0.11360000000000001</v>
      </c>
      <c r="R1310" s="10">
        <f t="shared" si="83"/>
        <v>29.894736842105264</v>
      </c>
      <c r="S1310" s="3" t="s">
        <v>8309</v>
      </c>
      <c r="T1310" s="3" t="s">
        <v>8311</v>
      </c>
    </row>
    <row r="1311" spans="1:20" ht="88" x14ac:dyDescent="0.2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14">
        <f t="shared" si="80"/>
        <v>42292.799398148149</v>
      </c>
      <c r="J1311" s="3">
        <v>1444943468</v>
      </c>
      <c r="K1311" s="14">
        <f t="shared" si="81"/>
        <v>42257.799398148149</v>
      </c>
      <c r="L1311" s="3">
        <v>1441919468</v>
      </c>
      <c r="M1311" s="3" t="b">
        <v>0</v>
      </c>
      <c r="N1311" s="3">
        <v>35</v>
      </c>
      <c r="O1311" s="3" t="b">
        <v>0</v>
      </c>
      <c r="P1311" s="3" t="s">
        <v>8268</v>
      </c>
      <c r="Q1311" s="8">
        <f t="shared" si="82"/>
        <v>1.1199130434782609</v>
      </c>
      <c r="R1311" s="10">
        <f t="shared" si="83"/>
        <v>367.97142857142859</v>
      </c>
      <c r="S1311" s="3" t="s">
        <v>8309</v>
      </c>
      <c r="T1311" s="3" t="s">
        <v>8311</v>
      </c>
    </row>
    <row r="1312" spans="1:20" ht="66" x14ac:dyDescent="0.2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14">
        <f t="shared" si="80"/>
        <v>42601.583912037029</v>
      </c>
      <c r="J1312" s="3">
        <v>1471622450</v>
      </c>
      <c r="K1312" s="14">
        <f t="shared" si="81"/>
        <v>42556.583912037029</v>
      </c>
      <c r="L1312" s="3">
        <v>1467734450</v>
      </c>
      <c r="M1312" s="3" t="b">
        <v>0</v>
      </c>
      <c r="N1312" s="3">
        <v>24</v>
      </c>
      <c r="O1312" s="3" t="b">
        <v>0</v>
      </c>
      <c r="P1312" s="3" t="s">
        <v>8268</v>
      </c>
      <c r="Q1312" s="8">
        <f t="shared" si="82"/>
        <v>0.155</v>
      </c>
      <c r="R1312" s="10">
        <f t="shared" si="83"/>
        <v>129.16666666666666</v>
      </c>
      <c r="S1312" s="3" t="s">
        <v>8309</v>
      </c>
      <c r="T1312" s="3" t="s">
        <v>8311</v>
      </c>
    </row>
    <row r="1313" spans="1:20" ht="110" x14ac:dyDescent="0.2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14">
        <f t="shared" si="80"/>
        <v>42704.760636574072</v>
      </c>
      <c r="J1313" s="3">
        <v>1480536919</v>
      </c>
      <c r="K1313" s="14">
        <f t="shared" si="81"/>
        <v>42669.718969907401</v>
      </c>
      <c r="L1313" s="3">
        <v>1477509319</v>
      </c>
      <c r="M1313" s="3" t="b">
        <v>0</v>
      </c>
      <c r="N1313" s="3">
        <v>100</v>
      </c>
      <c r="O1313" s="3" t="b">
        <v>0</v>
      </c>
      <c r="P1313" s="3" t="s">
        <v>8268</v>
      </c>
      <c r="Q1313" s="8">
        <f t="shared" si="82"/>
        <v>0.32028000000000001</v>
      </c>
      <c r="R1313" s="10">
        <f t="shared" si="83"/>
        <v>800.7</v>
      </c>
      <c r="S1313" s="3" t="s">
        <v>8309</v>
      </c>
      <c r="T1313" s="3" t="s">
        <v>8311</v>
      </c>
    </row>
    <row r="1314" spans="1:20" ht="88" x14ac:dyDescent="0.2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14">
        <f t="shared" si="80"/>
        <v>42112.619467592587</v>
      </c>
      <c r="J1314" s="3">
        <v>1429375922</v>
      </c>
      <c r="K1314" s="14">
        <f t="shared" si="81"/>
        <v>42082.619467592587</v>
      </c>
      <c r="L1314" s="3">
        <v>1426783922</v>
      </c>
      <c r="M1314" s="3" t="b">
        <v>0</v>
      </c>
      <c r="N1314" s="3">
        <v>1</v>
      </c>
      <c r="O1314" s="3" t="b">
        <v>0</v>
      </c>
      <c r="P1314" s="3" t="s">
        <v>8268</v>
      </c>
      <c r="Q1314" s="8">
        <f t="shared" si="82"/>
        <v>6.0869565217391303E-3</v>
      </c>
      <c r="R1314" s="10">
        <f t="shared" si="83"/>
        <v>28</v>
      </c>
      <c r="S1314" s="3" t="s">
        <v>8309</v>
      </c>
      <c r="T1314" s="3" t="s">
        <v>8311</v>
      </c>
    </row>
    <row r="1315" spans="1:20" ht="88" x14ac:dyDescent="0.2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14">
        <f t="shared" si="80"/>
        <v>42432.62631944444</v>
      </c>
      <c r="J1315" s="3">
        <v>1457024514</v>
      </c>
      <c r="K1315" s="14">
        <f t="shared" si="81"/>
        <v>42402.62631944444</v>
      </c>
      <c r="L1315" s="3">
        <v>1454432514</v>
      </c>
      <c r="M1315" s="3" t="b">
        <v>0</v>
      </c>
      <c r="N1315" s="3">
        <v>122</v>
      </c>
      <c r="O1315" s="3" t="b">
        <v>0</v>
      </c>
      <c r="P1315" s="3" t="s">
        <v>8268</v>
      </c>
      <c r="Q1315" s="8">
        <f t="shared" si="82"/>
        <v>0.31114999999999998</v>
      </c>
      <c r="R1315" s="10">
        <f t="shared" si="83"/>
        <v>102.01639344262296</v>
      </c>
      <c r="S1315" s="3" t="s">
        <v>8309</v>
      </c>
      <c r="T1315" s="3" t="s">
        <v>8311</v>
      </c>
    </row>
    <row r="1316" spans="1:20" ht="110" x14ac:dyDescent="0.2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14">
        <f t="shared" si="80"/>
        <v>42664.586342592585</v>
      </c>
      <c r="J1316" s="3">
        <v>1477065860</v>
      </c>
      <c r="K1316" s="14">
        <f t="shared" si="81"/>
        <v>42604.586342592585</v>
      </c>
      <c r="L1316" s="3">
        <v>1471881860</v>
      </c>
      <c r="M1316" s="3" t="b">
        <v>0</v>
      </c>
      <c r="N1316" s="3">
        <v>11</v>
      </c>
      <c r="O1316" s="3" t="b">
        <v>0</v>
      </c>
      <c r="P1316" s="3" t="s">
        <v>8268</v>
      </c>
      <c r="Q1316" s="8">
        <f t="shared" si="82"/>
        <v>1.1266666666666666E-2</v>
      </c>
      <c r="R1316" s="10">
        <f t="shared" si="83"/>
        <v>184.36363636363637</v>
      </c>
      <c r="S1316" s="3" t="s">
        <v>8309</v>
      </c>
      <c r="T1316" s="3" t="s">
        <v>8311</v>
      </c>
    </row>
    <row r="1317" spans="1:20" ht="66" x14ac:dyDescent="0.2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14">
        <f t="shared" si="80"/>
        <v>42313.958333333336</v>
      </c>
      <c r="J1317" s="3">
        <v>1446771600</v>
      </c>
      <c r="K1317" s="14">
        <f t="shared" si="81"/>
        <v>42278.414907407401</v>
      </c>
      <c r="L1317" s="3">
        <v>1443700648</v>
      </c>
      <c r="M1317" s="3" t="b">
        <v>0</v>
      </c>
      <c r="N1317" s="3">
        <v>248</v>
      </c>
      <c r="O1317" s="3" t="b">
        <v>0</v>
      </c>
      <c r="P1317" s="3" t="s">
        <v>8268</v>
      </c>
      <c r="Q1317" s="8">
        <f t="shared" si="82"/>
        <v>0.40404000000000001</v>
      </c>
      <c r="R1317" s="10">
        <f t="shared" si="83"/>
        <v>162.91935483870967</v>
      </c>
      <c r="S1317" s="3" t="s">
        <v>8309</v>
      </c>
      <c r="T1317" s="3" t="s">
        <v>8311</v>
      </c>
    </row>
    <row r="1318" spans="1:20" ht="88" x14ac:dyDescent="0.2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14">
        <f t="shared" si="80"/>
        <v>42428.878576388881</v>
      </c>
      <c r="J1318" s="3">
        <v>1456700709</v>
      </c>
      <c r="K1318" s="14">
        <f t="shared" si="81"/>
        <v>42393.878576388888</v>
      </c>
      <c r="L1318" s="3">
        <v>1453676709</v>
      </c>
      <c r="M1318" s="3" t="b">
        <v>0</v>
      </c>
      <c r="N1318" s="3">
        <v>1</v>
      </c>
      <c r="O1318" s="3" t="b">
        <v>0</v>
      </c>
      <c r="P1318" s="3" t="s">
        <v>8268</v>
      </c>
      <c r="Q1318" s="8">
        <f t="shared" si="82"/>
        <v>1.3333333333333333E-5</v>
      </c>
      <c r="R1318" s="10">
        <f t="shared" si="83"/>
        <v>1</v>
      </c>
      <c r="S1318" s="3" t="s">
        <v>8309</v>
      </c>
      <c r="T1318" s="3" t="s">
        <v>8311</v>
      </c>
    </row>
    <row r="1319" spans="1:20" ht="110" x14ac:dyDescent="0.2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14">
        <f t="shared" si="80"/>
        <v>42572.499999999993</v>
      </c>
      <c r="J1319" s="3">
        <v>1469109600</v>
      </c>
      <c r="K1319" s="14">
        <f t="shared" si="81"/>
        <v>42520.152152777773</v>
      </c>
      <c r="L1319" s="3">
        <v>1464586746</v>
      </c>
      <c r="M1319" s="3" t="b">
        <v>0</v>
      </c>
      <c r="N1319" s="3">
        <v>19</v>
      </c>
      <c r="O1319" s="3" t="b">
        <v>0</v>
      </c>
      <c r="P1319" s="3" t="s">
        <v>8268</v>
      </c>
      <c r="Q1319" s="8">
        <f t="shared" si="82"/>
        <v>5.7334999999999997E-2</v>
      </c>
      <c r="R1319" s="10">
        <f t="shared" si="83"/>
        <v>603.52631578947364</v>
      </c>
      <c r="S1319" s="3" t="s">
        <v>8309</v>
      </c>
      <c r="T1319" s="3" t="s">
        <v>8311</v>
      </c>
    </row>
    <row r="1320" spans="1:20" ht="88" x14ac:dyDescent="0.2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14">
        <f t="shared" si="80"/>
        <v>42014.960324074076</v>
      </c>
      <c r="J1320" s="3">
        <v>1420938172</v>
      </c>
      <c r="K1320" s="14">
        <f t="shared" si="81"/>
        <v>41984.960324074076</v>
      </c>
      <c r="L1320" s="3">
        <v>1418346172</v>
      </c>
      <c r="M1320" s="3" t="b">
        <v>0</v>
      </c>
      <c r="N1320" s="3">
        <v>135</v>
      </c>
      <c r="O1320" s="3" t="b">
        <v>0</v>
      </c>
      <c r="P1320" s="3" t="s">
        <v>8268</v>
      </c>
      <c r="Q1320" s="8">
        <f t="shared" si="82"/>
        <v>0.15325</v>
      </c>
      <c r="R1320" s="10">
        <f t="shared" si="83"/>
        <v>45.407407407407405</v>
      </c>
      <c r="S1320" s="3" t="s">
        <v>8309</v>
      </c>
      <c r="T1320" s="3" t="s">
        <v>8311</v>
      </c>
    </row>
    <row r="1321" spans="1:20" ht="88" x14ac:dyDescent="0.2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14">
        <f t="shared" si="80"/>
        <v>41831.583333333328</v>
      </c>
      <c r="J1321" s="3">
        <v>1405094400</v>
      </c>
      <c r="K1321" s="14">
        <f t="shared" si="81"/>
        <v>41816.728761574072</v>
      </c>
      <c r="L1321" s="3">
        <v>1403810965</v>
      </c>
      <c r="M1321" s="3" t="b">
        <v>0</v>
      </c>
      <c r="N1321" s="3">
        <v>9</v>
      </c>
      <c r="O1321" s="3" t="b">
        <v>0</v>
      </c>
      <c r="P1321" s="3" t="s">
        <v>8268</v>
      </c>
      <c r="Q1321" s="8">
        <f t="shared" si="82"/>
        <v>0.15103448275862069</v>
      </c>
      <c r="R1321" s="10">
        <f t="shared" si="83"/>
        <v>97.333333333333329</v>
      </c>
      <c r="S1321" s="3" t="s">
        <v>8309</v>
      </c>
      <c r="T1321" s="3" t="s">
        <v>8311</v>
      </c>
    </row>
    <row r="1322" spans="1:20" ht="88" x14ac:dyDescent="0.2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14">
        <f t="shared" si="80"/>
        <v>42734.874999999993</v>
      </c>
      <c r="J1322" s="3">
        <v>1483138800</v>
      </c>
      <c r="K1322" s="14">
        <f t="shared" si="81"/>
        <v>42705.607013888883</v>
      </c>
      <c r="L1322" s="3">
        <v>1480610046</v>
      </c>
      <c r="M1322" s="3" t="b">
        <v>0</v>
      </c>
      <c r="N1322" s="3">
        <v>3</v>
      </c>
      <c r="O1322" s="3" t="b">
        <v>0</v>
      </c>
      <c r="P1322" s="3" t="s">
        <v>8268</v>
      </c>
      <c r="Q1322" s="8">
        <f t="shared" si="82"/>
        <v>5.0299999999999997E-3</v>
      </c>
      <c r="R1322" s="10">
        <f t="shared" si="83"/>
        <v>167.66666666666666</v>
      </c>
      <c r="S1322" s="3" t="s">
        <v>8309</v>
      </c>
      <c r="T1322" s="3" t="s">
        <v>8311</v>
      </c>
    </row>
    <row r="1323" spans="1:20" ht="110" x14ac:dyDescent="0.2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14">
        <f t="shared" si="80"/>
        <v>42727.665937499994</v>
      </c>
      <c r="J1323" s="3">
        <v>1482515937</v>
      </c>
      <c r="K1323" s="14">
        <f t="shared" si="81"/>
        <v>42697.665937499994</v>
      </c>
      <c r="L1323" s="3">
        <v>1479923937</v>
      </c>
      <c r="M1323" s="3" t="b">
        <v>0</v>
      </c>
      <c r="N1323" s="3">
        <v>7</v>
      </c>
      <c r="O1323" s="3" t="b">
        <v>0</v>
      </c>
      <c r="P1323" s="3" t="s">
        <v>8268</v>
      </c>
      <c r="Q1323" s="8">
        <f t="shared" si="82"/>
        <v>1.3028138528138528E-2</v>
      </c>
      <c r="R1323" s="10">
        <f t="shared" si="83"/>
        <v>859.85714285714289</v>
      </c>
      <c r="S1323" s="3" t="s">
        <v>8309</v>
      </c>
      <c r="T1323" s="3" t="s">
        <v>8311</v>
      </c>
    </row>
    <row r="1324" spans="1:20" ht="110" x14ac:dyDescent="0.2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14">
        <f t="shared" si="80"/>
        <v>42145.573206018518</v>
      </c>
      <c r="J1324" s="3">
        <v>1432223125</v>
      </c>
      <c r="K1324" s="14">
        <f t="shared" si="81"/>
        <v>42115.573206018518</v>
      </c>
      <c r="L1324" s="3">
        <v>1429631125</v>
      </c>
      <c r="M1324" s="3" t="b">
        <v>0</v>
      </c>
      <c r="N1324" s="3">
        <v>4</v>
      </c>
      <c r="O1324" s="3" t="b">
        <v>0</v>
      </c>
      <c r="P1324" s="3" t="s">
        <v>8268</v>
      </c>
      <c r="Q1324" s="8">
        <f t="shared" si="82"/>
        <v>3.0285714285714286E-3</v>
      </c>
      <c r="R1324" s="10">
        <f t="shared" si="83"/>
        <v>26.5</v>
      </c>
      <c r="S1324" s="3" t="s">
        <v>8309</v>
      </c>
      <c r="T1324" s="3" t="s">
        <v>8311</v>
      </c>
    </row>
    <row r="1325" spans="1:20" ht="110" x14ac:dyDescent="0.2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14">
        <f t="shared" si="80"/>
        <v>42486.204861111109</v>
      </c>
      <c r="J1325" s="3">
        <v>1461653700</v>
      </c>
      <c r="K1325" s="14">
        <f t="shared" si="81"/>
        <v>42451.615115740737</v>
      </c>
      <c r="L1325" s="3">
        <v>1458665146</v>
      </c>
      <c r="M1325" s="3" t="b">
        <v>0</v>
      </c>
      <c r="N1325" s="3">
        <v>44</v>
      </c>
      <c r="O1325" s="3" t="b">
        <v>0</v>
      </c>
      <c r="P1325" s="3" t="s">
        <v>8268</v>
      </c>
      <c r="Q1325" s="8">
        <f t="shared" si="82"/>
        <v>8.8800000000000004E-2</v>
      </c>
      <c r="R1325" s="10">
        <f t="shared" si="83"/>
        <v>30.272727272727273</v>
      </c>
      <c r="S1325" s="3" t="s">
        <v>8309</v>
      </c>
      <c r="T1325" s="3" t="s">
        <v>8311</v>
      </c>
    </row>
    <row r="1326" spans="1:20" ht="88" x14ac:dyDescent="0.2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14">
        <f t="shared" si="80"/>
        <v>42656.550370370365</v>
      </c>
      <c r="J1326" s="3">
        <v>1476371552</v>
      </c>
      <c r="K1326" s="14">
        <f t="shared" si="81"/>
        <v>42626.550370370365</v>
      </c>
      <c r="L1326" s="3">
        <v>1473779552</v>
      </c>
      <c r="M1326" s="3" t="b">
        <v>0</v>
      </c>
      <c r="N1326" s="3">
        <v>90</v>
      </c>
      <c r="O1326" s="3" t="b">
        <v>0</v>
      </c>
      <c r="P1326" s="3" t="s">
        <v>8268</v>
      </c>
      <c r="Q1326" s="8">
        <f t="shared" si="82"/>
        <v>9.8400000000000001E-2</v>
      </c>
      <c r="R1326" s="10">
        <f t="shared" si="83"/>
        <v>54.666666666666664</v>
      </c>
      <c r="S1326" s="3" t="s">
        <v>8309</v>
      </c>
      <c r="T1326" s="3" t="s">
        <v>8311</v>
      </c>
    </row>
    <row r="1327" spans="1:20" ht="88" x14ac:dyDescent="0.2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14">
        <f t="shared" si="80"/>
        <v>42734.002719907403</v>
      </c>
      <c r="J1327" s="3">
        <v>1483063435</v>
      </c>
      <c r="K1327" s="14">
        <f t="shared" si="81"/>
        <v>42704.002719907403</v>
      </c>
      <c r="L1327" s="3">
        <v>1480471435</v>
      </c>
      <c r="M1327" s="3" t="b">
        <v>0</v>
      </c>
      <c r="N1327" s="3">
        <v>8</v>
      </c>
      <c r="O1327" s="3" t="b">
        <v>0</v>
      </c>
      <c r="P1327" s="3" t="s">
        <v>8268</v>
      </c>
      <c r="Q1327" s="8">
        <f t="shared" si="82"/>
        <v>2.4299999999999999E-2</v>
      </c>
      <c r="R1327" s="10">
        <f t="shared" si="83"/>
        <v>60.75</v>
      </c>
      <c r="S1327" s="3" t="s">
        <v>8309</v>
      </c>
      <c r="T1327" s="3" t="s">
        <v>8311</v>
      </c>
    </row>
    <row r="1328" spans="1:20" ht="110" x14ac:dyDescent="0.2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14">
        <f t="shared" si="80"/>
        <v>42019.708657407398</v>
      </c>
      <c r="J1328" s="3">
        <v>1421348428</v>
      </c>
      <c r="K1328" s="14">
        <f t="shared" si="81"/>
        <v>41974.708657407406</v>
      </c>
      <c r="L1328" s="3">
        <v>1417460428</v>
      </c>
      <c r="M1328" s="3" t="b">
        <v>0</v>
      </c>
      <c r="N1328" s="3">
        <v>11</v>
      </c>
      <c r="O1328" s="3" t="b">
        <v>0</v>
      </c>
      <c r="P1328" s="3" t="s">
        <v>8268</v>
      </c>
      <c r="Q1328" s="8">
        <f t="shared" si="82"/>
        <v>1.1299999999999999E-2</v>
      </c>
      <c r="R1328" s="10">
        <f t="shared" si="83"/>
        <v>102.72727272727273</v>
      </c>
      <c r="S1328" s="3" t="s">
        <v>8309</v>
      </c>
      <c r="T1328" s="3" t="s">
        <v>8311</v>
      </c>
    </row>
    <row r="1329" spans="1:20" ht="88" x14ac:dyDescent="0.2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14">
        <f t="shared" si="80"/>
        <v>42153.595312500001</v>
      </c>
      <c r="J1329" s="3">
        <v>1432916235</v>
      </c>
      <c r="K1329" s="14">
        <f t="shared" si="81"/>
        <v>42123.595312500001</v>
      </c>
      <c r="L1329" s="3">
        <v>1430324235</v>
      </c>
      <c r="M1329" s="3" t="b">
        <v>0</v>
      </c>
      <c r="N1329" s="3">
        <v>41</v>
      </c>
      <c r="O1329" s="3" t="b">
        <v>0</v>
      </c>
      <c r="P1329" s="3" t="s">
        <v>8268</v>
      </c>
      <c r="Q1329" s="8">
        <f t="shared" si="82"/>
        <v>3.5520833333333335E-2</v>
      </c>
      <c r="R1329" s="10">
        <f t="shared" si="83"/>
        <v>41.585365853658537</v>
      </c>
      <c r="S1329" s="3" t="s">
        <v>8309</v>
      </c>
      <c r="T1329" s="3" t="s">
        <v>8311</v>
      </c>
    </row>
    <row r="1330" spans="1:20" ht="88" x14ac:dyDescent="0.2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14">
        <f t="shared" si="80"/>
        <v>42657.559421296297</v>
      </c>
      <c r="J1330" s="3">
        <v>1476458734</v>
      </c>
      <c r="K1330" s="14">
        <f t="shared" si="81"/>
        <v>42612.559421296297</v>
      </c>
      <c r="L1330" s="3">
        <v>1472570734</v>
      </c>
      <c r="M1330" s="3" t="b">
        <v>0</v>
      </c>
      <c r="N1330" s="3">
        <v>15</v>
      </c>
      <c r="O1330" s="3" t="b">
        <v>0</v>
      </c>
      <c r="P1330" s="3" t="s">
        <v>8268</v>
      </c>
      <c r="Q1330" s="8">
        <f t="shared" si="82"/>
        <v>2.3306666666666667E-2</v>
      </c>
      <c r="R1330" s="10">
        <f t="shared" si="83"/>
        <v>116.53333333333333</v>
      </c>
      <c r="S1330" s="3" t="s">
        <v>8309</v>
      </c>
      <c r="T1330" s="3" t="s">
        <v>8311</v>
      </c>
    </row>
    <row r="1331" spans="1:20" ht="110" x14ac:dyDescent="0.2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14">
        <f t="shared" si="80"/>
        <v>41975.179918981477</v>
      </c>
      <c r="J1331" s="3">
        <v>1417501145</v>
      </c>
      <c r="K1331" s="14">
        <f t="shared" si="81"/>
        <v>41935.138252314813</v>
      </c>
      <c r="L1331" s="3">
        <v>1414041545</v>
      </c>
      <c r="M1331" s="3" t="b">
        <v>0</v>
      </c>
      <c r="N1331" s="3">
        <v>9</v>
      </c>
      <c r="O1331" s="3" t="b">
        <v>0</v>
      </c>
      <c r="P1331" s="3" t="s">
        <v>8268</v>
      </c>
      <c r="Q1331" s="8">
        <f t="shared" si="82"/>
        <v>8.1600000000000006E-3</v>
      </c>
      <c r="R1331" s="10">
        <f t="shared" si="83"/>
        <v>45.333333333333336</v>
      </c>
      <c r="S1331" s="3" t="s">
        <v>8309</v>
      </c>
      <c r="T1331" s="3" t="s">
        <v>8311</v>
      </c>
    </row>
    <row r="1332" spans="1:20" ht="88" x14ac:dyDescent="0.2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14">
        <f t="shared" si="80"/>
        <v>42553.083333333336</v>
      </c>
      <c r="J1332" s="3">
        <v>1467432000</v>
      </c>
      <c r="K1332" s="14">
        <f t="shared" si="81"/>
        <v>42522.193391203698</v>
      </c>
      <c r="L1332" s="3">
        <v>1464763109</v>
      </c>
      <c r="M1332" s="3" t="b">
        <v>0</v>
      </c>
      <c r="N1332" s="3">
        <v>50</v>
      </c>
      <c r="O1332" s="3" t="b">
        <v>0</v>
      </c>
      <c r="P1332" s="3" t="s">
        <v>8268</v>
      </c>
      <c r="Q1332" s="8">
        <f t="shared" si="82"/>
        <v>0.22494285714285714</v>
      </c>
      <c r="R1332" s="10">
        <f t="shared" si="83"/>
        <v>157.46</v>
      </c>
      <c r="S1332" s="3" t="s">
        <v>8309</v>
      </c>
      <c r="T1332" s="3" t="s">
        <v>8311</v>
      </c>
    </row>
    <row r="1333" spans="1:20" ht="88" x14ac:dyDescent="0.2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14">
        <f t="shared" si="80"/>
        <v>42599.420763888884</v>
      </c>
      <c r="J1333" s="3">
        <v>1471435554</v>
      </c>
      <c r="K1333" s="14">
        <f t="shared" si="81"/>
        <v>42569.420763888884</v>
      </c>
      <c r="L1333" s="3">
        <v>1468843554</v>
      </c>
      <c r="M1333" s="3" t="b">
        <v>0</v>
      </c>
      <c r="N1333" s="3">
        <v>34</v>
      </c>
      <c r="O1333" s="3" t="b">
        <v>0</v>
      </c>
      <c r="P1333" s="3" t="s">
        <v>8268</v>
      </c>
      <c r="Q1333" s="8">
        <f t="shared" si="82"/>
        <v>1.3668E-2</v>
      </c>
      <c r="R1333" s="10">
        <f t="shared" si="83"/>
        <v>100.5</v>
      </c>
      <c r="S1333" s="3" t="s">
        <v>8309</v>
      </c>
      <c r="T1333" s="3" t="s">
        <v>8311</v>
      </c>
    </row>
    <row r="1334" spans="1:20" ht="110" x14ac:dyDescent="0.2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14">
        <f t="shared" si="80"/>
        <v>42761.976944444446</v>
      </c>
      <c r="J1334" s="3">
        <v>1485480408</v>
      </c>
      <c r="K1334" s="14">
        <f t="shared" si="81"/>
        <v>42731.976944444446</v>
      </c>
      <c r="L1334" s="3">
        <v>1482888408</v>
      </c>
      <c r="M1334" s="3" t="b">
        <v>0</v>
      </c>
      <c r="N1334" s="3">
        <v>0</v>
      </c>
      <c r="O1334" s="3" t="b">
        <v>0</v>
      </c>
      <c r="P1334" s="3" t="s">
        <v>8268</v>
      </c>
      <c r="Q1334" s="8">
        <f t="shared" si="82"/>
        <v>0</v>
      </c>
      <c r="R1334" s="10" t="e">
        <f t="shared" si="83"/>
        <v>#DIV/0!</v>
      </c>
      <c r="S1334" s="3" t="s">
        <v>8309</v>
      </c>
      <c r="T1334" s="3" t="s">
        <v>8311</v>
      </c>
    </row>
    <row r="1335" spans="1:20" ht="88" x14ac:dyDescent="0.2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14">
        <f t="shared" si="80"/>
        <v>41836.0234375</v>
      </c>
      <c r="J1335" s="3">
        <v>1405478025</v>
      </c>
      <c r="K1335" s="14">
        <f t="shared" si="81"/>
        <v>41806.0234375</v>
      </c>
      <c r="L1335" s="3">
        <v>1402886025</v>
      </c>
      <c r="M1335" s="3" t="b">
        <v>0</v>
      </c>
      <c r="N1335" s="3">
        <v>0</v>
      </c>
      <c r="O1335" s="3" t="b">
        <v>0</v>
      </c>
      <c r="P1335" s="3" t="s">
        <v>8268</v>
      </c>
      <c r="Q1335" s="8">
        <f t="shared" si="82"/>
        <v>0</v>
      </c>
      <c r="R1335" s="10" t="e">
        <f t="shared" si="83"/>
        <v>#DIV/0!</v>
      </c>
      <c r="S1335" s="3" t="s">
        <v>8309</v>
      </c>
      <c r="T1335" s="3" t="s">
        <v>8311</v>
      </c>
    </row>
    <row r="1336" spans="1:20" ht="88" x14ac:dyDescent="0.2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14">
        <f t="shared" si="80"/>
        <v>42440.690821759257</v>
      </c>
      <c r="J1336" s="3">
        <v>1457721287</v>
      </c>
      <c r="K1336" s="14">
        <f t="shared" si="81"/>
        <v>42410.690821759257</v>
      </c>
      <c r="L1336" s="3">
        <v>1455129287</v>
      </c>
      <c r="M1336" s="3" t="b">
        <v>0</v>
      </c>
      <c r="N1336" s="3">
        <v>276</v>
      </c>
      <c r="O1336" s="3" t="b">
        <v>0</v>
      </c>
      <c r="P1336" s="3" t="s">
        <v>8268</v>
      </c>
      <c r="Q1336" s="8">
        <f t="shared" si="82"/>
        <v>0.10754135338345865</v>
      </c>
      <c r="R1336" s="10">
        <f t="shared" si="83"/>
        <v>51.822463768115945</v>
      </c>
      <c r="S1336" s="3" t="s">
        <v>8309</v>
      </c>
      <c r="T1336" s="3" t="s">
        <v>8311</v>
      </c>
    </row>
    <row r="1337" spans="1:20" ht="110" x14ac:dyDescent="0.2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14">
        <f t="shared" si="80"/>
        <v>42343.853032407402</v>
      </c>
      <c r="J1337" s="3">
        <v>1449354502</v>
      </c>
      <c r="K1337" s="14">
        <f t="shared" si="81"/>
        <v>42313.853032407402</v>
      </c>
      <c r="L1337" s="3">
        <v>1446762502</v>
      </c>
      <c r="M1337" s="3" t="b">
        <v>0</v>
      </c>
      <c r="N1337" s="3">
        <v>16</v>
      </c>
      <c r="O1337" s="3" t="b">
        <v>0</v>
      </c>
      <c r="P1337" s="3" t="s">
        <v>8268</v>
      </c>
      <c r="Q1337" s="8">
        <f t="shared" si="82"/>
        <v>0.1976</v>
      </c>
      <c r="R1337" s="10">
        <f t="shared" si="83"/>
        <v>308.75</v>
      </c>
      <c r="S1337" s="3" t="s">
        <v>8309</v>
      </c>
      <c r="T1337" s="3" t="s">
        <v>8311</v>
      </c>
    </row>
    <row r="1338" spans="1:20" ht="110" x14ac:dyDescent="0.2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14">
        <f t="shared" si="80"/>
        <v>41990.780416666668</v>
      </c>
      <c r="J1338" s="3">
        <v>1418849028</v>
      </c>
      <c r="K1338" s="14">
        <f t="shared" si="81"/>
        <v>41955.780416666668</v>
      </c>
      <c r="L1338" s="3">
        <v>1415825028</v>
      </c>
      <c r="M1338" s="3" t="b">
        <v>0</v>
      </c>
      <c r="N1338" s="3">
        <v>224</v>
      </c>
      <c r="O1338" s="3" t="b">
        <v>0</v>
      </c>
      <c r="P1338" s="3" t="s">
        <v>8268</v>
      </c>
      <c r="Q1338" s="8">
        <f t="shared" si="82"/>
        <v>0.84946999999999995</v>
      </c>
      <c r="R1338" s="10">
        <f t="shared" si="83"/>
        <v>379.22767857142856</v>
      </c>
      <c r="S1338" s="3" t="s">
        <v>8309</v>
      </c>
      <c r="T1338" s="3" t="s">
        <v>8311</v>
      </c>
    </row>
    <row r="1339" spans="1:20" ht="88" x14ac:dyDescent="0.2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14">
        <f t="shared" si="80"/>
        <v>42797.493969907409</v>
      </c>
      <c r="J1339" s="3">
        <v>1488549079</v>
      </c>
      <c r="K1339" s="14">
        <f t="shared" si="81"/>
        <v>42767.493969907409</v>
      </c>
      <c r="L1339" s="3">
        <v>1485957079</v>
      </c>
      <c r="M1339" s="3" t="b">
        <v>0</v>
      </c>
      <c r="N1339" s="3">
        <v>140</v>
      </c>
      <c r="O1339" s="3" t="b">
        <v>0</v>
      </c>
      <c r="P1339" s="3" t="s">
        <v>8268</v>
      </c>
      <c r="Q1339" s="8">
        <f t="shared" si="82"/>
        <v>0.49381999999999998</v>
      </c>
      <c r="R1339" s="10">
        <f t="shared" si="83"/>
        <v>176.36428571428573</v>
      </c>
      <c r="S1339" s="3" t="s">
        <v>8309</v>
      </c>
      <c r="T1339" s="3" t="s">
        <v>8311</v>
      </c>
    </row>
    <row r="1340" spans="1:20" ht="88" x14ac:dyDescent="0.2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14">
        <f t="shared" si="80"/>
        <v>42218.720289351848</v>
      </c>
      <c r="J1340" s="3">
        <v>1438543033</v>
      </c>
      <c r="K1340" s="14">
        <f t="shared" si="81"/>
        <v>42188.720289351848</v>
      </c>
      <c r="L1340" s="3">
        <v>1435951033</v>
      </c>
      <c r="M1340" s="3" t="b">
        <v>0</v>
      </c>
      <c r="N1340" s="3">
        <v>15</v>
      </c>
      <c r="O1340" s="3" t="b">
        <v>0</v>
      </c>
      <c r="P1340" s="3" t="s">
        <v>8268</v>
      </c>
      <c r="Q1340" s="8">
        <f t="shared" si="82"/>
        <v>3.3033333333333331E-2</v>
      </c>
      <c r="R1340" s="10">
        <f t="shared" si="83"/>
        <v>66.066666666666663</v>
      </c>
      <c r="S1340" s="3" t="s">
        <v>8309</v>
      </c>
      <c r="T1340" s="3" t="s">
        <v>8311</v>
      </c>
    </row>
    <row r="1341" spans="1:20" ht="44" x14ac:dyDescent="0.2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14">
        <f t="shared" si="80"/>
        <v>41981.605497685181</v>
      </c>
      <c r="J1341" s="3">
        <v>1418056315</v>
      </c>
      <c r="K1341" s="14">
        <f t="shared" si="81"/>
        <v>41936.563831018517</v>
      </c>
      <c r="L1341" s="3">
        <v>1414164715</v>
      </c>
      <c r="M1341" s="3" t="b">
        <v>0</v>
      </c>
      <c r="N1341" s="3">
        <v>37</v>
      </c>
      <c r="O1341" s="3" t="b">
        <v>0</v>
      </c>
      <c r="P1341" s="3" t="s">
        <v>8268</v>
      </c>
      <c r="Q1341" s="8">
        <f t="shared" si="82"/>
        <v>6.6339999999999996E-2</v>
      </c>
      <c r="R1341" s="10">
        <f t="shared" si="83"/>
        <v>89.648648648648646</v>
      </c>
      <c r="S1341" s="3" t="s">
        <v>8309</v>
      </c>
      <c r="T1341" s="3" t="s">
        <v>8311</v>
      </c>
    </row>
    <row r="1342" spans="1:20" ht="88" x14ac:dyDescent="0.2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14">
        <f t="shared" si="80"/>
        <v>41866.512187499997</v>
      </c>
      <c r="J1342" s="3">
        <v>1408112253</v>
      </c>
      <c r="K1342" s="14">
        <f t="shared" si="81"/>
        <v>41836.512187499997</v>
      </c>
      <c r="L1342" s="3">
        <v>1405520253</v>
      </c>
      <c r="M1342" s="3" t="b">
        <v>0</v>
      </c>
      <c r="N1342" s="3">
        <v>0</v>
      </c>
      <c r="O1342" s="3" t="b">
        <v>0</v>
      </c>
      <c r="P1342" s="3" t="s">
        <v>8268</v>
      </c>
      <c r="Q1342" s="8">
        <f t="shared" si="82"/>
        <v>0</v>
      </c>
      <c r="R1342" s="10" t="e">
        <f t="shared" si="83"/>
        <v>#DIV/0!</v>
      </c>
      <c r="S1342" s="3" t="s">
        <v>8309</v>
      </c>
      <c r="T1342" s="3" t="s">
        <v>8311</v>
      </c>
    </row>
    <row r="1343" spans="1:20" ht="110" x14ac:dyDescent="0.2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14">
        <f t="shared" si="80"/>
        <v>42644.540706018517</v>
      </c>
      <c r="J1343" s="3">
        <v>1475333917</v>
      </c>
      <c r="K1343" s="14">
        <f t="shared" si="81"/>
        <v>42612.540706018517</v>
      </c>
      <c r="L1343" s="3">
        <v>1472569117</v>
      </c>
      <c r="M1343" s="3" t="b">
        <v>0</v>
      </c>
      <c r="N1343" s="3">
        <v>46</v>
      </c>
      <c r="O1343" s="3" t="b">
        <v>0</v>
      </c>
      <c r="P1343" s="3" t="s">
        <v>8268</v>
      </c>
      <c r="Q1343" s="8">
        <f t="shared" si="82"/>
        <v>0.7036</v>
      </c>
      <c r="R1343" s="10">
        <f t="shared" si="83"/>
        <v>382.39130434782606</v>
      </c>
      <c r="S1343" s="3" t="s">
        <v>8309</v>
      </c>
      <c r="T1343" s="3" t="s">
        <v>8311</v>
      </c>
    </row>
    <row r="1344" spans="1:20" ht="88" x14ac:dyDescent="0.2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14">
        <f t="shared" si="80"/>
        <v>42202.733090277768</v>
      </c>
      <c r="J1344" s="3">
        <v>1437161739</v>
      </c>
      <c r="K1344" s="14">
        <f t="shared" si="81"/>
        <v>42172.733090277776</v>
      </c>
      <c r="L1344" s="3">
        <v>1434569739</v>
      </c>
      <c r="M1344" s="3" t="b">
        <v>0</v>
      </c>
      <c r="N1344" s="3">
        <v>1</v>
      </c>
      <c r="O1344" s="3" t="b">
        <v>0</v>
      </c>
      <c r="P1344" s="3" t="s">
        <v>8268</v>
      </c>
      <c r="Q1344" s="8">
        <f t="shared" si="82"/>
        <v>2E-3</v>
      </c>
      <c r="R1344" s="10">
        <f t="shared" si="83"/>
        <v>100</v>
      </c>
      <c r="S1344" s="3" t="s">
        <v>8309</v>
      </c>
      <c r="T1344" s="3" t="s">
        <v>8311</v>
      </c>
    </row>
    <row r="1345" spans="1:20" ht="110" x14ac:dyDescent="0.2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14">
        <f t="shared" si="80"/>
        <v>42601.082638888889</v>
      </c>
      <c r="J1345" s="3">
        <v>1471579140</v>
      </c>
      <c r="K1345" s="14">
        <f t="shared" si="81"/>
        <v>42542.443090277775</v>
      </c>
      <c r="L1345" s="3">
        <v>1466512683</v>
      </c>
      <c r="M1345" s="3" t="b">
        <v>0</v>
      </c>
      <c r="N1345" s="3">
        <v>323</v>
      </c>
      <c r="O1345" s="3" t="b">
        <v>0</v>
      </c>
      <c r="P1345" s="3" t="s">
        <v>8268</v>
      </c>
      <c r="Q1345" s="8">
        <f t="shared" si="82"/>
        <v>1.02298</v>
      </c>
      <c r="R1345" s="10">
        <f t="shared" si="83"/>
        <v>158.35603715170279</v>
      </c>
      <c r="S1345" s="3" t="s">
        <v>8309</v>
      </c>
      <c r="T1345" s="3" t="s">
        <v>8311</v>
      </c>
    </row>
    <row r="1346" spans="1:20" ht="88" x14ac:dyDescent="0.2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14">
        <f t="shared" si="80"/>
        <v>42551.706469907404</v>
      </c>
      <c r="J1346" s="3">
        <v>1467313039</v>
      </c>
      <c r="K1346" s="14">
        <f t="shared" si="81"/>
        <v>42522.706469907404</v>
      </c>
      <c r="L1346" s="3">
        <v>1464807439</v>
      </c>
      <c r="M1346" s="3" t="b">
        <v>0</v>
      </c>
      <c r="N1346" s="3">
        <v>139</v>
      </c>
      <c r="O1346" s="3" t="b">
        <v>1</v>
      </c>
      <c r="P1346" s="3" t="s">
        <v>8269</v>
      </c>
      <c r="Q1346" s="8">
        <f t="shared" si="82"/>
        <v>3.7773333333333334</v>
      </c>
      <c r="R1346" s="10">
        <f t="shared" si="83"/>
        <v>40.762589928057551</v>
      </c>
      <c r="S1346" s="3" t="s">
        <v>8312</v>
      </c>
      <c r="T1346" s="3" t="s">
        <v>8313</v>
      </c>
    </row>
    <row r="1347" spans="1:20" ht="88" x14ac:dyDescent="0.2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14">
        <f t="shared" ref="I1347:I1410" si="84">(((J1347/60)/60)/24)+DATE(1970,1,1)+(-2/24)</f>
        <v>41834.731006944443</v>
      </c>
      <c r="J1347" s="3">
        <v>1405366359</v>
      </c>
      <c r="K1347" s="14">
        <f t="shared" ref="K1347:K1410" si="85">(L1347/86400)+25569+(-2/24)</f>
        <v>41799.731006944443</v>
      </c>
      <c r="L1347" s="3">
        <v>1402342359</v>
      </c>
      <c r="M1347" s="3" t="b">
        <v>0</v>
      </c>
      <c r="N1347" s="3">
        <v>7</v>
      </c>
      <c r="O1347" s="3" t="b">
        <v>1</v>
      </c>
      <c r="P1347" s="3" t="s">
        <v>8269</v>
      </c>
      <c r="Q1347" s="8">
        <f t="shared" ref="Q1347:Q1410" si="86">E1347/D1347</f>
        <v>1.25</v>
      </c>
      <c r="R1347" s="10">
        <f t="shared" ref="R1347:R1410" si="87">E1347/N1347</f>
        <v>53.571428571428569</v>
      </c>
      <c r="S1347" s="3" t="s">
        <v>8312</v>
      </c>
      <c r="T1347" s="3" t="s">
        <v>8313</v>
      </c>
    </row>
    <row r="1348" spans="1:20" ht="88" x14ac:dyDescent="0.2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14">
        <f t="shared" si="84"/>
        <v>41451.992488425924</v>
      </c>
      <c r="J1348" s="3">
        <v>1372297751</v>
      </c>
      <c r="K1348" s="14">
        <f t="shared" si="85"/>
        <v>41421.992488425924</v>
      </c>
      <c r="L1348" s="3">
        <v>1369705751</v>
      </c>
      <c r="M1348" s="3" t="b">
        <v>0</v>
      </c>
      <c r="N1348" s="3">
        <v>149</v>
      </c>
      <c r="O1348" s="3" t="b">
        <v>1</v>
      </c>
      <c r="P1348" s="3" t="s">
        <v>8269</v>
      </c>
      <c r="Q1348" s="8">
        <f t="shared" si="86"/>
        <v>1.473265306122449</v>
      </c>
      <c r="R1348" s="10">
        <f t="shared" si="87"/>
        <v>48.449664429530202</v>
      </c>
      <c r="S1348" s="3" t="s">
        <v>8312</v>
      </c>
      <c r="T1348" s="3" t="s">
        <v>8313</v>
      </c>
    </row>
    <row r="1349" spans="1:20" ht="110" x14ac:dyDescent="0.2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14">
        <f t="shared" si="84"/>
        <v>42070.554687499993</v>
      </c>
      <c r="J1349" s="3">
        <v>1425741525</v>
      </c>
      <c r="K1349" s="14">
        <f t="shared" si="85"/>
        <v>42040.554687499993</v>
      </c>
      <c r="L1349" s="3">
        <v>1423149525</v>
      </c>
      <c r="M1349" s="3" t="b">
        <v>0</v>
      </c>
      <c r="N1349" s="3">
        <v>31</v>
      </c>
      <c r="O1349" s="3" t="b">
        <v>1</v>
      </c>
      <c r="P1349" s="3" t="s">
        <v>8269</v>
      </c>
      <c r="Q1349" s="8">
        <f t="shared" si="86"/>
        <v>1.022</v>
      </c>
      <c r="R1349" s="10">
        <f t="shared" si="87"/>
        <v>82.41935483870968</v>
      </c>
      <c r="S1349" s="3" t="s">
        <v>8312</v>
      </c>
      <c r="T1349" s="3" t="s">
        <v>8313</v>
      </c>
    </row>
    <row r="1350" spans="1:20" ht="88" x14ac:dyDescent="0.2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14">
        <f t="shared" si="84"/>
        <v>41991.42283564814</v>
      </c>
      <c r="J1350" s="3">
        <v>1418904533</v>
      </c>
      <c r="K1350" s="14">
        <f t="shared" si="85"/>
        <v>41963.422835648147</v>
      </c>
      <c r="L1350" s="3">
        <v>1416485333</v>
      </c>
      <c r="M1350" s="3" t="b">
        <v>0</v>
      </c>
      <c r="N1350" s="3">
        <v>26</v>
      </c>
      <c r="O1350" s="3" t="b">
        <v>1</v>
      </c>
      <c r="P1350" s="3" t="s">
        <v>8269</v>
      </c>
      <c r="Q1350" s="8">
        <f t="shared" si="86"/>
        <v>1.018723404255319</v>
      </c>
      <c r="R1350" s="10">
        <f t="shared" si="87"/>
        <v>230.19230769230768</v>
      </c>
      <c r="S1350" s="3" t="s">
        <v>8312</v>
      </c>
      <c r="T1350" s="3" t="s">
        <v>8313</v>
      </c>
    </row>
    <row r="1351" spans="1:20" ht="88" x14ac:dyDescent="0.2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14">
        <f t="shared" si="84"/>
        <v>42354.207638888889</v>
      </c>
      <c r="J1351" s="3">
        <v>1450249140</v>
      </c>
      <c r="K1351" s="14">
        <f t="shared" si="85"/>
        <v>42317.249247685184</v>
      </c>
      <c r="L1351" s="3">
        <v>1447055935</v>
      </c>
      <c r="M1351" s="3" t="b">
        <v>0</v>
      </c>
      <c r="N1351" s="3">
        <v>172</v>
      </c>
      <c r="O1351" s="3" t="b">
        <v>1</v>
      </c>
      <c r="P1351" s="3" t="s">
        <v>8269</v>
      </c>
      <c r="Q1351" s="8">
        <f t="shared" si="86"/>
        <v>2.0419999999999998</v>
      </c>
      <c r="R1351" s="10">
        <f t="shared" si="87"/>
        <v>59.360465116279073</v>
      </c>
      <c r="S1351" s="3" t="s">
        <v>8312</v>
      </c>
      <c r="T1351" s="3" t="s">
        <v>8313</v>
      </c>
    </row>
    <row r="1352" spans="1:20" ht="88" x14ac:dyDescent="0.2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14">
        <f t="shared" si="84"/>
        <v>42363.929791666662</v>
      </c>
      <c r="J1352" s="3">
        <v>1451089134</v>
      </c>
      <c r="K1352" s="14">
        <f t="shared" si="85"/>
        <v>42333.929791666662</v>
      </c>
      <c r="L1352" s="3">
        <v>1448497134</v>
      </c>
      <c r="M1352" s="3" t="b">
        <v>0</v>
      </c>
      <c r="N1352" s="3">
        <v>78</v>
      </c>
      <c r="O1352" s="3" t="b">
        <v>1</v>
      </c>
      <c r="P1352" s="3" t="s">
        <v>8269</v>
      </c>
      <c r="Q1352" s="8">
        <f t="shared" si="86"/>
        <v>1.0405</v>
      </c>
      <c r="R1352" s="10">
        <f t="shared" si="87"/>
        <v>66.698717948717942</v>
      </c>
      <c r="S1352" s="3" t="s">
        <v>8312</v>
      </c>
      <c r="T1352" s="3" t="s">
        <v>8313</v>
      </c>
    </row>
    <row r="1353" spans="1:20" ht="66" x14ac:dyDescent="0.2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14">
        <f t="shared" si="84"/>
        <v>42412.656759259255</v>
      </c>
      <c r="J1353" s="3">
        <v>1455299144</v>
      </c>
      <c r="K1353" s="14">
        <f t="shared" si="85"/>
        <v>42382.656759259255</v>
      </c>
      <c r="L1353" s="3">
        <v>1452707144</v>
      </c>
      <c r="M1353" s="3" t="b">
        <v>0</v>
      </c>
      <c r="N1353" s="3">
        <v>120</v>
      </c>
      <c r="O1353" s="3" t="b">
        <v>1</v>
      </c>
      <c r="P1353" s="3" t="s">
        <v>8269</v>
      </c>
      <c r="Q1353" s="8">
        <f t="shared" si="86"/>
        <v>1.0126500000000001</v>
      </c>
      <c r="R1353" s="10">
        <f t="shared" si="87"/>
        <v>168.77500000000001</v>
      </c>
      <c r="S1353" s="3" t="s">
        <v>8312</v>
      </c>
      <c r="T1353" s="3" t="s">
        <v>8313</v>
      </c>
    </row>
    <row r="1354" spans="1:20" ht="110" x14ac:dyDescent="0.2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14">
        <f t="shared" si="84"/>
        <v>42252.082638888889</v>
      </c>
      <c r="J1354" s="3">
        <v>1441425540</v>
      </c>
      <c r="K1354" s="14">
        <f t="shared" si="85"/>
        <v>42200.494976851849</v>
      </c>
      <c r="L1354" s="3">
        <v>1436968366</v>
      </c>
      <c r="M1354" s="3" t="b">
        <v>0</v>
      </c>
      <c r="N1354" s="3">
        <v>227</v>
      </c>
      <c r="O1354" s="3" t="b">
        <v>1</v>
      </c>
      <c r="P1354" s="3" t="s">
        <v>8269</v>
      </c>
      <c r="Q1354" s="8">
        <f t="shared" si="86"/>
        <v>1.3613999999999999</v>
      </c>
      <c r="R1354" s="10">
        <f t="shared" si="87"/>
        <v>59.973568281938327</v>
      </c>
      <c r="S1354" s="3" t="s">
        <v>8312</v>
      </c>
      <c r="T1354" s="3" t="s">
        <v>8313</v>
      </c>
    </row>
    <row r="1355" spans="1:20" ht="88" x14ac:dyDescent="0.2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14">
        <f t="shared" si="84"/>
        <v>41343.916666666664</v>
      </c>
      <c r="J1355" s="3">
        <v>1362960000</v>
      </c>
      <c r="K1355" s="14">
        <f t="shared" si="85"/>
        <v>41309.034583333334</v>
      </c>
      <c r="L1355" s="3">
        <v>1359946188</v>
      </c>
      <c r="M1355" s="3" t="b">
        <v>0</v>
      </c>
      <c r="N1355" s="3">
        <v>42</v>
      </c>
      <c r="O1355" s="3" t="b">
        <v>1</v>
      </c>
      <c r="P1355" s="3" t="s">
        <v>8269</v>
      </c>
      <c r="Q1355" s="8">
        <f t="shared" si="86"/>
        <v>1.3360000000000001</v>
      </c>
      <c r="R1355" s="10">
        <f t="shared" si="87"/>
        <v>31.80952380952381</v>
      </c>
      <c r="S1355" s="3" t="s">
        <v>8312</v>
      </c>
      <c r="T1355" s="3" t="s">
        <v>8313</v>
      </c>
    </row>
    <row r="1356" spans="1:20" ht="88" x14ac:dyDescent="0.2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14">
        <f t="shared" si="84"/>
        <v>42532.724293981482</v>
      </c>
      <c r="J1356" s="3">
        <v>1465672979</v>
      </c>
      <c r="K1356" s="14">
        <f t="shared" si="85"/>
        <v>42502.724293981482</v>
      </c>
      <c r="L1356" s="3">
        <v>1463080979</v>
      </c>
      <c r="M1356" s="3" t="b">
        <v>0</v>
      </c>
      <c r="N1356" s="3">
        <v>64</v>
      </c>
      <c r="O1356" s="3" t="b">
        <v>1</v>
      </c>
      <c r="P1356" s="3" t="s">
        <v>8269</v>
      </c>
      <c r="Q1356" s="8">
        <f t="shared" si="86"/>
        <v>1.3025</v>
      </c>
      <c r="R1356" s="10">
        <f t="shared" si="87"/>
        <v>24.421875</v>
      </c>
      <c r="S1356" s="3" t="s">
        <v>8312</v>
      </c>
      <c r="T1356" s="3" t="s">
        <v>8313</v>
      </c>
    </row>
    <row r="1357" spans="1:20" ht="110" x14ac:dyDescent="0.2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14">
        <f t="shared" si="84"/>
        <v>41243.333333333328</v>
      </c>
      <c r="J1357" s="3">
        <v>1354269600</v>
      </c>
      <c r="K1357" s="14">
        <f t="shared" si="85"/>
        <v>41213.171354166661</v>
      </c>
      <c r="L1357" s="3">
        <v>1351663605</v>
      </c>
      <c r="M1357" s="3" t="b">
        <v>0</v>
      </c>
      <c r="N1357" s="3">
        <v>121</v>
      </c>
      <c r="O1357" s="3" t="b">
        <v>1</v>
      </c>
      <c r="P1357" s="3" t="s">
        <v>8269</v>
      </c>
      <c r="Q1357" s="8">
        <f t="shared" si="86"/>
        <v>1.2267999999999999</v>
      </c>
      <c r="R1357" s="10">
        <f t="shared" si="87"/>
        <v>25.347107438016529</v>
      </c>
      <c r="S1357" s="3" t="s">
        <v>8312</v>
      </c>
      <c r="T1357" s="3" t="s">
        <v>8313</v>
      </c>
    </row>
    <row r="1358" spans="1:20" ht="110" x14ac:dyDescent="0.2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14">
        <f t="shared" si="84"/>
        <v>41459.955555555556</v>
      </c>
      <c r="J1358" s="3">
        <v>1372985760</v>
      </c>
      <c r="K1358" s="14">
        <f t="shared" si="85"/>
        <v>41429.955555555549</v>
      </c>
      <c r="L1358" s="3">
        <v>1370393760</v>
      </c>
      <c r="M1358" s="3" t="b">
        <v>0</v>
      </c>
      <c r="N1358" s="3">
        <v>87</v>
      </c>
      <c r="O1358" s="3" t="b">
        <v>1</v>
      </c>
      <c r="P1358" s="3" t="s">
        <v>8269</v>
      </c>
      <c r="Q1358" s="8">
        <f t="shared" si="86"/>
        <v>1.8281058823529412</v>
      </c>
      <c r="R1358" s="10">
        <f t="shared" si="87"/>
        <v>71.443218390804603</v>
      </c>
      <c r="S1358" s="3" t="s">
        <v>8312</v>
      </c>
      <c r="T1358" s="3" t="s">
        <v>8313</v>
      </c>
    </row>
    <row r="1359" spans="1:20" ht="88" x14ac:dyDescent="0.2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14">
        <f t="shared" si="84"/>
        <v>41334.165972222218</v>
      </c>
      <c r="J1359" s="3">
        <v>1362117540</v>
      </c>
      <c r="K1359" s="14">
        <f t="shared" si="85"/>
        <v>41304.878900462958</v>
      </c>
      <c r="L1359" s="3">
        <v>1359587137</v>
      </c>
      <c r="M1359" s="3" t="b">
        <v>0</v>
      </c>
      <c r="N1359" s="3">
        <v>65</v>
      </c>
      <c r="O1359" s="3" t="b">
        <v>1</v>
      </c>
      <c r="P1359" s="3" t="s">
        <v>8269</v>
      </c>
      <c r="Q1359" s="8">
        <f t="shared" si="86"/>
        <v>1.2529999999999999</v>
      </c>
      <c r="R1359" s="10">
        <f t="shared" si="87"/>
        <v>38.553846153846152</v>
      </c>
      <c r="S1359" s="3" t="s">
        <v>8312</v>
      </c>
      <c r="T1359" s="3" t="s">
        <v>8313</v>
      </c>
    </row>
    <row r="1360" spans="1:20" ht="88" x14ac:dyDescent="0.2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14">
        <f t="shared" si="84"/>
        <v>40719.487534722219</v>
      </c>
      <c r="J1360" s="3">
        <v>1309009323</v>
      </c>
      <c r="K1360" s="14">
        <f t="shared" si="85"/>
        <v>40689.487534722219</v>
      </c>
      <c r="L1360" s="3">
        <v>1306417323</v>
      </c>
      <c r="M1360" s="3" t="b">
        <v>0</v>
      </c>
      <c r="N1360" s="3">
        <v>49</v>
      </c>
      <c r="O1360" s="3" t="b">
        <v>1</v>
      </c>
      <c r="P1360" s="3" t="s">
        <v>8269</v>
      </c>
      <c r="Q1360" s="8">
        <f t="shared" si="86"/>
        <v>1.1166666666666667</v>
      </c>
      <c r="R1360" s="10">
        <f t="shared" si="87"/>
        <v>68.367346938775512</v>
      </c>
      <c r="S1360" s="3" t="s">
        <v>8312</v>
      </c>
      <c r="T1360" s="3" t="s">
        <v>8313</v>
      </c>
    </row>
    <row r="1361" spans="1:20" ht="110" x14ac:dyDescent="0.2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14">
        <f t="shared" si="84"/>
        <v>40730.731365740736</v>
      </c>
      <c r="J1361" s="3">
        <v>1309980790</v>
      </c>
      <c r="K1361" s="14">
        <f t="shared" si="85"/>
        <v>40668.731365740736</v>
      </c>
      <c r="L1361" s="3">
        <v>1304623990</v>
      </c>
      <c r="M1361" s="3" t="b">
        <v>0</v>
      </c>
      <c r="N1361" s="3">
        <v>19</v>
      </c>
      <c r="O1361" s="3" t="b">
        <v>1</v>
      </c>
      <c r="P1361" s="3" t="s">
        <v>8269</v>
      </c>
      <c r="Q1361" s="8">
        <f t="shared" si="86"/>
        <v>1.1575757575757575</v>
      </c>
      <c r="R1361" s="10">
        <f t="shared" si="87"/>
        <v>40.210526315789473</v>
      </c>
      <c r="S1361" s="3" t="s">
        <v>8312</v>
      </c>
      <c r="T1361" s="3" t="s">
        <v>8313</v>
      </c>
    </row>
    <row r="1362" spans="1:20" ht="66" x14ac:dyDescent="0.2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14">
        <f t="shared" si="84"/>
        <v>41123.817361111105</v>
      </c>
      <c r="J1362" s="3">
        <v>1343943420</v>
      </c>
      <c r="K1362" s="14">
        <f t="shared" si="85"/>
        <v>41095.817361111105</v>
      </c>
      <c r="L1362" s="3">
        <v>1341524220</v>
      </c>
      <c r="M1362" s="3" t="b">
        <v>0</v>
      </c>
      <c r="N1362" s="3">
        <v>81</v>
      </c>
      <c r="O1362" s="3" t="b">
        <v>1</v>
      </c>
      <c r="P1362" s="3" t="s">
        <v>8269</v>
      </c>
      <c r="Q1362" s="8">
        <f t="shared" si="86"/>
        <v>1.732</v>
      </c>
      <c r="R1362" s="10">
        <f t="shared" si="87"/>
        <v>32.074074074074076</v>
      </c>
      <c r="S1362" s="3" t="s">
        <v>8312</v>
      </c>
      <c r="T1362" s="3" t="s">
        <v>8313</v>
      </c>
    </row>
    <row r="1363" spans="1:20" ht="88" x14ac:dyDescent="0.2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14">
        <f t="shared" si="84"/>
        <v>41811.633935185186</v>
      </c>
      <c r="J1363" s="3">
        <v>1403370772</v>
      </c>
      <c r="K1363" s="14">
        <f t="shared" si="85"/>
        <v>41781.633935185186</v>
      </c>
      <c r="L1363" s="3">
        <v>1400778772</v>
      </c>
      <c r="M1363" s="3" t="b">
        <v>0</v>
      </c>
      <c r="N1363" s="3">
        <v>264</v>
      </c>
      <c r="O1363" s="3" t="b">
        <v>1</v>
      </c>
      <c r="P1363" s="3" t="s">
        <v>8269</v>
      </c>
      <c r="Q1363" s="8">
        <f t="shared" si="86"/>
        <v>1.2598333333333334</v>
      </c>
      <c r="R1363" s="10">
        <f t="shared" si="87"/>
        <v>28.632575757575758</v>
      </c>
      <c r="S1363" s="3" t="s">
        <v>8312</v>
      </c>
      <c r="T1363" s="3" t="s">
        <v>8313</v>
      </c>
    </row>
    <row r="1364" spans="1:20" ht="66" x14ac:dyDescent="0.2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14">
        <f t="shared" si="84"/>
        <v>41524.851053240738</v>
      </c>
      <c r="J1364" s="3">
        <v>1378592731</v>
      </c>
      <c r="K1364" s="14">
        <f t="shared" si="85"/>
        <v>41464.851053240738</v>
      </c>
      <c r="L1364" s="3">
        <v>1373408731</v>
      </c>
      <c r="M1364" s="3" t="b">
        <v>0</v>
      </c>
      <c r="N1364" s="3">
        <v>25</v>
      </c>
      <c r="O1364" s="3" t="b">
        <v>1</v>
      </c>
      <c r="P1364" s="3" t="s">
        <v>8269</v>
      </c>
      <c r="Q1364" s="8">
        <f t="shared" si="86"/>
        <v>1.091</v>
      </c>
      <c r="R1364" s="10">
        <f t="shared" si="87"/>
        <v>43.64</v>
      </c>
      <c r="S1364" s="3" t="s">
        <v>8312</v>
      </c>
      <c r="T1364" s="3" t="s">
        <v>8313</v>
      </c>
    </row>
    <row r="1365" spans="1:20" ht="110" x14ac:dyDescent="0.2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14">
        <f t="shared" si="84"/>
        <v>42415.249305555553</v>
      </c>
      <c r="J1365" s="3">
        <v>1455523140</v>
      </c>
      <c r="K1365" s="14">
        <f t="shared" si="85"/>
        <v>42396.760729166665</v>
      </c>
      <c r="L1365" s="3">
        <v>1453925727</v>
      </c>
      <c r="M1365" s="3" t="b">
        <v>0</v>
      </c>
      <c r="N1365" s="3">
        <v>5</v>
      </c>
      <c r="O1365" s="3" t="b">
        <v>1</v>
      </c>
      <c r="P1365" s="3" t="s">
        <v>8269</v>
      </c>
      <c r="Q1365" s="8">
        <f t="shared" si="86"/>
        <v>1</v>
      </c>
      <c r="R1365" s="10">
        <f t="shared" si="87"/>
        <v>40</v>
      </c>
      <c r="S1365" s="3" t="s">
        <v>8312</v>
      </c>
      <c r="T1365" s="3" t="s">
        <v>8313</v>
      </c>
    </row>
    <row r="1366" spans="1:20" ht="110" x14ac:dyDescent="0.2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14">
        <f t="shared" si="84"/>
        <v>42011.612337962964</v>
      </c>
      <c r="J1366" s="3">
        <v>1420648906</v>
      </c>
      <c r="K1366" s="14">
        <f t="shared" si="85"/>
        <v>41951.612337962964</v>
      </c>
      <c r="L1366" s="3">
        <v>1415464906</v>
      </c>
      <c r="M1366" s="3" t="b">
        <v>0</v>
      </c>
      <c r="N1366" s="3">
        <v>144</v>
      </c>
      <c r="O1366" s="3" t="b">
        <v>1</v>
      </c>
      <c r="P1366" s="3" t="s">
        <v>8271</v>
      </c>
      <c r="Q1366" s="8">
        <f t="shared" si="86"/>
        <v>1.1864285714285714</v>
      </c>
      <c r="R1366" s="10">
        <f t="shared" si="87"/>
        <v>346.04166666666669</v>
      </c>
      <c r="S1366" s="3" t="s">
        <v>8315</v>
      </c>
      <c r="T1366" s="3" t="s">
        <v>8316</v>
      </c>
    </row>
    <row r="1367" spans="1:20" ht="88" x14ac:dyDescent="0.2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14">
        <f t="shared" si="84"/>
        <v>42079.608240740738</v>
      </c>
      <c r="J1367" s="3">
        <v>1426523752</v>
      </c>
      <c r="K1367" s="14">
        <f t="shared" si="85"/>
        <v>42049.649907407402</v>
      </c>
      <c r="L1367" s="3">
        <v>1423935352</v>
      </c>
      <c r="M1367" s="3" t="b">
        <v>0</v>
      </c>
      <c r="N1367" s="3">
        <v>92</v>
      </c>
      <c r="O1367" s="3" t="b">
        <v>1</v>
      </c>
      <c r="P1367" s="3" t="s">
        <v>8271</v>
      </c>
      <c r="Q1367" s="8">
        <f t="shared" si="86"/>
        <v>1.0026666666666666</v>
      </c>
      <c r="R1367" s="10">
        <f t="shared" si="87"/>
        <v>81.739130434782609</v>
      </c>
      <c r="S1367" s="3" t="s">
        <v>8315</v>
      </c>
      <c r="T1367" s="3" t="s">
        <v>8316</v>
      </c>
    </row>
    <row r="1368" spans="1:20" ht="44" x14ac:dyDescent="0.2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14">
        <f t="shared" si="84"/>
        <v>41969.954432870371</v>
      </c>
      <c r="J1368" s="3">
        <v>1417049663</v>
      </c>
      <c r="K1368" s="14">
        <f t="shared" si="85"/>
        <v>41924.912766203699</v>
      </c>
      <c r="L1368" s="3">
        <v>1413158063</v>
      </c>
      <c r="M1368" s="3" t="b">
        <v>0</v>
      </c>
      <c r="N1368" s="3">
        <v>147</v>
      </c>
      <c r="O1368" s="3" t="b">
        <v>1</v>
      </c>
      <c r="P1368" s="3" t="s">
        <v>8271</v>
      </c>
      <c r="Q1368" s="8">
        <f t="shared" si="86"/>
        <v>1.2648920000000001</v>
      </c>
      <c r="R1368" s="10">
        <f t="shared" si="87"/>
        <v>64.535306122448986</v>
      </c>
      <c r="S1368" s="3" t="s">
        <v>8315</v>
      </c>
      <c r="T1368" s="3" t="s">
        <v>8316</v>
      </c>
    </row>
    <row r="1369" spans="1:20" ht="88" x14ac:dyDescent="0.2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14">
        <f t="shared" si="84"/>
        <v>42321.961226851847</v>
      </c>
      <c r="J1369" s="3">
        <v>1447463050</v>
      </c>
      <c r="K1369" s="14">
        <f t="shared" si="85"/>
        <v>42291.919560185182</v>
      </c>
      <c r="L1369" s="3">
        <v>1444867450</v>
      </c>
      <c r="M1369" s="3" t="b">
        <v>0</v>
      </c>
      <c r="N1369" s="3">
        <v>90</v>
      </c>
      <c r="O1369" s="3" t="b">
        <v>1</v>
      </c>
      <c r="P1369" s="3" t="s">
        <v>8271</v>
      </c>
      <c r="Q1369" s="8">
        <f t="shared" si="86"/>
        <v>1.1426000000000001</v>
      </c>
      <c r="R1369" s="10">
        <f t="shared" si="87"/>
        <v>63.477777777777774</v>
      </c>
      <c r="S1369" s="3" t="s">
        <v>8315</v>
      </c>
      <c r="T1369" s="3" t="s">
        <v>8316</v>
      </c>
    </row>
    <row r="1370" spans="1:20" ht="88" x14ac:dyDescent="0.2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14">
        <f t="shared" si="84"/>
        <v>42170.107569444437</v>
      </c>
      <c r="J1370" s="3">
        <v>1434342894</v>
      </c>
      <c r="K1370" s="14">
        <f t="shared" si="85"/>
        <v>42146.107569444437</v>
      </c>
      <c r="L1370" s="3">
        <v>1432269294</v>
      </c>
      <c r="M1370" s="3" t="b">
        <v>0</v>
      </c>
      <c r="N1370" s="3">
        <v>87</v>
      </c>
      <c r="O1370" s="3" t="b">
        <v>1</v>
      </c>
      <c r="P1370" s="3" t="s">
        <v>8271</v>
      </c>
      <c r="Q1370" s="8">
        <f t="shared" si="86"/>
        <v>1.107</v>
      </c>
      <c r="R1370" s="10">
        <f t="shared" si="87"/>
        <v>63.620689655172413</v>
      </c>
      <c r="S1370" s="3" t="s">
        <v>8315</v>
      </c>
      <c r="T1370" s="3" t="s">
        <v>8316</v>
      </c>
    </row>
    <row r="1371" spans="1:20" ht="110" x14ac:dyDescent="0.2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14">
        <f t="shared" si="84"/>
        <v>41740.510949074072</v>
      </c>
      <c r="J1371" s="3">
        <v>1397225746</v>
      </c>
      <c r="K1371" s="14">
        <f t="shared" si="85"/>
        <v>41710.510949074072</v>
      </c>
      <c r="L1371" s="3">
        <v>1394633746</v>
      </c>
      <c r="M1371" s="3" t="b">
        <v>0</v>
      </c>
      <c r="N1371" s="3">
        <v>406</v>
      </c>
      <c r="O1371" s="3" t="b">
        <v>1</v>
      </c>
      <c r="P1371" s="3" t="s">
        <v>8271</v>
      </c>
      <c r="Q1371" s="8">
        <f t="shared" si="86"/>
        <v>1.0534805315203954</v>
      </c>
      <c r="R1371" s="10">
        <f t="shared" si="87"/>
        <v>83.967068965517228</v>
      </c>
      <c r="S1371" s="3" t="s">
        <v>8315</v>
      </c>
      <c r="T1371" s="3" t="s">
        <v>8316</v>
      </c>
    </row>
    <row r="1372" spans="1:20" ht="66" x14ac:dyDescent="0.2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14">
        <f t="shared" si="84"/>
        <v>41562.920023148145</v>
      </c>
      <c r="J1372" s="3">
        <v>1381881890</v>
      </c>
      <c r="K1372" s="14">
        <f t="shared" si="85"/>
        <v>41547.920023148145</v>
      </c>
      <c r="L1372" s="3">
        <v>1380585890</v>
      </c>
      <c r="M1372" s="3" t="b">
        <v>0</v>
      </c>
      <c r="N1372" s="3">
        <v>20</v>
      </c>
      <c r="O1372" s="3" t="b">
        <v>1</v>
      </c>
      <c r="P1372" s="3" t="s">
        <v>8271</v>
      </c>
      <c r="Q1372" s="8">
        <f t="shared" si="86"/>
        <v>1.0366666666666666</v>
      </c>
      <c r="R1372" s="10">
        <f t="shared" si="87"/>
        <v>77.75</v>
      </c>
      <c r="S1372" s="3" t="s">
        <v>8315</v>
      </c>
      <c r="T1372" s="3" t="s">
        <v>8316</v>
      </c>
    </row>
    <row r="1373" spans="1:20" ht="88" x14ac:dyDescent="0.2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14">
        <f t="shared" si="84"/>
        <v>42131.675254629627</v>
      </c>
      <c r="J1373" s="3">
        <v>1431022342</v>
      </c>
      <c r="K1373" s="14">
        <f t="shared" si="85"/>
        <v>42101.675254629627</v>
      </c>
      <c r="L1373" s="3">
        <v>1428430342</v>
      </c>
      <c r="M1373" s="3" t="b">
        <v>0</v>
      </c>
      <c r="N1373" s="3">
        <v>70</v>
      </c>
      <c r="O1373" s="3" t="b">
        <v>1</v>
      </c>
      <c r="P1373" s="3" t="s">
        <v>8271</v>
      </c>
      <c r="Q1373" s="8">
        <f t="shared" si="86"/>
        <v>1.0708672667523933</v>
      </c>
      <c r="R1373" s="10">
        <f t="shared" si="87"/>
        <v>107.07142857142857</v>
      </c>
      <c r="S1373" s="3" t="s">
        <v>8315</v>
      </c>
      <c r="T1373" s="3" t="s">
        <v>8316</v>
      </c>
    </row>
    <row r="1374" spans="1:20" ht="44" x14ac:dyDescent="0.2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14">
        <f t="shared" si="84"/>
        <v>41102.65662037037</v>
      </c>
      <c r="J1374" s="3">
        <v>1342115132</v>
      </c>
      <c r="K1374" s="14">
        <f t="shared" si="85"/>
        <v>41072.65662037037</v>
      </c>
      <c r="L1374" s="3">
        <v>1339523132</v>
      </c>
      <c r="M1374" s="3" t="b">
        <v>0</v>
      </c>
      <c r="N1374" s="3">
        <v>16</v>
      </c>
      <c r="O1374" s="3" t="b">
        <v>1</v>
      </c>
      <c r="P1374" s="3" t="s">
        <v>8271</v>
      </c>
      <c r="Q1374" s="8">
        <f t="shared" si="86"/>
        <v>1.24</v>
      </c>
      <c r="R1374" s="10">
        <f t="shared" si="87"/>
        <v>38.75</v>
      </c>
      <c r="S1374" s="3" t="s">
        <v>8315</v>
      </c>
      <c r="T1374" s="3" t="s">
        <v>8316</v>
      </c>
    </row>
    <row r="1375" spans="1:20" ht="66" x14ac:dyDescent="0.2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14">
        <f t="shared" si="84"/>
        <v>42734.868437499994</v>
      </c>
      <c r="J1375" s="3">
        <v>1483138233</v>
      </c>
      <c r="K1375" s="14">
        <f t="shared" si="85"/>
        <v>42704.868437499994</v>
      </c>
      <c r="L1375" s="3">
        <v>1480546233</v>
      </c>
      <c r="M1375" s="3" t="b">
        <v>0</v>
      </c>
      <c r="N1375" s="3">
        <v>52</v>
      </c>
      <c r="O1375" s="3" t="b">
        <v>1</v>
      </c>
      <c r="P1375" s="3" t="s">
        <v>8271</v>
      </c>
      <c r="Q1375" s="8">
        <f t="shared" si="86"/>
        <v>1.0501</v>
      </c>
      <c r="R1375" s="10">
        <f t="shared" si="87"/>
        <v>201.94230769230768</v>
      </c>
      <c r="S1375" s="3" t="s">
        <v>8315</v>
      </c>
      <c r="T1375" s="3" t="s">
        <v>8316</v>
      </c>
    </row>
    <row r="1376" spans="1:20" ht="88" x14ac:dyDescent="0.2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14">
        <f t="shared" si="84"/>
        <v>42454.036898148144</v>
      </c>
      <c r="J1376" s="3">
        <v>1458874388</v>
      </c>
      <c r="K1376" s="14">
        <f t="shared" si="85"/>
        <v>42424.078564814808</v>
      </c>
      <c r="L1376" s="3">
        <v>1456285988</v>
      </c>
      <c r="M1376" s="3" t="b">
        <v>0</v>
      </c>
      <c r="N1376" s="3">
        <v>66</v>
      </c>
      <c r="O1376" s="3" t="b">
        <v>1</v>
      </c>
      <c r="P1376" s="3" t="s">
        <v>8271</v>
      </c>
      <c r="Q1376" s="8">
        <f t="shared" si="86"/>
        <v>1.8946666666666667</v>
      </c>
      <c r="R1376" s="10">
        <f t="shared" si="87"/>
        <v>43.060606060606062</v>
      </c>
      <c r="S1376" s="3" t="s">
        <v>8315</v>
      </c>
      <c r="T1376" s="3" t="s">
        <v>8316</v>
      </c>
    </row>
    <row r="1377" spans="1:20" ht="88" x14ac:dyDescent="0.2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14">
        <f t="shared" si="84"/>
        <v>42749.982858796291</v>
      </c>
      <c r="J1377" s="3">
        <v>1484444119</v>
      </c>
      <c r="K1377" s="14">
        <f t="shared" si="85"/>
        <v>42719.982858796291</v>
      </c>
      <c r="L1377" s="3">
        <v>1481852119</v>
      </c>
      <c r="M1377" s="3" t="b">
        <v>0</v>
      </c>
      <c r="N1377" s="3">
        <v>109</v>
      </c>
      <c r="O1377" s="3" t="b">
        <v>1</v>
      </c>
      <c r="P1377" s="3" t="s">
        <v>8271</v>
      </c>
      <c r="Q1377" s="8">
        <f t="shared" si="86"/>
        <v>1.7132499999999999</v>
      </c>
      <c r="R1377" s="10">
        <f t="shared" si="87"/>
        <v>62.871559633027523</v>
      </c>
      <c r="S1377" s="3" t="s">
        <v>8315</v>
      </c>
      <c r="T1377" s="3" t="s">
        <v>8316</v>
      </c>
    </row>
    <row r="1378" spans="1:20" ht="66" x14ac:dyDescent="0.2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14">
        <f t="shared" si="84"/>
        <v>42707.627384259256</v>
      </c>
      <c r="J1378" s="3">
        <v>1480784606</v>
      </c>
      <c r="K1378" s="14">
        <f t="shared" si="85"/>
        <v>42677.585717592585</v>
      </c>
      <c r="L1378" s="3">
        <v>1478189006</v>
      </c>
      <c r="M1378" s="3" t="b">
        <v>0</v>
      </c>
      <c r="N1378" s="3">
        <v>168</v>
      </c>
      <c r="O1378" s="3" t="b">
        <v>1</v>
      </c>
      <c r="P1378" s="3" t="s">
        <v>8271</v>
      </c>
      <c r="Q1378" s="8">
        <f t="shared" si="86"/>
        <v>2.5248648648648651</v>
      </c>
      <c r="R1378" s="10">
        <f t="shared" si="87"/>
        <v>55.607142857142854</v>
      </c>
      <c r="S1378" s="3" t="s">
        <v>8315</v>
      </c>
      <c r="T1378" s="3" t="s">
        <v>8316</v>
      </c>
    </row>
    <row r="1379" spans="1:20" ht="88" x14ac:dyDescent="0.2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14">
        <f t="shared" si="84"/>
        <v>42769.09097222222</v>
      </c>
      <c r="J1379" s="3">
        <v>1486095060</v>
      </c>
      <c r="K1379" s="14">
        <f t="shared" si="85"/>
        <v>42747.13622685185</v>
      </c>
      <c r="L1379" s="3">
        <v>1484198170</v>
      </c>
      <c r="M1379" s="3" t="b">
        <v>0</v>
      </c>
      <c r="N1379" s="3">
        <v>31</v>
      </c>
      <c r="O1379" s="3" t="b">
        <v>1</v>
      </c>
      <c r="P1379" s="3" t="s">
        <v>8271</v>
      </c>
      <c r="Q1379" s="8">
        <f t="shared" si="86"/>
        <v>1.1615384615384616</v>
      </c>
      <c r="R1379" s="10">
        <f t="shared" si="87"/>
        <v>48.70967741935484</v>
      </c>
      <c r="S1379" s="3" t="s">
        <v>8315</v>
      </c>
      <c r="T1379" s="3" t="s">
        <v>8316</v>
      </c>
    </row>
    <row r="1380" spans="1:20" ht="44" x14ac:dyDescent="0.2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14">
        <f t="shared" si="84"/>
        <v>42583.676041666658</v>
      </c>
      <c r="J1380" s="3">
        <v>1470075210</v>
      </c>
      <c r="K1380" s="14">
        <f t="shared" si="85"/>
        <v>42568.676041666666</v>
      </c>
      <c r="L1380" s="3">
        <v>1468779210</v>
      </c>
      <c r="M1380" s="3" t="b">
        <v>0</v>
      </c>
      <c r="N1380" s="3">
        <v>133</v>
      </c>
      <c r="O1380" s="3" t="b">
        <v>1</v>
      </c>
      <c r="P1380" s="3" t="s">
        <v>8271</v>
      </c>
      <c r="Q1380" s="8">
        <f t="shared" si="86"/>
        <v>2.0335000000000001</v>
      </c>
      <c r="R1380" s="10">
        <f t="shared" si="87"/>
        <v>30.578947368421051</v>
      </c>
      <c r="S1380" s="3" t="s">
        <v>8315</v>
      </c>
      <c r="T1380" s="3" t="s">
        <v>8316</v>
      </c>
    </row>
    <row r="1381" spans="1:20" ht="44" x14ac:dyDescent="0.2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14">
        <f t="shared" si="84"/>
        <v>42160.40828703704</v>
      </c>
      <c r="J1381" s="3">
        <v>1433504876</v>
      </c>
      <c r="K1381" s="14">
        <f t="shared" si="85"/>
        <v>42130.408287037033</v>
      </c>
      <c r="L1381" s="3">
        <v>1430912876</v>
      </c>
      <c r="M1381" s="3" t="b">
        <v>0</v>
      </c>
      <c r="N1381" s="3">
        <v>151</v>
      </c>
      <c r="O1381" s="3" t="b">
        <v>1</v>
      </c>
      <c r="P1381" s="3" t="s">
        <v>8271</v>
      </c>
      <c r="Q1381" s="8">
        <f t="shared" si="86"/>
        <v>1.1160000000000001</v>
      </c>
      <c r="R1381" s="10">
        <f t="shared" si="87"/>
        <v>73.907284768211923</v>
      </c>
      <c r="S1381" s="3" t="s">
        <v>8315</v>
      </c>
      <c r="T1381" s="3" t="s">
        <v>8316</v>
      </c>
    </row>
    <row r="1382" spans="1:20" ht="66" x14ac:dyDescent="0.2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14">
        <f t="shared" si="84"/>
        <v>42163.999999999993</v>
      </c>
      <c r="J1382" s="3">
        <v>1433815200</v>
      </c>
      <c r="K1382" s="14">
        <f t="shared" si="85"/>
        <v>42141.679467592585</v>
      </c>
      <c r="L1382" s="3">
        <v>1431886706</v>
      </c>
      <c r="M1382" s="3" t="b">
        <v>0</v>
      </c>
      <c r="N1382" s="3">
        <v>5</v>
      </c>
      <c r="O1382" s="3" t="b">
        <v>1</v>
      </c>
      <c r="P1382" s="3" t="s">
        <v>8271</v>
      </c>
      <c r="Q1382" s="8">
        <f t="shared" si="86"/>
        <v>4.24</v>
      </c>
      <c r="R1382" s="10">
        <f t="shared" si="87"/>
        <v>21.2</v>
      </c>
      <c r="S1382" s="3" t="s">
        <v>8315</v>
      </c>
      <c r="T1382" s="3" t="s">
        <v>8316</v>
      </c>
    </row>
    <row r="1383" spans="1:20" ht="110" x14ac:dyDescent="0.2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14">
        <f t="shared" si="84"/>
        <v>42733.131076388883</v>
      </c>
      <c r="J1383" s="3">
        <v>1482988125</v>
      </c>
      <c r="K1383" s="14">
        <f t="shared" si="85"/>
        <v>42703.131076388883</v>
      </c>
      <c r="L1383" s="3">
        <v>1480396125</v>
      </c>
      <c r="M1383" s="3" t="b">
        <v>0</v>
      </c>
      <c r="N1383" s="3">
        <v>73</v>
      </c>
      <c r="O1383" s="3" t="b">
        <v>1</v>
      </c>
      <c r="P1383" s="3" t="s">
        <v>8271</v>
      </c>
      <c r="Q1383" s="8">
        <f t="shared" si="86"/>
        <v>1.071</v>
      </c>
      <c r="R1383" s="10">
        <f t="shared" si="87"/>
        <v>73.356164383561648</v>
      </c>
      <c r="S1383" s="3" t="s">
        <v>8315</v>
      </c>
      <c r="T1383" s="3" t="s">
        <v>8316</v>
      </c>
    </row>
    <row r="1384" spans="1:20" ht="88" x14ac:dyDescent="0.2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14">
        <f t="shared" si="84"/>
        <v>41400.716851851852</v>
      </c>
      <c r="J1384" s="3">
        <v>1367867536</v>
      </c>
      <c r="K1384" s="14">
        <f t="shared" si="85"/>
        <v>41370.716851851852</v>
      </c>
      <c r="L1384" s="3">
        <v>1365275536</v>
      </c>
      <c r="M1384" s="3" t="b">
        <v>0</v>
      </c>
      <c r="N1384" s="3">
        <v>148</v>
      </c>
      <c r="O1384" s="3" t="b">
        <v>1</v>
      </c>
      <c r="P1384" s="3" t="s">
        <v>8271</v>
      </c>
      <c r="Q1384" s="8">
        <f t="shared" si="86"/>
        <v>1.043625</v>
      </c>
      <c r="R1384" s="10">
        <f t="shared" si="87"/>
        <v>56.412162162162161</v>
      </c>
      <c r="S1384" s="3" t="s">
        <v>8315</v>
      </c>
      <c r="T1384" s="3" t="s">
        <v>8316</v>
      </c>
    </row>
    <row r="1385" spans="1:20" ht="110" x14ac:dyDescent="0.2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14">
        <f t="shared" si="84"/>
        <v>42726.991643518515</v>
      </c>
      <c r="J1385" s="3">
        <v>1482457678</v>
      </c>
      <c r="K1385" s="14">
        <f t="shared" si="85"/>
        <v>42706.991643518515</v>
      </c>
      <c r="L1385" s="3">
        <v>1480729678</v>
      </c>
      <c r="M1385" s="3" t="b">
        <v>0</v>
      </c>
      <c r="N1385" s="3">
        <v>93</v>
      </c>
      <c r="O1385" s="3" t="b">
        <v>1</v>
      </c>
      <c r="P1385" s="3" t="s">
        <v>8271</v>
      </c>
      <c r="Q1385" s="8">
        <f t="shared" si="86"/>
        <v>2.124090909090909</v>
      </c>
      <c r="R1385" s="10">
        <f t="shared" si="87"/>
        <v>50.247311827956992</v>
      </c>
      <c r="S1385" s="3" t="s">
        <v>8315</v>
      </c>
      <c r="T1385" s="3" t="s">
        <v>8316</v>
      </c>
    </row>
    <row r="1386" spans="1:20" ht="88" x14ac:dyDescent="0.2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14">
        <f t="shared" si="84"/>
        <v>42190.651874999996</v>
      </c>
      <c r="J1386" s="3">
        <v>1436117922</v>
      </c>
      <c r="K1386" s="14">
        <f t="shared" si="85"/>
        <v>42160.651874999996</v>
      </c>
      <c r="L1386" s="3">
        <v>1433525922</v>
      </c>
      <c r="M1386" s="3" t="b">
        <v>0</v>
      </c>
      <c r="N1386" s="3">
        <v>63</v>
      </c>
      <c r="O1386" s="3" t="b">
        <v>1</v>
      </c>
      <c r="P1386" s="3" t="s">
        <v>8271</v>
      </c>
      <c r="Q1386" s="8">
        <f t="shared" si="86"/>
        <v>1.2408571428571429</v>
      </c>
      <c r="R1386" s="10">
        <f t="shared" si="87"/>
        <v>68.936507936507937</v>
      </c>
      <c r="S1386" s="3" t="s">
        <v>8315</v>
      </c>
      <c r="T1386" s="3" t="s">
        <v>8316</v>
      </c>
    </row>
    <row r="1387" spans="1:20" ht="88" x14ac:dyDescent="0.2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14">
        <f t="shared" si="84"/>
        <v>42489.424305555549</v>
      </c>
      <c r="J1387" s="3">
        <v>1461931860</v>
      </c>
      <c r="K1387" s="14">
        <f t="shared" si="85"/>
        <v>42433.605567129627</v>
      </c>
      <c r="L1387" s="3">
        <v>1457109121</v>
      </c>
      <c r="M1387" s="3" t="b">
        <v>0</v>
      </c>
      <c r="N1387" s="3">
        <v>134</v>
      </c>
      <c r="O1387" s="3" t="b">
        <v>1</v>
      </c>
      <c r="P1387" s="3" t="s">
        <v>8271</v>
      </c>
      <c r="Q1387" s="8">
        <f t="shared" si="86"/>
        <v>1.10406125</v>
      </c>
      <c r="R1387" s="10">
        <f t="shared" si="87"/>
        <v>65.914104477611943</v>
      </c>
      <c r="S1387" s="3" t="s">
        <v>8315</v>
      </c>
      <c r="T1387" s="3" t="s">
        <v>8316</v>
      </c>
    </row>
    <row r="1388" spans="1:20" ht="66" x14ac:dyDescent="0.2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14">
        <f t="shared" si="84"/>
        <v>42214.563530092586</v>
      </c>
      <c r="J1388" s="3">
        <v>1438183889</v>
      </c>
      <c r="K1388" s="14">
        <f t="shared" si="85"/>
        <v>42184.563530092586</v>
      </c>
      <c r="L1388" s="3">
        <v>1435591889</v>
      </c>
      <c r="M1388" s="3" t="b">
        <v>0</v>
      </c>
      <c r="N1388" s="3">
        <v>14</v>
      </c>
      <c r="O1388" s="3" t="b">
        <v>1</v>
      </c>
      <c r="P1388" s="3" t="s">
        <v>8271</v>
      </c>
      <c r="Q1388" s="8">
        <f t="shared" si="86"/>
        <v>2.1875</v>
      </c>
      <c r="R1388" s="10">
        <f t="shared" si="87"/>
        <v>62.5</v>
      </c>
      <c r="S1388" s="3" t="s">
        <v>8315</v>
      </c>
      <c r="T1388" s="3" t="s">
        <v>8316</v>
      </c>
    </row>
    <row r="1389" spans="1:20" ht="88" x14ac:dyDescent="0.2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14">
        <f t="shared" si="84"/>
        <v>42158.104166666664</v>
      </c>
      <c r="J1389" s="3">
        <v>1433305800</v>
      </c>
      <c r="K1389" s="14">
        <f t="shared" si="85"/>
        <v>42126.837905092594</v>
      </c>
      <c r="L1389" s="3">
        <v>1430604395</v>
      </c>
      <c r="M1389" s="3" t="b">
        <v>0</v>
      </c>
      <c r="N1389" s="3">
        <v>78</v>
      </c>
      <c r="O1389" s="3" t="b">
        <v>1</v>
      </c>
      <c r="P1389" s="3" t="s">
        <v>8271</v>
      </c>
      <c r="Q1389" s="8">
        <f t="shared" si="86"/>
        <v>1.36625</v>
      </c>
      <c r="R1389" s="10">
        <f t="shared" si="87"/>
        <v>70.064102564102569</v>
      </c>
      <c r="S1389" s="3" t="s">
        <v>8315</v>
      </c>
      <c r="T1389" s="3" t="s">
        <v>8316</v>
      </c>
    </row>
    <row r="1390" spans="1:20" ht="110" x14ac:dyDescent="0.2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14">
        <f t="shared" si="84"/>
        <v>42660.593055555553</v>
      </c>
      <c r="J1390" s="3">
        <v>1476720840</v>
      </c>
      <c r="K1390" s="14">
        <f t="shared" si="85"/>
        <v>42634.531446759262</v>
      </c>
      <c r="L1390" s="3">
        <v>1474469117</v>
      </c>
      <c r="M1390" s="3" t="b">
        <v>0</v>
      </c>
      <c r="N1390" s="3">
        <v>112</v>
      </c>
      <c r="O1390" s="3" t="b">
        <v>1</v>
      </c>
      <c r="P1390" s="3" t="s">
        <v>8271</v>
      </c>
      <c r="Q1390" s="8">
        <f t="shared" si="86"/>
        <v>1.348074</v>
      </c>
      <c r="R1390" s="10">
        <f t="shared" si="87"/>
        <v>60.181874999999998</v>
      </c>
      <c r="S1390" s="3" t="s">
        <v>8315</v>
      </c>
      <c r="T1390" s="3" t="s">
        <v>8316</v>
      </c>
    </row>
    <row r="1391" spans="1:20" ht="66" x14ac:dyDescent="0.2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14">
        <f t="shared" si="84"/>
        <v>42595.397650462961</v>
      </c>
      <c r="J1391" s="3">
        <v>1471087957</v>
      </c>
      <c r="K1391" s="14">
        <f t="shared" si="85"/>
        <v>42565.397650462961</v>
      </c>
      <c r="L1391" s="3">
        <v>1468495957</v>
      </c>
      <c r="M1391" s="3" t="b">
        <v>0</v>
      </c>
      <c r="N1391" s="3">
        <v>34</v>
      </c>
      <c r="O1391" s="3" t="b">
        <v>1</v>
      </c>
      <c r="P1391" s="3" t="s">
        <v>8271</v>
      </c>
      <c r="Q1391" s="8">
        <f t="shared" si="86"/>
        <v>1.454</v>
      </c>
      <c r="R1391" s="10">
        <f t="shared" si="87"/>
        <v>21.382352941176471</v>
      </c>
      <c r="S1391" s="3" t="s">
        <v>8315</v>
      </c>
      <c r="T1391" s="3" t="s">
        <v>8316</v>
      </c>
    </row>
    <row r="1392" spans="1:20" ht="88" x14ac:dyDescent="0.2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14">
        <f t="shared" si="84"/>
        <v>42121.633333333331</v>
      </c>
      <c r="J1392" s="3">
        <v>1430154720</v>
      </c>
      <c r="K1392" s="14">
        <f t="shared" si="85"/>
        <v>42087.719976851855</v>
      </c>
      <c r="L1392" s="3">
        <v>1427224606</v>
      </c>
      <c r="M1392" s="3" t="b">
        <v>0</v>
      </c>
      <c r="N1392" s="3">
        <v>19</v>
      </c>
      <c r="O1392" s="3" t="b">
        <v>1</v>
      </c>
      <c r="P1392" s="3" t="s">
        <v>8271</v>
      </c>
      <c r="Q1392" s="8">
        <f t="shared" si="86"/>
        <v>1.0910714285714285</v>
      </c>
      <c r="R1392" s="10">
        <f t="shared" si="87"/>
        <v>160.78947368421052</v>
      </c>
      <c r="S1392" s="3" t="s">
        <v>8315</v>
      </c>
      <c r="T1392" s="3" t="s">
        <v>8316</v>
      </c>
    </row>
    <row r="1393" spans="1:20" ht="66" x14ac:dyDescent="0.2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14">
        <f t="shared" si="84"/>
        <v>42238.124305555553</v>
      </c>
      <c r="J1393" s="3">
        <v>1440219540</v>
      </c>
      <c r="K1393" s="14">
        <f t="shared" si="85"/>
        <v>42193.567337962959</v>
      </c>
      <c r="L1393" s="3">
        <v>1436369818</v>
      </c>
      <c r="M1393" s="3" t="b">
        <v>0</v>
      </c>
      <c r="N1393" s="3">
        <v>13</v>
      </c>
      <c r="O1393" s="3" t="b">
        <v>1</v>
      </c>
      <c r="P1393" s="3" t="s">
        <v>8271</v>
      </c>
      <c r="Q1393" s="8">
        <f t="shared" si="86"/>
        <v>1.1020000000000001</v>
      </c>
      <c r="R1393" s="10">
        <f t="shared" si="87"/>
        <v>42.384615384615387</v>
      </c>
      <c r="S1393" s="3" t="s">
        <v>8315</v>
      </c>
      <c r="T1393" s="3" t="s">
        <v>8316</v>
      </c>
    </row>
    <row r="1394" spans="1:20" ht="88" x14ac:dyDescent="0.2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14">
        <f t="shared" si="84"/>
        <v>42432.071597222217</v>
      </c>
      <c r="J1394" s="3">
        <v>1456976586</v>
      </c>
      <c r="K1394" s="14">
        <f t="shared" si="85"/>
        <v>42401.071597222217</v>
      </c>
      <c r="L1394" s="3">
        <v>1454298186</v>
      </c>
      <c r="M1394" s="3" t="b">
        <v>0</v>
      </c>
      <c r="N1394" s="3">
        <v>104</v>
      </c>
      <c r="O1394" s="3" t="b">
        <v>1</v>
      </c>
      <c r="P1394" s="3" t="s">
        <v>8271</v>
      </c>
      <c r="Q1394" s="8">
        <f t="shared" si="86"/>
        <v>1.1364000000000001</v>
      </c>
      <c r="R1394" s="10">
        <f t="shared" si="87"/>
        <v>27.317307692307693</v>
      </c>
      <c r="S1394" s="3" t="s">
        <v>8315</v>
      </c>
      <c r="T1394" s="3" t="s">
        <v>8316</v>
      </c>
    </row>
    <row r="1395" spans="1:20" ht="44" x14ac:dyDescent="0.2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14">
        <f t="shared" si="84"/>
        <v>42583.598645833328</v>
      </c>
      <c r="J1395" s="3">
        <v>1470068523</v>
      </c>
      <c r="K1395" s="14">
        <f t="shared" si="85"/>
        <v>42553.598645833328</v>
      </c>
      <c r="L1395" s="3">
        <v>1467476523</v>
      </c>
      <c r="M1395" s="3" t="b">
        <v>0</v>
      </c>
      <c r="N1395" s="3">
        <v>52</v>
      </c>
      <c r="O1395" s="3" t="b">
        <v>1</v>
      </c>
      <c r="P1395" s="3" t="s">
        <v>8271</v>
      </c>
      <c r="Q1395" s="8">
        <f t="shared" si="86"/>
        <v>1.0235000000000001</v>
      </c>
      <c r="R1395" s="10">
        <f t="shared" si="87"/>
        <v>196.82692307692307</v>
      </c>
      <c r="S1395" s="3" t="s">
        <v>8315</v>
      </c>
      <c r="T1395" s="3" t="s">
        <v>8316</v>
      </c>
    </row>
    <row r="1396" spans="1:20" ht="88" x14ac:dyDescent="0.2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14">
        <f t="shared" si="84"/>
        <v>42795.041666666664</v>
      </c>
      <c r="J1396" s="3">
        <v>1488337200</v>
      </c>
      <c r="K1396" s="14">
        <f t="shared" si="85"/>
        <v>42752.061643518515</v>
      </c>
      <c r="L1396" s="3">
        <v>1484623726</v>
      </c>
      <c r="M1396" s="3" t="b">
        <v>0</v>
      </c>
      <c r="N1396" s="3">
        <v>17</v>
      </c>
      <c r="O1396" s="3" t="b">
        <v>1</v>
      </c>
      <c r="P1396" s="3" t="s">
        <v>8271</v>
      </c>
      <c r="Q1396" s="8">
        <f t="shared" si="86"/>
        <v>1.2213333333333334</v>
      </c>
      <c r="R1396" s="10">
        <f t="shared" si="87"/>
        <v>53.882352941176471</v>
      </c>
      <c r="S1396" s="3" t="s">
        <v>8315</v>
      </c>
      <c r="T1396" s="3" t="s">
        <v>8316</v>
      </c>
    </row>
    <row r="1397" spans="1:20" ht="44" x14ac:dyDescent="0.2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14">
        <f t="shared" si="84"/>
        <v>42749.825011574074</v>
      </c>
      <c r="J1397" s="3">
        <v>1484430481</v>
      </c>
      <c r="K1397" s="14">
        <f t="shared" si="85"/>
        <v>42719.825011574074</v>
      </c>
      <c r="L1397" s="3">
        <v>1481838481</v>
      </c>
      <c r="M1397" s="3" t="b">
        <v>0</v>
      </c>
      <c r="N1397" s="3">
        <v>82</v>
      </c>
      <c r="O1397" s="3" t="b">
        <v>1</v>
      </c>
      <c r="P1397" s="3" t="s">
        <v>8271</v>
      </c>
      <c r="Q1397" s="8">
        <f t="shared" si="86"/>
        <v>1.1188571428571428</v>
      </c>
      <c r="R1397" s="10">
        <f t="shared" si="87"/>
        <v>47.756097560975611</v>
      </c>
      <c r="S1397" s="3" t="s">
        <v>8315</v>
      </c>
      <c r="T1397" s="3" t="s">
        <v>8316</v>
      </c>
    </row>
    <row r="1398" spans="1:20" ht="88" x14ac:dyDescent="0.2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14">
        <f t="shared" si="84"/>
        <v>42048.915300925924</v>
      </c>
      <c r="J1398" s="3">
        <v>1423871882</v>
      </c>
      <c r="K1398" s="14">
        <f t="shared" si="85"/>
        <v>42018.915300925924</v>
      </c>
      <c r="L1398" s="3">
        <v>1421279882</v>
      </c>
      <c r="M1398" s="3" t="b">
        <v>0</v>
      </c>
      <c r="N1398" s="3">
        <v>73</v>
      </c>
      <c r="O1398" s="3" t="b">
        <v>1</v>
      </c>
      <c r="P1398" s="3" t="s">
        <v>8271</v>
      </c>
      <c r="Q1398" s="8">
        <f t="shared" si="86"/>
        <v>1.073</v>
      </c>
      <c r="R1398" s="10">
        <f t="shared" si="87"/>
        <v>88.191780821917803</v>
      </c>
      <c r="S1398" s="3" t="s">
        <v>8315</v>
      </c>
      <c r="T1398" s="3" t="s">
        <v>8316</v>
      </c>
    </row>
    <row r="1399" spans="1:20" ht="110" x14ac:dyDescent="0.2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14">
        <f t="shared" si="84"/>
        <v>42670.804861111108</v>
      </c>
      <c r="J1399" s="3">
        <v>1477603140</v>
      </c>
      <c r="K1399" s="14">
        <f t="shared" si="85"/>
        <v>42640.834606481476</v>
      </c>
      <c r="L1399" s="3">
        <v>1475013710</v>
      </c>
      <c r="M1399" s="3" t="b">
        <v>0</v>
      </c>
      <c r="N1399" s="3">
        <v>158</v>
      </c>
      <c r="O1399" s="3" t="b">
        <v>1</v>
      </c>
      <c r="P1399" s="3" t="s">
        <v>8271</v>
      </c>
      <c r="Q1399" s="8">
        <f t="shared" si="86"/>
        <v>1.1385000000000001</v>
      </c>
      <c r="R1399" s="10">
        <f t="shared" si="87"/>
        <v>72.056962025316452</v>
      </c>
      <c r="S1399" s="3" t="s">
        <v>8315</v>
      </c>
      <c r="T1399" s="3" t="s">
        <v>8316</v>
      </c>
    </row>
    <row r="1400" spans="1:20" ht="88" x14ac:dyDescent="0.2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14">
        <f t="shared" si="84"/>
        <v>42556.790902777771</v>
      </c>
      <c r="J1400" s="3">
        <v>1467752334</v>
      </c>
      <c r="K1400" s="14">
        <f t="shared" si="85"/>
        <v>42526.790902777771</v>
      </c>
      <c r="L1400" s="3">
        <v>1465160334</v>
      </c>
      <c r="M1400" s="3" t="b">
        <v>0</v>
      </c>
      <c r="N1400" s="3">
        <v>65</v>
      </c>
      <c r="O1400" s="3" t="b">
        <v>1</v>
      </c>
      <c r="P1400" s="3" t="s">
        <v>8271</v>
      </c>
      <c r="Q1400" s="8">
        <f t="shared" si="86"/>
        <v>1.0968181818181819</v>
      </c>
      <c r="R1400" s="10">
        <f t="shared" si="87"/>
        <v>74.246153846153845</v>
      </c>
      <c r="S1400" s="3" t="s">
        <v>8315</v>
      </c>
      <c r="T1400" s="3" t="s">
        <v>8316</v>
      </c>
    </row>
    <row r="1401" spans="1:20" ht="88" x14ac:dyDescent="0.2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14">
        <f t="shared" si="84"/>
        <v>41918.920983796292</v>
      </c>
      <c r="J1401" s="3">
        <v>1412640373</v>
      </c>
      <c r="K1401" s="14">
        <f t="shared" si="85"/>
        <v>41888.920983796292</v>
      </c>
      <c r="L1401" s="3">
        <v>1410048373</v>
      </c>
      <c r="M1401" s="3" t="b">
        <v>0</v>
      </c>
      <c r="N1401" s="3">
        <v>184</v>
      </c>
      <c r="O1401" s="3" t="b">
        <v>1</v>
      </c>
      <c r="P1401" s="3" t="s">
        <v>8271</v>
      </c>
      <c r="Q1401" s="8">
        <f t="shared" si="86"/>
        <v>1.2614444444444444</v>
      </c>
      <c r="R1401" s="10">
        <f t="shared" si="87"/>
        <v>61.701086956521742</v>
      </c>
      <c r="S1401" s="3" t="s">
        <v>8315</v>
      </c>
      <c r="T1401" s="3" t="s">
        <v>8316</v>
      </c>
    </row>
    <row r="1402" spans="1:20" ht="88" x14ac:dyDescent="0.2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14">
        <f t="shared" si="84"/>
        <v>42533.145833333336</v>
      </c>
      <c r="J1402" s="3">
        <v>1465709400</v>
      </c>
      <c r="K1402" s="14">
        <f t="shared" si="85"/>
        <v>42498.257789351854</v>
      </c>
      <c r="L1402" s="3">
        <v>1462695073</v>
      </c>
      <c r="M1402" s="3" t="b">
        <v>0</v>
      </c>
      <c r="N1402" s="3">
        <v>34</v>
      </c>
      <c r="O1402" s="3" t="b">
        <v>1</v>
      </c>
      <c r="P1402" s="3" t="s">
        <v>8271</v>
      </c>
      <c r="Q1402" s="8">
        <f t="shared" si="86"/>
        <v>1.6742857142857144</v>
      </c>
      <c r="R1402" s="10">
        <f t="shared" si="87"/>
        <v>17.235294117647058</v>
      </c>
      <c r="S1402" s="3" t="s">
        <v>8315</v>
      </c>
      <c r="T1402" s="3" t="s">
        <v>8316</v>
      </c>
    </row>
    <row r="1403" spans="1:20" ht="110" x14ac:dyDescent="0.2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14">
        <f t="shared" si="84"/>
        <v>41420.912893518514</v>
      </c>
      <c r="J1403" s="3">
        <v>1369612474</v>
      </c>
      <c r="K1403" s="14">
        <f t="shared" si="85"/>
        <v>41399.912893518514</v>
      </c>
      <c r="L1403" s="3">
        <v>1367798074</v>
      </c>
      <c r="M1403" s="3" t="b">
        <v>0</v>
      </c>
      <c r="N1403" s="3">
        <v>240</v>
      </c>
      <c r="O1403" s="3" t="b">
        <v>1</v>
      </c>
      <c r="P1403" s="3" t="s">
        <v>8271</v>
      </c>
      <c r="Q1403" s="8">
        <f t="shared" si="86"/>
        <v>4.9652000000000003</v>
      </c>
      <c r="R1403" s="10">
        <f t="shared" si="87"/>
        <v>51.720833333333331</v>
      </c>
      <c r="S1403" s="3" t="s">
        <v>8315</v>
      </c>
      <c r="T1403" s="3" t="s">
        <v>8316</v>
      </c>
    </row>
    <row r="1404" spans="1:20" ht="88" x14ac:dyDescent="0.2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14">
        <f t="shared" si="84"/>
        <v>42124.92836805556</v>
      </c>
      <c r="J1404" s="3">
        <v>1430439411</v>
      </c>
      <c r="K1404" s="14">
        <f t="shared" si="85"/>
        <v>42064.970034722217</v>
      </c>
      <c r="L1404" s="3">
        <v>1425259011</v>
      </c>
      <c r="M1404" s="3" t="b">
        <v>0</v>
      </c>
      <c r="N1404" s="3">
        <v>113</v>
      </c>
      <c r="O1404" s="3" t="b">
        <v>1</v>
      </c>
      <c r="P1404" s="3" t="s">
        <v>8271</v>
      </c>
      <c r="Q1404" s="8">
        <f t="shared" si="86"/>
        <v>1.0915999999999999</v>
      </c>
      <c r="R1404" s="10">
        <f t="shared" si="87"/>
        <v>24.150442477876105</v>
      </c>
      <c r="S1404" s="3" t="s">
        <v>8315</v>
      </c>
      <c r="T1404" s="3" t="s">
        <v>8316</v>
      </c>
    </row>
    <row r="1405" spans="1:20" ht="88" x14ac:dyDescent="0.2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14">
        <f t="shared" si="84"/>
        <v>41480.979571759257</v>
      </c>
      <c r="J1405" s="3">
        <v>1374802235</v>
      </c>
      <c r="K1405" s="14">
        <f t="shared" si="85"/>
        <v>41450.979571759257</v>
      </c>
      <c r="L1405" s="3">
        <v>1372210235</v>
      </c>
      <c r="M1405" s="3" t="b">
        <v>0</v>
      </c>
      <c r="N1405" s="3">
        <v>66</v>
      </c>
      <c r="O1405" s="3" t="b">
        <v>1</v>
      </c>
      <c r="P1405" s="3" t="s">
        <v>8271</v>
      </c>
      <c r="Q1405" s="8">
        <f t="shared" si="86"/>
        <v>1.0257499999999999</v>
      </c>
      <c r="R1405" s="10">
        <f t="shared" si="87"/>
        <v>62.166666666666664</v>
      </c>
      <c r="S1405" s="3" t="s">
        <v>8315</v>
      </c>
      <c r="T1405" s="3" t="s">
        <v>8316</v>
      </c>
    </row>
    <row r="1406" spans="1:20" ht="88" x14ac:dyDescent="0.2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14">
        <f t="shared" si="84"/>
        <v>42057.42690972222</v>
      </c>
      <c r="J1406" s="3">
        <v>1424607285</v>
      </c>
      <c r="K1406" s="14">
        <f t="shared" si="85"/>
        <v>42032.42690972222</v>
      </c>
      <c r="L1406" s="3">
        <v>1422447285</v>
      </c>
      <c r="M1406" s="3" t="b">
        <v>1</v>
      </c>
      <c r="N1406" s="3">
        <v>5</v>
      </c>
      <c r="O1406" s="3" t="b">
        <v>0</v>
      </c>
      <c r="P1406" s="3" t="s">
        <v>8282</v>
      </c>
      <c r="Q1406" s="8">
        <f t="shared" si="86"/>
        <v>1.6620689655172414E-2</v>
      </c>
      <c r="R1406" s="10">
        <f t="shared" si="87"/>
        <v>48.2</v>
      </c>
      <c r="S1406" s="3" t="s">
        <v>8312</v>
      </c>
      <c r="T1406" s="3" t="s">
        <v>8331</v>
      </c>
    </row>
    <row r="1407" spans="1:20" ht="44" x14ac:dyDescent="0.2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14">
        <f t="shared" si="84"/>
        <v>41971.63890046296</v>
      </c>
      <c r="J1407" s="3">
        <v>1417195201</v>
      </c>
      <c r="K1407" s="14">
        <f t="shared" si="85"/>
        <v>41941.597233796296</v>
      </c>
      <c r="L1407" s="3">
        <v>1414599601</v>
      </c>
      <c r="M1407" s="3" t="b">
        <v>1</v>
      </c>
      <c r="N1407" s="3">
        <v>17</v>
      </c>
      <c r="O1407" s="3" t="b">
        <v>0</v>
      </c>
      <c r="P1407" s="3" t="s">
        <v>8282</v>
      </c>
      <c r="Q1407" s="8">
        <f t="shared" si="86"/>
        <v>4.1999999999999997E-3</v>
      </c>
      <c r="R1407" s="10">
        <f t="shared" si="87"/>
        <v>6.1764705882352944</v>
      </c>
      <c r="S1407" s="3" t="s">
        <v>8312</v>
      </c>
      <c r="T1407" s="3" t="s">
        <v>8331</v>
      </c>
    </row>
    <row r="1408" spans="1:20" ht="44" x14ac:dyDescent="0.2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14">
        <f t="shared" si="84"/>
        <v>42350.333333333336</v>
      </c>
      <c r="J1408" s="3">
        <v>1449914400</v>
      </c>
      <c r="K1408" s="14">
        <f t="shared" si="85"/>
        <v>42297.349618055552</v>
      </c>
      <c r="L1408" s="3">
        <v>1445336607</v>
      </c>
      <c r="M1408" s="3" t="b">
        <v>0</v>
      </c>
      <c r="N1408" s="3">
        <v>3</v>
      </c>
      <c r="O1408" s="3" t="b">
        <v>0</v>
      </c>
      <c r="P1408" s="3" t="s">
        <v>8282</v>
      </c>
      <c r="Q1408" s="8">
        <f t="shared" si="86"/>
        <v>1.25E-3</v>
      </c>
      <c r="R1408" s="10">
        <f t="shared" si="87"/>
        <v>5</v>
      </c>
      <c r="S1408" s="3" t="s">
        <v>8312</v>
      </c>
      <c r="T1408" s="3" t="s">
        <v>8331</v>
      </c>
    </row>
    <row r="1409" spans="1:20" ht="88" x14ac:dyDescent="0.2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14">
        <f t="shared" si="84"/>
        <v>41863.45344907407</v>
      </c>
      <c r="J1409" s="3">
        <v>1407847978</v>
      </c>
      <c r="K1409" s="14">
        <f t="shared" si="85"/>
        <v>41838.45344907407</v>
      </c>
      <c r="L1409" s="3">
        <v>1405687978</v>
      </c>
      <c r="M1409" s="3" t="b">
        <v>0</v>
      </c>
      <c r="N1409" s="3">
        <v>2</v>
      </c>
      <c r="O1409" s="3" t="b">
        <v>0</v>
      </c>
      <c r="P1409" s="3" t="s">
        <v>8282</v>
      </c>
      <c r="Q1409" s="8">
        <f t="shared" si="86"/>
        <v>5.0000000000000001E-3</v>
      </c>
      <c r="R1409" s="10">
        <f t="shared" si="87"/>
        <v>7.5</v>
      </c>
      <c r="S1409" s="3" t="s">
        <v>8312</v>
      </c>
      <c r="T1409" s="3" t="s">
        <v>8331</v>
      </c>
    </row>
    <row r="1410" spans="1:20" ht="110" x14ac:dyDescent="0.2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14">
        <f t="shared" si="84"/>
        <v>42321.830509259256</v>
      </c>
      <c r="J1410" s="3">
        <v>1447451756</v>
      </c>
      <c r="K1410" s="14">
        <f t="shared" si="85"/>
        <v>42291.788842592585</v>
      </c>
      <c r="L1410" s="3">
        <v>1444856156</v>
      </c>
      <c r="M1410" s="3" t="b">
        <v>0</v>
      </c>
      <c r="N1410" s="3">
        <v>6</v>
      </c>
      <c r="O1410" s="3" t="b">
        <v>0</v>
      </c>
      <c r="P1410" s="3" t="s">
        <v>8282</v>
      </c>
      <c r="Q1410" s="8">
        <f t="shared" si="86"/>
        <v>7.1999999999999995E-2</v>
      </c>
      <c r="R1410" s="10">
        <f t="shared" si="87"/>
        <v>12</v>
      </c>
      <c r="S1410" s="3" t="s">
        <v>8312</v>
      </c>
      <c r="T1410" s="3" t="s">
        <v>8331</v>
      </c>
    </row>
    <row r="1411" spans="1:20" ht="88" x14ac:dyDescent="0.2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14">
        <f t="shared" ref="I1411:I1474" si="88">(((J1411/60)/60)/24)+DATE(1970,1,1)+(-2/24)</f>
        <v>42005.091840277775</v>
      </c>
      <c r="J1411" s="3">
        <v>1420085535</v>
      </c>
      <c r="K1411" s="14">
        <f t="shared" ref="K1411:K1474" si="89">(L1411/86400)+25569+(-2/24)</f>
        <v>41945.050173611111</v>
      </c>
      <c r="L1411" s="3">
        <v>1414897935</v>
      </c>
      <c r="M1411" s="3" t="b">
        <v>0</v>
      </c>
      <c r="N1411" s="3">
        <v>0</v>
      </c>
      <c r="O1411" s="3" t="b">
        <v>0</v>
      </c>
      <c r="P1411" s="3" t="s">
        <v>8282</v>
      </c>
      <c r="Q1411" s="8">
        <f t="shared" ref="Q1411:Q1474" si="90">E1411/D1411</f>
        <v>0</v>
      </c>
      <c r="R1411" s="10" t="e">
        <f t="shared" ref="R1411:R1474" si="91">E1411/N1411</f>
        <v>#DIV/0!</v>
      </c>
      <c r="S1411" s="3" t="s">
        <v>8312</v>
      </c>
      <c r="T1411" s="3" t="s">
        <v>8331</v>
      </c>
    </row>
    <row r="1412" spans="1:20" ht="110" x14ac:dyDescent="0.2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14">
        <f t="shared" si="88"/>
        <v>42524.235185185178</v>
      </c>
      <c r="J1412" s="3">
        <v>1464939520</v>
      </c>
      <c r="K1412" s="14">
        <f t="shared" si="89"/>
        <v>42479.235185185178</v>
      </c>
      <c r="L1412" s="3">
        <v>1461051520</v>
      </c>
      <c r="M1412" s="3" t="b">
        <v>0</v>
      </c>
      <c r="N1412" s="3">
        <v>1</v>
      </c>
      <c r="O1412" s="3" t="b">
        <v>0</v>
      </c>
      <c r="P1412" s="3" t="s">
        <v>8282</v>
      </c>
      <c r="Q1412" s="8">
        <f t="shared" si="90"/>
        <v>1.6666666666666666E-4</v>
      </c>
      <c r="R1412" s="10">
        <f t="shared" si="91"/>
        <v>1</v>
      </c>
      <c r="S1412" s="3" t="s">
        <v>8312</v>
      </c>
      <c r="T1412" s="3" t="s">
        <v>8331</v>
      </c>
    </row>
    <row r="1413" spans="1:20" ht="110" x14ac:dyDescent="0.2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14">
        <f t="shared" si="88"/>
        <v>42040.975694444445</v>
      </c>
      <c r="J1413" s="3">
        <v>1423185900</v>
      </c>
      <c r="K1413" s="14">
        <f t="shared" si="89"/>
        <v>42012.975694444445</v>
      </c>
      <c r="L1413" s="3">
        <v>1420766700</v>
      </c>
      <c r="M1413" s="3" t="b">
        <v>0</v>
      </c>
      <c r="N1413" s="3">
        <v>3</v>
      </c>
      <c r="O1413" s="3" t="b">
        <v>0</v>
      </c>
      <c r="P1413" s="3" t="s">
        <v>8282</v>
      </c>
      <c r="Q1413" s="8">
        <f t="shared" si="90"/>
        <v>2.3333333333333335E-3</v>
      </c>
      <c r="R1413" s="10">
        <f t="shared" si="91"/>
        <v>2.3333333333333335</v>
      </c>
      <c r="S1413" s="3" t="s">
        <v>8312</v>
      </c>
      <c r="T1413" s="3" t="s">
        <v>8331</v>
      </c>
    </row>
    <row r="1414" spans="1:20" ht="66" x14ac:dyDescent="0.2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14">
        <f t="shared" si="88"/>
        <v>41976.980312499996</v>
      </c>
      <c r="J1414" s="3">
        <v>1417656699</v>
      </c>
      <c r="K1414" s="14">
        <f t="shared" si="89"/>
        <v>41946.980312499996</v>
      </c>
      <c r="L1414" s="3">
        <v>1415064699</v>
      </c>
      <c r="M1414" s="3" t="b">
        <v>0</v>
      </c>
      <c r="N1414" s="3">
        <v>13</v>
      </c>
      <c r="O1414" s="3" t="b">
        <v>0</v>
      </c>
      <c r="P1414" s="3" t="s">
        <v>8282</v>
      </c>
      <c r="Q1414" s="8">
        <f t="shared" si="90"/>
        <v>4.5714285714285714E-2</v>
      </c>
      <c r="R1414" s="10">
        <f t="shared" si="91"/>
        <v>24.615384615384617</v>
      </c>
      <c r="S1414" s="3" t="s">
        <v>8312</v>
      </c>
      <c r="T1414" s="3" t="s">
        <v>8331</v>
      </c>
    </row>
    <row r="1415" spans="1:20" ht="110" x14ac:dyDescent="0.2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14">
        <f t="shared" si="88"/>
        <v>42420.353819444441</v>
      </c>
      <c r="J1415" s="3">
        <v>1455964170</v>
      </c>
      <c r="K1415" s="14">
        <f t="shared" si="89"/>
        <v>42360.353819444441</v>
      </c>
      <c r="L1415" s="3">
        <v>1450780170</v>
      </c>
      <c r="M1415" s="3" t="b">
        <v>0</v>
      </c>
      <c r="N1415" s="3">
        <v>1</v>
      </c>
      <c r="O1415" s="3" t="b">
        <v>0</v>
      </c>
      <c r="P1415" s="3" t="s">
        <v>8282</v>
      </c>
      <c r="Q1415" s="8">
        <f t="shared" si="90"/>
        <v>0.05</v>
      </c>
      <c r="R1415" s="10">
        <f t="shared" si="91"/>
        <v>100</v>
      </c>
      <c r="S1415" s="3" t="s">
        <v>8312</v>
      </c>
      <c r="T1415" s="3" t="s">
        <v>8331</v>
      </c>
    </row>
    <row r="1416" spans="1:20" ht="110" x14ac:dyDescent="0.2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14">
        <f t="shared" si="88"/>
        <v>42738.169756944444</v>
      </c>
      <c r="J1416" s="3">
        <v>1483423467</v>
      </c>
      <c r="K1416" s="14">
        <f t="shared" si="89"/>
        <v>42708.169756944444</v>
      </c>
      <c r="L1416" s="3">
        <v>1480831467</v>
      </c>
      <c r="M1416" s="3" t="b">
        <v>0</v>
      </c>
      <c r="N1416" s="3">
        <v>1</v>
      </c>
      <c r="O1416" s="3" t="b">
        <v>0</v>
      </c>
      <c r="P1416" s="3" t="s">
        <v>8282</v>
      </c>
      <c r="Q1416" s="8">
        <f t="shared" si="90"/>
        <v>2E-3</v>
      </c>
      <c r="R1416" s="10">
        <f t="shared" si="91"/>
        <v>1</v>
      </c>
      <c r="S1416" s="3" t="s">
        <v>8312</v>
      </c>
      <c r="T1416" s="3" t="s">
        <v>8331</v>
      </c>
    </row>
    <row r="1417" spans="1:20" ht="110" x14ac:dyDescent="0.2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14">
        <f t="shared" si="88"/>
        <v>42232.592488425922</v>
      </c>
      <c r="J1417" s="3">
        <v>1439741591</v>
      </c>
      <c r="K1417" s="14">
        <f t="shared" si="89"/>
        <v>42192.592488425922</v>
      </c>
      <c r="L1417" s="3">
        <v>1436285591</v>
      </c>
      <c r="M1417" s="3" t="b">
        <v>0</v>
      </c>
      <c r="N1417" s="3">
        <v>9</v>
      </c>
      <c r="O1417" s="3" t="b">
        <v>0</v>
      </c>
      <c r="P1417" s="3" t="s">
        <v>8282</v>
      </c>
      <c r="Q1417" s="8">
        <f t="shared" si="90"/>
        <v>0.18181818181818182</v>
      </c>
      <c r="R1417" s="10">
        <f t="shared" si="91"/>
        <v>88.888888888888886</v>
      </c>
      <c r="S1417" s="3" t="s">
        <v>8312</v>
      </c>
      <c r="T1417" s="3" t="s">
        <v>8331</v>
      </c>
    </row>
    <row r="1418" spans="1:20" ht="88" x14ac:dyDescent="0.2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14">
        <f t="shared" si="88"/>
        <v>42329.884479166663</v>
      </c>
      <c r="J1418" s="3">
        <v>1448147619</v>
      </c>
      <c r="K1418" s="14">
        <f t="shared" si="89"/>
        <v>42299.842812499999</v>
      </c>
      <c r="L1418" s="3">
        <v>1445552019</v>
      </c>
      <c r="M1418" s="3" t="b">
        <v>0</v>
      </c>
      <c r="N1418" s="3">
        <v>0</v>
      </c>
      <c r="O1418" s="3" t="b">
        <v>0</v>
      </c>
      <c r="P1418" s="3" t="s">
        <v>8282</v>
      </c>
      <c r="Q1418" s="8">
        <f t="shared" si="90"/>
        <v>0</v>
      </c>
      <c r="R1418" s="10" t="e">
        <f t="shared" si="91"/>
        <v>#DIV/0!</v>
      </c>
      <c r="S1418" s="3" t="s">
        <v>8312</v>
      </c>
      <c r="T1418" s="3" t="s">
        <v>8331</v>
      </c>
    </row>
    <row r="1419" spans="1:20" ht="88" x14ac:dyDescent="0.2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14">
        <f t="shared" si="88"/>
        <v>42262.382638888892</v>
      </c>
      <c r="J1419" s="3">
        <v>1442315460</v>
      </c>
      <c r="K1419" s="14">
        <f t="shared" si="89"/>
        <v>42232.066828703704</v>
      </c>
      <c r="L1419" s="3">
        <v>1439696174</v>
      </c>
      <c r="M1419" s="3" t="b">
        <v>0</v>
      </c>
      <c r="N1419" s="3">
        <v>2</v>
      </c>
      <c r="O1419" s="3" t="b">
        <v>0</v>
      </c>
      <c r="P1419" s="3" t="s">
        <v>8282</v>
      </c>
      <c r="Q1419" s="8">
        <f t="shared" si="90"/>
        <v>1.2222222222222223E-2</v>
      </c>
      <c r="R1419" s="10">
        <f t="shared" si="91"/>
        <v>27.5</v>
      </c>
      <c r="S1419" s="3" t="s">
        <v>8312</v>
      </c>
      <c r="T1419" s="3" t="s">
        <v>8331</v>
      </c>
    </row>
    <row r="1420" spans="1:20" ht="110" x14ac:dyDescent="0.2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14">
        <f t="shared" si="88"/>
        <v>42425.373078703698</v>
      </c>
      <c r="J1420" s="3">
        <v>1456397834</v>
      </c>
      <c r="K1420" s="14">
        <f t="shared" si="89"/>
        <v>42395.373078703698</v>
      </c>
      <c r="L1420" s="3">
        <v>1453805834</v>
      </c>
      <c r="M1420" s="3" t="b">
        <v>0</v>
      </c>
      <c r="N1420" s="3">
        <v>1</v>
      </c>
      <c r="O1420" s="3" t="b">
        <v>0</v>
      </c>
      <c r="P1420" s="3" t="s">
        <v>8282</v>
      </c>
      <c r="Q1420" s="8">
        <f t="shared" si="90"/>
        <v>2E-3</v>
      </c>
      <c r="R1420" s="10">
        <f t="shared" si="91"/>
        <v>6</v>
      </c>
      <c r="S1420" s="3" t="s">
        <v>8312</v>
      </c>
      <c r="T1420" s="3" t="s">
        <v>8331</v>
      </c>
    </row>
    <row r="1421" spans="1:20" ht="110" x14ac:dyDescent="0.2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14">
        <f t="shared" si="88"/>
        <v>42652.37290509259</v>
      </c>
      <c r="J1421" s="3">
        <v>1476010619</v>
      </c>
      <c r="K1421" s="14">
        <f t="shared" si="89"/>
        <v>42622.37290509259</v>
      </c>
      <c r="L1421" s="3">
        <v>1473418619</v>
      </c>
      <c r="M1421" s="3" t="b">
        <v>0</v>
      </c>
      <c r="N1421" s="3">
        <v>10</v>
      </c>
      <c r="O1421" s="3" t="b">
        <v>0</v>
      </c>
      <c r="P1421" s="3" t="s">
        <v>8282</v>
      </c>
      <c r="Q1421" s="8">
        <f t="shared" si="90"/>
        <v>7.0634920634920634E-2</v>
      </c>
      <c r="R1421" s="10">
        <f t="shared" si="91"/>
        <v>44.5</v>
      </c>
      <c r="S1421" s="3" t="s">
        <v>8312</v>
      </c>
      <c r="T1421" s="3" t="s">
        <v>8331</v>
      </c>
    </row>
    <row r="1422" spans="1:20" ht="44" x14ac:dyDescent="0.2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14">
        <f t="shared" si="88"/>
        <v>42549.584328703706</v>
      </c>
      <c r="J1422" s="3">
        <v>1467129686</v>
      </c>
      <c r="K1422" s="14">
        <f t="shared" si="89"/>
        <v>42524.584328703706</v>
      </c>
      <c r="L1422" s="3">
        <v>1464969686</v>
      </c>
      <c r="M1422" s="3" t="b">
        <v>0</v>
      </c>
      <c r="N1422" s="3">
        <v>3</v>
      </c>
      <c r="O1422" s="3" t="b">
        <v>0</v>
      </c>
      <c r="P1422" s="3" t="s">
        <v>8282</v>
      </c>
      <c r="Q1422" s="8">
        <f t="shared" si="90"/>
        <v>2.7272727272727271E-2</v>
      </c>
      <c r="R1422" s="10">
        <f t="shared" si="91"/>
        <v>1</v>
      </c>
      <c r="S1422" s="3" t="s">
        <v>8312</v>
      </c>
      <c r="T1422" s="3" t="s">
        <v>8331</v>
      </c>
    </row>
    <row r="1423" spans="1:20" ht="88" x14ac:dyDescent="0.2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14">
        <f t="shared" si="88"/>
        <v>42043.832280092589</v>
      </c>
      <c r="J1423" s="3">
        <v>1423432709</v>
      </c>
      <c r="K1423" s="14">
        <f t="shared" si="89"/>
        <v>42013.832280092589</v>
      </c>
      <c r="L1423" s="3">
        <v>1420840709</v>
      </c>
      <c r="M1423" s="3" t="b">
        <v>0</v>
      </c>
      <c r="N1423" s="3">
        <v>2</v>
      </c>
      <c r="O1423" s="3" t="b">
        <v>0</v>
      </c>
      <c r="P1423" s="3" t="s">
        <v>8282</v>
      </c>
      <c r="Q1423" s="8">
        <f t="shared" si="90"/>
        <v>1E-3</v>
      </c>
      <c r="R1423" s="10">
        <f t="shared" si="91"/>
        <v>100</v>
      </c>
      <c r="S1423" s="3" t="s">
        <v>8312</v>
      </c>
      <c r="T1423" s="3" t="s">
        <v>8331</v>
      </c>
    </row>
    <row r="1424" spans="1:20" ht="110" x14ac:dyDescent="0.2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14">
        <f t="shared" si="88"/>
        <v>42634.156296296293</v>
      </c>
      <c r="J1424" s="3">
        <v>1474436704</v>
      </c>
      <c r="K1424" s="14">
        <f t="shared" si="89"/>
        <v>42604.156296296293</v>
      </c>
      <c r="L1424" s="3">
        <v>1471844704</v>
      </c>
      <c r="M1424" s="3" t="b">
        <v>0</v>
      </c>
      <c r="N1424" s="3">
        <v>2</v>
      </c>
      <c r="O1424" s="3" t="b">
        <v>0</v>
      </c>
      <c r="P1424" s="3" t="s">
        <v>8282</v>
      </c>
      <c r="Q1424" s="8">
        <f t="shared" si="90"/>
        <v>1.0399999999999999E-3</v>
      </c>
      <c r="R1424" s="10">
        <f t="shared" si="91"/>
        <v>13</v>
      </c>
      <c r="S1424" s="3" t="s">
        <v>8312</v>
      </c>
      <c r="T1424" s="3" t="s">
        <v>8331</v>
      </c>
    </row>
    <row r="1425" spans="1:20" ht="110" x14ac:dyDescent="0.2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14">
        <f t="shared" si="88"/>
        <v>42370.276979166665</v>
      </c>
      <c r="J1425" s="3">
        <v>1451637531</v>
      </c>
      <c r="K1425" s="14">
        <f t="shared" si="89"/>
        <v>42340.276979166665</v>
      </c>
      <c r="L1425" s="3">
        <v>1449045531</v>
      </c>
      <c r="M1425" s="3" t="b">
        <v>0</v>
      </c>
      <c r="N1425" s="3">
        <v>1</v>
      </c>
      <c r="O1425" s="3" t="b">
        <v>0</v>
      </c>
      <c r="P1425" s="3" t="s">
        <v>8282</v>
      </c>
      <c r="Q1425" s="8">
        <f t="shared" si="90"/>
        <v>3.3333333333333335E-3</v>
      </c>
      <c r="R1425" s="10">
        <f t="shared" si="91"/>
        <v>100</v>
      </c>
      <c r="S1425" s="3" t="s">
        <v>8312</v>
      </c>
      <c r="T1425" s="3" t="s">
        <v>8331</v>
      </c>
    </row>
    <row r="1426" spans="1:20" ht="88" x14ac:dyDescent="0.2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14">
        <f t="shared" si="88"/>
        <v>42689.675949074073</v>
      </c>
      <c r="J1426" s="3">
        <v>1479233602</v>
      </c>
      <c r="K1426" s="14">
        <f t="shared" si="89"/>
        <v>42676.634282407402</v>
      </c>
      <c r="L1426" s="3">
        <v>1478106802</v>
      </c>
      <c r="M1426" s="3" t="b">
        <v>0</v>
      </c>
      <c r="N1426" s="3">
        <v>14</v>
      </c>
      <c r="O1426" s="3" t="b">
        <v>0</v>
      </c>
      <c r="P1426" s="3" t="s">
        <v>8282</v>
      </c>
      <c r="Q1426" s="8">
        <f t="shared" si="90"/>
        <v>0.2036</v>
      </c>
      <c r="R1426" s="10">
        <f t="shared" si="91"/>
        <v>109.07142857142857</v>
      </c>
      <c r="S1426" s="3" t="s">
        <v>8312</v>
      </c>
      <c r="T1426" s="3" t="s">
        <v>8331</v>
      </c>
    </row>
    <row r="1427" spans="1:20" ht="110" x14ac:dyDescent="0.2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14">
        <f t="shared" si="88"/>
        <v>42123.048136574071</v>
      </c>
      <c r="J1427" s="3">
        <v>1430276959</v>
      </c>
      <c r="K1427" s="14">
        <f t="shared" si="89"/>
        <v>42093.048136574071</v>
      </c>
      <c r="L1427" s="3">
        <v>1427684959</v>
      </c>
      <c r="M1427" s="3" t="b">
        <v>0</v>
      </c>
      <c r="N1427" s="3">
        <v>0</v>
      </c>
      <c r="O1427" s="3" t="b">
        <v>0</v>
      </c>
      <c r="P1427" s="3" t="s">
        <v>8282</v>
      </c>
      <c r="Q1427" s="8">
        <f t="shared" si="90"/>
        <v>0</v>
      </c>
      <c r="R1427" s="10" t="e">
        <f t="shared" si="91"/>
        <v>#DIV/0!</v>
      </c>
      <c r="S1427" s="3" t="s">
        <v>8312</v>
      </c>
      <c r="T1427" s="3" t="s">
        <v>8331</v>
      </c>
    </row>
    <row r="1428" spans="1:20" ht="110" x14ac:dyDescent="0.2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14">
        <f t="shared" si="88"/>
        <v>42240.306944444441</v>
      </c>
      <c r="J1428" s="3">
        <v>1440408120</v>
      </c>
      <c r="K1428" s="14">
        <f t="shared" si="89"/>
        <v>42180.306944444441</v>
      </c>
      <c r="L1428" s="3">
        <v>1435224120</v>
      </c>
      <c r="M1428" s="3" t="b">
        <v>0</v>
      </c>
      <c r="N1428" s="3">
        <v>0</v>
      </c>
      <c r="O1428" s="3" t="b">
        <v>0</v>
      </c>
      <c r="P1428" s="3" t="s">
        <v>8282</v>
      </c>
      <c r="Q1428" s="8">
        <f t="shared" si="90"/>
        <v>0</v>
      </c>
      <c r="R1428" s="10" t="e">
        <f t="shared" si="91"/>
        <v>#DIV/0!</v>
      </c>
      <c r="S1428" s="3" t="s">
        <v>8312</v>
      </c>
      <c r="T1428" s="3" t="s">
        <v>8331</v>
      </c>
    </row>
    <row r="1429" spans="1:20" ht="110" x14ac:dyDescent="0.2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14">
        <f t="shared" si="88"/>
        <v>42631.768344907403</v>
      </c>
      <c r="J1429" s="3">
        <v>1474230385</v>
      </c>
      <c r="K1429" s="14">
        <f t="shared" si="89"/>
        <v>42601.768344907403</v>
      </c>
      <c r="L1429" s="3">
        <v>1471638385</v>
      </c>
      <c r="M1429" s="3" t="b">
        <v>0</v>
      </c>
      <c r="N1429" s="3">
        <v>4</v>
      </c>
      <c r="O1429" s="3" t="b">
        <v>0</v>
      </c>
      <c r="P1429" s="3" t="s">
        <v>8282</v>
      </c>
      <c r="Q1429" s="8">
        <f t="shared" si="90"/>
        <v>8.3799999999999999E-2</v>
      </c>
      <c r="R1429" s="10">
        <f t="shared" si="91"/>
        <v>104.75</v>
      </c>
      <c r="S1429" s="3" t="s">
        <v>8312</v>
      </c>
      <c r="T1429" s="3" t="s">
        <v>8331</v>
      </c>
    </row>
    <row r="1430" spans="1:20" ht="88" x14ac:dyDescent="0.2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14">
        <f t="shared" si="88"/>
        <v>42462.254826388882</v>
      </c>
      <c r="J1430" s="3">
        <v>1459584417</v>
      </c>
      <c r="K1430" s="14">
        <f t="shared" si="89"/>
        <v>42432.296493055554</v>
      </c>
      <c r="L1430" s="3">
        <v>1456996017</v>
      </c>
      <c r="M1430" s="3" t="b">
        <v>0</v>
      </c>
      <c r="N1430" s="3">
        <v>3</v>
      </c>
      <c r="O1430" s="3" t="b">
        <v>0</v>
      </c>
      <c r="P1430" s="3" t="s">
        <v>8282</v>
      </c>
      <c r="Q1430" s="8">
        <f t="shared" si="90"/>
        <v>4.4999999999999998E-2</v>
      </c>
      <c r="R1430" s="10">
        <f t="shared" si="91"/>
        <v>15</v>
      </c>
      <c r="S1430" s="3" t="s">
        <v>8312</v>
      </c>
      <c r="T1430" s="3" t="s">
        <v>8331</v>
      </c>
    </row>
    <row r="1431" spans="1:20" ht="66" x14ac:dyDescent="0.2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14">
        <f t="shared" si="88"/>
        <v>42103.977337962955</v>
      </c>
      <c r="J1431" s="3">
        <v>1428629242</v>
      </c>
      <c r="K1431" s="14">
        <f t="shared" si="89"/>
        <v>42073.977337962962</v>
      </c>
      <c r="L1431" s="3">
        <v>1426037242</v>
      </c>
      <c r="M1431" s="3" t="b">
        <v>0</v>
      </c>
      <c r="N1431" s="3">
        <v>0</v>
      </c>
      <c r="O1431" s="3" t="b">
        <v>0</v>
      </c>
      <c r="P1431" s="3" t="s">
        <v>8282</v>
      </c>
      <c r="Q1431" s="8">
        <f t="shared" si="90"/>
        <v>0</v>
      </c>
      <c r="R1431" s="10" t="e">
        <f t="shared" si="91"/>
        <v>#DIV/0!</v>
      </c>
      <c r="S1431" s="3" t="s">
        <v>8312</v>
      </c>
      <c r="T1431" s="3" t="s">
        <v>8331</v>
      </c>
    </row>
    <row r="1432" spans="1:20" ht="88" x14ac:dyDescent="0.2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14">
        <f t="shared" si="88"/>
        <v>41992.730185185181</v>
      </c>
      <c r="J1432" s="3">
        <v>1419017488</v>
      </c>
      <c r="K1432" s="14">
        <f t="shared" si="89"/>
        <v>41961.730185185188</v>
      </c>
      <c r="L1432" s="3">
        <v>1416339088</v>
      </c>
      <c r="M1432" s="3" t="b">
        <v>0</v>
      </c>
      <c r="N1432" s="3">
        <v>5</v>
      </c>
      <c r="O1432" s="3" t="b">
        <v>0</v>
      </c>
      <c r="P1432" s="3" t="s">
        <v>8282</v>
      </c>
      <c r="Q1432" s="8">
        <f t="shared" si="90"/>
        <v>8.0600000000000005E-2</v>
      </c>
      <c r="R1432" s="10">
        <f t="shared" si="91"/>
        <v>80.599999999999994</v>
      </c>
      <c r="S1432" s="3" t="s">
        <v>8312</v>
      </c>
      <c r="T1432" s="3" t="s">
        <v>8331</v>
      </c>
    </row>
    <row r="1433" spans="1:20" ht="110" x14ac:dyDescent="0.2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14">
        <f t="shared" si="88"/>
        <v>42334.169166666667</v>
      </c>
      <c r="J1433" s="3">
        <v>1448517816</v>
      </c>
      <c r="K1433" s="14">
        <f t="shared" si="89"/>
        <v>42304.127499999995</v>
      </c>
      <c r="L1433" s="3">
        <v>1445922216</v>
      </c>
      <c r="M1433" s="3" t="b">
        <v>0</v>
      </c>
      <c r="N1433" s="3">
        <v>47</v>
      </c>
      <c r="O1433" s="3" t="b">
        <v>0</v>
      </c>
      <c r="P1433" s="3" t="s">
        <v>8282</v>
      </c>
      <c r="Q1433" s="8">
        <f t="shared" si="90"/>
        <v>0.31947058823529412</v>
      </c>
      <c r="R1433" s="10">
        <f t="shared" si="91"/>
        <v>115.55319148936171</v>
      </c>
      <c r="S1433" s="3" t="s">
        <v>8312</v>
      </c>
      <c r="T1433" s="3" t="s">
        <v>8331</v>
      </c>
    </row>
    <row r="1434" spans="1:20" ht="110" x14ac:dyDescent="0.2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14">
        <f t="shared" si="88"/>
        <v>42205.697083333333</v>
      </c>
      <c r="J1434" s="3">
        <v>1437417828</v>
      </c>
      <c r="K1434" s="14">
        <f t="shared" si="89"/>
        <v>42175.697083333333</v>
      </c>
      <c r="L1434" s="3">
        <v>1434825828</v>
      </c>
      <c r="M1434" s="3" t="b">
        <v>0</v>
      </c>
      <c r="N1434" s="3">
        <v>0</v>
      </c>
      <c r="O1434" s="3" t="b">
        <v>0</v>
      </c>
      <c r="P1434" s="3" t="s">
        <v>8282</v>
      </c>
      <c r="Q1434" s="8">
        <f t="shared" si="90"/>
        <v>0</v>
      </c>
      <c r="R1434" s="10" t="e">
        <f t="shared" si="91"/>
        <v>#DIV/0!</v>
      </c>
      <c r="S1434" s="3" t="s">
        <v>8312</v>
      </c>
      <c r="T1434" s="3" t="s">
        <v>8331</v>
      </c>
    </row>
    <row r="1435" spans="1:20" ht="88" x14ac:dyDescent="0.2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14">
        <f t="shared" si="88"/>
        <v>42714.374999999993</v>
      </c>
      <c r="J1435" s="3">
        <v>1481367600</v>
      </c>
      <c r="K1435" s="14">
        <f t="shared" si="89"/>
        <v>42673.542534722219</v>
      </c>
      <c r="L1435" s="3">
        <v>1477839675</v>
      </c>
      <c r="M1435" s="3" t="b">
        <v>0</v>
      </c>
      <c r="N1435" s="3">
        <v>10</v>
      </c>
      <c r="O1435" s="3" t="b">
        <v>0</v>
      </c>
      <c r="P1435" s="3" t="s">
        <v>8282</v>
      </c>
      <c r="Q1435" s="8">
        <f t="shared" si="90"/>
        <v>6.7083333333333328E-2</v>
      </c>
      <c r="R1435" s="10">
        <f t="shared" si="91"/>
        <v>80.5</v>
      </c>
      <c r="S1435" s="3" t="s">
        <v>8312</v>
      </c>
      <c r="T1435" s="3" t="s">
        <v>8331</v>
      </c>
    </row>
    <row r="1436" spans="1:20" ht="88" x14ac:dyDescent="0.2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14">
        <f t="shared" si="88"/>
        <v>42163.541666666664</v>
      </c>
      <c r="J1436" s="3">
        <v>1433775600</v>
      </c>
      <c r="K1436" s="14">
        <f t="shared" si="89"/>
        <v>42142.683773148143</v>
      </c>
      <c r="L1436" s="3">
        <v>1431973478</v>
      </c>
      <c r="M1436" s="3" t="b">
        <v>0</v>
      </c>
      <c r="N1436" s="3">
        <v>11</v>
      </c>
      <c r="O1436" s="3" t="b">
        <v>0</v>
      </c>
      <c r="P1436" s="3" t="s">
        <v>8282</v>
      </c>
      <c r="Q1436" s="8">
        <f t="shared" si="90"/>
        <v>9.987804878048781E-2</v>
      </c>
      <c r="R1436" s="10">
        <f t="shared" si="91"/>
        <v>744.5454545454545</v>
      </c>
      <c r="S1436" s="3" t="s">
        <v>8312</v>
      </c>
      <c r="T1436" s="3" t="s">
        <v>8331</v>
      </c>
    </row>
    <row r="1437" spans="1:20" ht="66" x14ac:dyDescent="0.2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14">
        <f t="shared" si="88"/>
        <v>42288.69699074074</v>
      </c>
      <c r="J1437" s="3">
        <v>1444589020</v>
      </c>
      <c r="K1437" s="14">
        <f t="shared" si="89"/>
        <v>42258.69699074074</v>
      </c>
      <c r="L1437" s="3">
        <v>1441997020</v>
      </c>
      <c r="M1437" s="3" t="b">
        <v>0</v>
      </c>
      <c r="N1437" s="3">
        <v>2</v>
      </c>
      <c r="O1437" s="3" t="b">
        <v>0</v>
      </c>
      <c r="P1437" s="3" t="s">
        <v>8282</v>
      </c>
      <c r="Q1437" s="8">
        <f t="shared" si="90"/>
        <v>1E-3</v>
      </c>
      <c r="R1437" s="10">
        <f t="shared" si="91"/>
        <v>7.5</v>
      </c>
      <c r="S1437" s="3" t="s">
        <v>8312</v>
      </c>
      <c r="T1437" s="3" t="s">
        <v>8331</v>
      </c>
    </row>
    <row r="1438" spans="1:20" ht="88" x14ac:dyDescent="0.2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14">
        <f t="shared" si="88"/>
        <v>42421.266863425924</v>
      </c>
      <c r="J1438" s="3">
        <v>1456043057</v>
      </c>
      <c r="K1438" s="14">
        <f t="shared" si="89"/>
        <v>42391.266863425924</v>
      </c>
      <c r="L1438" s="3">
        <v>1453451057</v>
      </c>
      <c r="M1438" s="3" t="b">
        <v>0</v>
      </c>
      <c r="N1438" s="3">
        <v>2</v>
      </c>
      <c r="O1438" s="3" t="b">
        <v>0</v>
      </c>
      <c r="P1438" s="3" t="s">
        <v>8282</v>
      </c>
      <c r="Q1438" s="8">
        <f t="shared" si="90"/>
        <v>7.7000000000000002E-3</v>
      </c>
      <c r="R1438" s="10">
        <f t="shared" si="91"/>
        <v>38.5</v>
      </c>
      <c r="S1438" s="3" t="s">
        <v>8312</v>
      </c>
      <c r="T1438" s="3" t="s">
        <v>8331</v>
      </c>
    </row>
    <row r="1439" spans="1:20" ht="110" x14ac:dyDescent="0.2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14">
        <f t="shared" si="88"/>
        <v>41833.124305555553</v>
      </c>
      <c r="J1439" s="3">
        <v>1405227540</v>
      </c>
      <c r="K1439" s="14">
        <f t="shared" si="89"/>
        <v>41796.44836805555</v>
      </c>
      <c r="L1439" s="3">
        <v>1402058739</v>
      </c>
      <c r="M1439" s="3" t="b">
        <v>0</v>
      </c>
      <c r="N1439" s="3">
        <v>22</v>
      </c>
      <c r="O1439" s="3" t="b">
        <v>0</v>
      </c>
      <c r="P1439" s="3" t="s">
        <v>8282</v>
      </c>
      <c r="Q1439" s="8">
        <f t="shared" si="90"/>
        <v>0.26900000000000002</v>
      </c>
      <c r="R1439" s="10">
        <f t="shared" si="91"/>
        <v>36.68181818181818</v>
      </c>
      <c r="S1439" s="3" t="s">
        <v>8312</v>
      </c>
      <c r="T1439" s="3" t="s">
        <v>8331</v>
      </c>
    </row>
    <row r="1440" spans="1:20" ht="88" x14ac:dyDescent="0.2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14">
        <f t="shared" si="88"/>
        <v>42487.496527777774</v>
      </c>
      <c r="J1440" s="3">
        <v>1461765300</v>
      </c>
      <c r="K1440" s="14">
        <f t="shared" si="89"/>
        <v>42457.788182870368</v>
      </c>
      <c r="L1440" s="3">
        <v>1459198499</v>
      </c>
      <c r="M1440" s="3" t="b">
        <v>0</v>
      </c>
      <c r="N1440" s="3">
        <v>8</v>
      </c>
      <c r="O1440" s="3" t="b">
        <v>0</v>
      </c>
      <c r="P1440" s="3" t="s">
        <v>8282</v>
      </c>
      <c r="Q1440" s="8">
        <f t="shared" si="90"/>
        <v>0.03</v>
      </c>
      <c r="R1440" s="10">
        <f t="shared" si="91"/>
        <v>75</v>
      </c>
      <c r="S1440" s="3" t="s">
        <v>8312</v>
      </c>
      <c r="T1440" s="3" t="s">
        <v>8331</v>
      </c>
    </row>
    <row r="1441" spans="1:20" ht="88" x14ac:dyDescent="0.2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14">
        <f t="shared" si="88"/>
        <v>42070.746539351843</v>
      </c>
      <c r="J1441" s="3">
        <v>1425758101</v>
      </c>
      <c r="K1441" s="14">
        <f t="shared" si="89"/>
        <v>42040.746539351851</v>
      </c>
      <c r="L1441" s="3">
        <v>1423166101</v>
      </c>
      <c r="M1441" s="3" t="b">
        <v>0</v>
      </c>
      <c r="N1441" s="3">
        <v>6</v>
      </c>
      <c r="O1441" s="3" t="b">
        <v>0</v>
      </c>
      <c r="P1441" s="3" t="s">
        <v>8282</v>
      </c>
      <c r="Q1441" s="8">
        <f t="shared" si="90"/>
        <v>6.6055045871559637E-2</v>
      </c>
      <c r="R1441" s="10">
        <f t="shared" si="91"/>
        <v>30</v>
      </c>
      <c r="S1441" s="3" t="s">
        <v>8312</v>
      </c>
      <c r="T1441" s="3" t="s">
        <v>8331</v>
      </c>
    </row>
    <row r="1442" spans="1:20" ht="88" x14ac:dyDescent="0.2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14">
        <f t="shared" si="88"/>
        <v>42516.665081018517</v>
      </c>
      <c r="J1442" s="3">
        <v>1464285463</v>
      </c>
      <c r="K1442" s="14">
        <f t="shared" si="89"/>
        <v>42486.665081018517</v>
      </c>
      <c r="L1442" s="3">
        <v>1461693463</v>
      </c>
      <c r="M1442" s="3" t="b">
        <v>0</v>
      </c>
      <c r="N1442" s="3">
        <v>1</v>
      </c>
      <c r="O1442" s="3" t="b">
        <v>0</v>
      </c>
      <c r="P1442" s="3" t="s">
        <v>8282</v>
      </c>
      <c r="Q1442" s="8">
        <f t="shared" si="90"/>
        <v>7.6923076923076926E-5</v>
      </c>
      <c r="R1442" s="10">
        <f t="shared" si="91"/>
        <v>1</v>
      </c>
      <c r="S1442" s="3" t="s">
        <v>8312</v>
      </c>
      <c r="T1442" s="3" t="s">
        <v>8331</v>
      </c>
    </row>
    <row r="1443" spans="1:20" ht="110" x14ac:dyDescent="0.2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14">
        <f t="shared" si="88"/>
        <v>42258.682511574072</v>
      </c>
      <c r="J1443" s="3">
        <v>1441995769</v>
      </c>
      <c r="K1443" s="14">
        <f t="shared" si="89"/>
        <v>42198.682511574072</v>
      </c>
      <c r="L1443" s="3">
        <v>1436811769</v>
      </c>
      <c r="M1443" s="3" t="b">
        <v>0</v>
      </c>
      <c r="N1443" s="3">
        <v>3</v>
      </c>
      <c r="O1443" s="3" t="b">
        <v>0</v>
      </c>
      <c r="P1443" s="3" t="s">
        <v>8282</v>
      </c>
      <c r="Q1443" s="8">
        <f t="shared" si="90"/>
        <v>1.1222222222222222E-2</v>
      </c>
      <c r="R1443" s="10">
        <f t="shared" si="91"/>
        <v>673.33333333333337</v>
      </c>
      <c r="S1443" s="3" t="s">
        <v>8312</v>
      </c>
      <c r="T1443" s="3" t="s">
        <v>8331</v>
      </c>
    </row>
    <row r="1444" spans="1:20" ht="88" x14ac:dyDescent="0.2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14">
        <f t="shared" si="88"/>
        <v>42515.562013888884</v>
      </c>
      <c r="J1444" s="3">
        <v>1464190158</v>
      </c>
      <c r="K1444" s="14">
        <f t="shared" si="89"/>
        <v>42485.562013888884</v>
      </c>
      <c r="L1444" s="3">
        <v>1461598158</v>
      </c>
      <c r="M1444" s="3" t="b">
        <v>0</v>
      </c>
      <c r="N1444" s="3">
        <v>0</v>
      </c>
      <c r="O1444" s="3" t="b">
        <v>0</v>
      </c>
      <c r="P1444" s="3" t="s">
        <v>8282</v>
      </c>
      <c r="Q1444" s="8">
        <f t="shared" si="90"/>
        <v>0</v>
      </c>
      <c r="R1444" s="10" t="e">
        <f t="shared" si="91"/>
        <v>#DIV/0!</v>
      </c>
      <c r="S1444" s="3" t="s">
        <v>8312</v>
      </c>
      <c r="T1444" s="3" t="s">
        <v>8331</v>
      </c>
    </row>
    <row r="1445" spans="1:20" ht="88" x14ac:dyDescent="0.2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14">
        <f t="shared" si="88"/>
        <v>42737.84269675926</v>
      </c>
      <c r="J1445" s="3">
        <v>1483395209</v>
      </c>
      <c r="K1445" s="14">
        <f t="shared" si="89"/>
        <v>42707.84269675926</v>
      </c>
      <c r="L1445" s="3">
        <v>1480803209</v>
      </c>
      <c r="M1445" s="3" t="b">
        <v>0</v>
      </c>
      <c r="N1445" s="3">
        <v>0</v>
      </c>
      <c r="O1445" s="3" t="b">
        <v>0</v>
      </c>
      <c r="P1445" s="3" t="s">
        <v>8282</v>
      </c>
      <c r="Q1445" s="8">
        <f t="shared" si="90"/>
        <v>0</v>
      </c>
      <c r="R1445" s="10" t="e">
        <f t="shared" si="91"/>
        <v>#DIV/0!</v>
      </c>
      <c r="S1445" s="3" t="s">
        <v>8312</v>
      </c>
      <c r="T1445" s="3" t="s">
        <v>8331</v>
      </c>
    </row>
    <row r="1446" spans="1:20" ht="66" x14ac:dyDescent="0.2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14">
        <f t="shared" si="88"/>
        <v>42259.790069444447</v>
      </c>
      <c r="J1446" s="3">
        <v>1442091462</v>
      </c>
      <c r="K1446" s="14">
        <f t="shared" si="89"/>
        <v>42199.790069444447</v>
      </c>
      <c r="L1446" s="3">
        <v>1436907462</v>
      </c>
      <c r="M1446" s="3" t="b">
        <v>0</v>
      </c>
      <c r="N1446" s="3">
        <v>0</v>
      </c>
      <c r="O1446" s="3" t="b">
        <v>0</v>
      </c>
      <c r="P1446" s="3" t="s">
        <v>8282</v>
      </c>
      <c r="Q1446" s="8">
        <f t="shared" si="90"/>
        <v>0</v>
      </c>
      <c r="R1446" s="10" t="e">
        <f t="shared" si="91"/>
        <v>#DIV/0!</v>
      </c>
      <c r="S1446" s="3" t="s">
        <v>8312</v>
      </c>
      <c r="T1446" s="3" t="s">
        <v>8331</v>
      </c>
    </row>
    <row r="1447" spans="1:20" ht="110" x14ac:dyDescent="0.2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14">
        <f t="shared" si="88"/>
        <v>42169.458969907406</v>
      </c>
      <c r="J1447" s="3">
        <v>1434286855</v>
      </c>
      <c r="K1447" s="14">
        <f t="shared" si="89"/>
        <v>42139.458969907406</v>
      </c>
      <c r="L1447" s="3">
        <v>1431694855</v>
      </c>
      <c r="M1447" s="3" t="b">
        <v>0</v>
      </c>
      <c r="N1447" s="3">
        <v>0</v>
      </c>
      <c r="O1447" s="3" t="b">
        <v>0</v>
      </c>
      <c r="P1447" s="3" t="s">
        <v>8282</v>
      </c>
      <c r="Q1447" s="8">
        <f t="shared" si="90"/>
        <v>0</v>
      </c>
      <c r="R1447" s="10" t="e">
        <f t="shared" si="91"/>
        <v>#DIV/0!</v>
      </c>
      <c r="S1447" s="3" t="s">
        <v>8312</v>
      </c>
      <c r="T1447" s="3" t="s">
        <v>8331</v>
      </c>
    </row>
    <row r="1448" spans="1:20" ht="110" x14ac:dyDescent="0.2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14">
        <f t="shared" si="88"/>
        <v>42481.364328703705</v>
      </c>
      <c r="J1448" s="3">
        <v>1461235478</v>
      </c>
      <c r="K1448" s="14">
        <f t="shared" si="89"/>
        <v>42461.364328703705</v>
      </c>
      <c r="L1448" s="3">
        <v>1459507478</v>
      </c>
      <c r="M1448" s="3" t="b">
        <v>0</v>
      </c>
      <c r="N1448" s="3">
        <v>0</v>
      </c>
      <c r="O1448" s="3" t="b">
        <v>0</v>
      </c>
      <c r="P1448" s="3" t="s">
        <v>8282</v>
      </c>
      <c r="Q1448" s="8">
        <f t="shared" si="90"/>
        <v>0</v>
      </c>
      <c r="R1448" s="10" t="e">
        <f t="shared" si="91"/>
        <v>#DIV/0!</v>
      </c>
      <c r="S1448" s="3" t="s">
        <v>8312</v>
      </c>
      <c r="T1448" s="3" t="s">
        <v>8331</v>
      </c>
    </row>
    <row r="1449" spans="1:20" ht="44" x14ac:dyDescent="0.2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14">
        <f t="shared" si="88"/>
        <v>42559.64738425926</v>
      </c>
      <c r="J1449" s="3">
        <v>1467999134</v>
      </c>
      <c r="K1449" s="14">
        <f t="shared" si="89"/>
        <v>42529.64738425926</v>
      </c>
      <c r="L1449" s="3">
        <v>1465407134</v>
      </c>
      <c r="M1449" s="3" t="b">
        <v>0</v>
      </c>
      <c r="N1449" s="3">
        <v>3</v>
      </c>
      <c r="O1449" s="3" t="b">
        <v>0</v>
      </c>
      <c r="P1449" s="3" t="s">
        <v>8282</v>
      </c>
      <c r="Q1449" s="8">
        <f t="shared" si="90"/>
        <v>1.4999999999999999E-4</v>
      </c>
      <c r="R1449" s="10">
        <f t="shared" si="91"/>
        <v>25</v>
      </c>
      <c r="S1449" s="3" t="s">
        <v>8312</v>
      </c>
      <c r="T1449" s="3" t="s">
        <v>8331</v>
      </c>
    </row>
    <row r="1450" spans="1:20" ht="132" x14ac:dyDescent="0.2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14">
        <f t="shared" si="88"/>
        <v>42146.142361111109</v>
      </c>
      <c r="J1450" s="3">
        <v>1432272300</v>
      </c>
      <c r="K1450" s="14">
        <f t="shared" si="89"/>
        <v>42115.853217592587</v>
      </c>
      <c r="L1450" s="3">
        <v>1429655318</v>
      </c>
      <c r="M1450" s="3" t="b">
        <v>0</v>
      </c>
      <c r="N1450" s="3">
        <v>0</v>
      </c>
      <c r="O1450" s="3" t="b">
        <v>0</v>
      </c>
      <c r="P1450" s="3" t="s">
        <v>8282</v>
      </c>
      <c r="Q1450" s="8">
        <f t="shared" si="90"/>
        <v>0</v>
      </c>
      <c r="R1450" s="10" t="e">
        <f t="shared" si="91"/>
        <v>#DIV/0!</v>
      </c>
      <c r="S1450" s="3" t="s">
        <v>8312</v>
      </c>
      <c r="T1450" s="3" t="s">
        <v>8331</v>
      </c>
    </row>
    <row r="1451" spans="1:20" ht="88" x14ac:dyDescent="0.2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14">
        <f t="shared" si="88"/>
        <v>42134.728067129625</v>
      </c>
      <c r="J1451" s="3">
        <v>1431286105</v>
      </c>
      <c r="K1451" s="14">
        <f t="shared" si="89"/>
        <v>42086.728067129625</v>
      </c>
      <c r="L1451" s="3">
        <v>1427138905</v>
      </c>
      <c r="M1451" s="3" t="b">
        <v>0</v>
      </c>
      <c r="N1451" s="3">
        <v>0</v>
      </c>
      <c r="O1451" s="3" t="b">
        <v>0</v>
      </c>
      <c r="P1451" s="3" t="s">
        <v>8282</v>
      </c>
      <c r="Q1451" s="8">
        <f t="shared" si="90"/>
        <v>0</v>
      </c>
      <c r="R1451" s="10" t="e">
        <f t="shared" si="91"/>
        <v>#DIV/0!</v>
      </c>
      <c r="S1451" s="3" t="s">
        <v>8312</v>
      </c>
      <c r="T1451" s="3" t="s">
        <v>8331</v>
      </c>
    </row>
    <row r="1452" spans="1:20" ht="110" x14ac:dyDescent="0.2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14">
        <f t="shared" si="88"/>
        <v>42420.087928240733</v>
      </c>
      <c r="J1452" s="3">
        <v>1455941197</v>
      </c>
      <c r="K1452" s="14">
        <f t="shared" si="89"/>
        <v>42390.087928240733</v>
      </c>
      <c r="L1452" s="3">
        <v>1453349197</v>
      </c>
      <c r="M1452" s="3" t="b">
        <v>0</v>
      </c>
      <c r="N1452" s="3">
        <v>1</v>
      </c>
      <c r="O1452" s="3" t="b">
        <v>0</v>
      </c>
      <c r="P1452" s="3" t="s">
        <v>8282</v>
      </c>
      <c r="Q1452" s="8">
        <f t="shared" si="90"/>
        <v>1.0000000000000001E-5</v>
      </c>
      <c r="R1452" s="10">
        <f t="shared" si="91"/>
        <v>1</v>
      </c>
      <c r="S1452" s="3" t="s">
        <v>8312</v>
      </c>
      <c r="T1452" s="3" t="s">
        <v>8331</v>
      </c>
    </row>
    <row r="1453" spans="1:20" ht="66" x14ac:dyDescent="0.2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14">
        <f t="shared" si="88"/>
        <v>41961.917349537034</v>
      </c>
      <c r="J1453" s="3">
        <v>1416355259</v>
      </c>
      <c r="K1453" s="14">
        <f t="shared" si="89"/>
        <v>41931.87568287037</v>
      </c>
      <c r="L1453" s="3">
        <v>1413759659</v>
      </c>
      <c r="M1453" s="3" t="b">
        <v>0</v>
      </c>
      <c r="N1453" s="3">
        <v>2</v>
      </c>
      <c r="O1453" s="3" t="b">
        <v>0</v>
      </c>
      <c r="P1453" s="3" t="s">
        <v>8282</v>
      </c>
      <c r="Q1453" s="8">
        <f t="shared" si="90"/>
        <v>1.0554089709762533E-4</v>
      </c>
      <c r="R1453" s="10">
        <f t="shared" si="91"/>
        <v>1</v>
      </c>
      <c r="S1453" s="3" t="s">
        <v>8312</v>
      </c>
      <c r="T1453" s="3" t="s">
        <v>8331</v>
      </c>
    </row>
    <row r="1454" spans="1:20" ht="66" x14ac:dyDescent="0.2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14">
        <f t="shared" si="88"/>
        <v>41848.619942129626</v>
      </c>
      <c r="J1454" s="3">
        <v>1406566363</v>
      </c>
      <c r="K1454" s="14">
        <f t="shared" si="89"/>
        <v>41818.619942129626</v>
      </c>
      <c r="L1454" s="3">
        <v>1403974363</v>
      </c>
      <c r="M1454" s="3" t="b">
        <v>0</v>
      </c>
      <c r="N1454" s="3">
        <v>0</v>
      </c>
      <c r="O1454" s="3" t="b">
        <v>0</v>
      </c>
      <c r="P1454" s="3" t="s">
        <v>8282</v>
      </c>
      <c r="Q1454" s="8">
        <f t="shared" si="90"/>
        <v>0</v>
      </c>
      <c r="R1454" s="10" t="e">
        <f t="shared" si="91"/>
        <v>#DIV/0!</v>
      </c>
      <c r="S1454" s="3" t="s">
        <v>8312</v>
      </c>
      <c r="T1454" s="3" t="s">
        <v>8331</v>
      </c>
    </row>
    <row r="1455" spans="1:20" ht="88" x14ac:dyDescent="0.2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14">
        <f t="shared" si="88"/>
        <v>42840.571145833332</v>
      </c>
      <c r="J1455" s="3">
        <v>1492270947</v>
      </c>
      <c r="K1455" s="14">
        <f t="shared" si="89"/>
        <v>42795.612812499996</v>
      </c>
      <c r="L1455" s="3">
        <v>1488386547</v>
      </c>
      <c r="M1455" s="3" t="b">
        <v>0</v>
      </c>
      <c r="N1455" s="3">
        <v>0</v>
      </c>
      <c r="O1455" s="3" t="b">
        <v>0</v>
      </c>
      <c r="P1455" s="3" t="s">
        <v>8282</v>
      </c>
      <c r="Q1455" s="8">
        <f t="shared" si="90"/>
        <v>0</v>
      </c>
      <c r="R1455" s="10" t="e">
        <f t="shared" si="91"/>
        <v>#DIV/0!</v>
      </c>
      <c r="S1455" s="3" t="s">
        <v>8312</v>
      </c>
      <c r="T1455" s="3" t="s">
        <v>8331</v>
      </c>
    </row>
    <row r="1456" spans="1:20" ht="110" x14ac:dyDescent="0.2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14">
        <f t="shared" si="88"/>
        <v>42484.832638888889</v>
      </c>
      <c r="J1456" s="3">
        <v>1461535140</v>
      </c>
      <c r="K1456" s="14">
        <f t="shared" si="89"/>
        <v>42463.783333333333</v>
      </c>
      <c r="L1456" s="3">
        <v>1459716480</v>
      </c>
      <c r="M1456" s="3" t="b">
        <v>0</v>
      </c>
      <c r="N1456" s="3">
        <v>1</v>
      </c>
      <c r="O1456" s="3" t="b">
        <v>0</v>
      </c>
      <c r="P1456" s="3" t="s">
        <v>8282</v>
      </c>
      <c r="Q1456" s="8">
        <f t="shared" si="90"/>
        <v>8.5714285714285719E-3</v>
      </c>
      <c r="R1456" s="10">
        <f t="shared" si="91"/>
        <v>15</v>
      </c>
      <c r="S1456" s="3" t="s">
        <v>8312</v>
      </c>
      <c r="T1456" s="3" t="s">
        <v>8331</v>
      </c>
    </row>
    <row r="1457" spans="1:20" ht="110" x14ac:dyDescent="0.2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14">
        <f t="shared" si="88"/>
        <v>41887.485416666663</v>
      </c>
      <c r="J1457" s="3">
        <v>1409924340</v>
      </c>
      <c r="K1457" s="14">
        <f t="shared" si="89"/>
        <v>41832.58935185185</v>
      </c>
      <c r="L1457" s="3">
        <v>1405181320</v>
      </c>
      <c r="M1457" s="3" t="b">
        <v>0</v>
      </c>
      <c r="N1457" s="3">
        <v>7</v>
      </c>
      <c r="O1457" s="3" t="b">
        <v>0</v>
      </c>
      <c r="P1457" s="3" t="s">
        <v>8282</v>
      </c>
      <c r="Q1457" s="8">
        <f t="shared" si="90"/>
        <v>0.105</v>
      </c>
      <c r="R1457" s="10">
        <f t="shared" si="91"/>
        <v>225</v>
      </c>
      <c r="S1457" s="3" t="s">
        <v>8312</v>
      </c>
      <c r="T1457" s="3" t="s">
        <v>8331</v>
      </c>
    </row>
    <row r="1458" spans="1:20" ht="44" x14ac:dyDescent="0.2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14">
        <f t="shared" si="88"/>
        <v>42738.585243055553</v>
      </c>
      <c r="J1458" s="3">
        <v>1483459365</v>
      </c>
      <c r="K1458" s="14">
        <f t="shared" si="89"/>
        <v>42708.585243055553</v>
      </c>
      <c r="L1458" s="3">
        <v>1480867365</v>
      </c>
      <c r="M1458" s="3" t="b">
        <v>0</v>
      </c>
      <c r="N1458" s="3">
        <v>3</v>
      </c>
      <c r="O1458" s="3" t="b">
        <v>0</v>
      </c>
      <c r="P1458" s="3" t="s">
        <v>8282</v>
      </c>
      <c r="Q1458" s="8">
        <f t="shared" si="90"/>
        <v>2.9000000000000001E-2</v>
      </c>
      <c r="R1458" s="10">
        <f t="shared" si="91"/>
        <v>48.333333333333336</v>
      </c>
      <c r="S1458" s="3" t="s">
        <v>8312</v>
      </c>
      <c r="T1458" s="3" t="s">
        <v>8331</v>
      </c>
    </row>
    <row r="1459" spans="1:20" ht="44" x14ac:dyDescent="0.2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14">
        <f t="shared" si="88"/>
        <v>42319.854675925926</v>
      </c>
      <c r="J1459" s="3">
        <v>1447281044</v>
      </c>
      <c r="K1459" s="14">
        <f t="shared" si="89"/>
        <v>42289.813009259255</v>
      </c>
      <c r="L1459" s="3">
        <v>1444685444</v>
      </c>
      <c r="M1459" s="3" t="b">
        <v>0</v>
      </c>
      <c r="N1459" s="3">
        <v>0</v>
      </c>
      <c r="O1459" s="3" t="b">
        <v>0</v>
      </c>
      <c r="P1459" s="3" t="s">
        <v>8282</v>
      </c>
      <c r="Q1459" s="8">
        <f t="shared" si="90"/>
        <v>0</v>
      </c>
      <c r="R1459" s="10" t="e">
        <f t="shared" si="91"/>
        <v>#DIV/0!</v>
      </c>
      <c r="S1459" s="3" t="s">
        <v>8312</v>
      </c>
      <c r="T1459" s="3" t="s">
        <v>8331</v>
      </c>
    </row>
    <row r="1460" spans="1:20" ht="88" x14ac:dyDescent="0.2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14">
        <f t="shared" si="88"/>
        <v>41862.083333333328</v>
      </c>
      <c r="J1460" s="3">
        <v>1407729600</v>
      </c>
      <c r="K1460" s="14">
        <f t="shared" si="89"/>
        <v>41831.62222222222</v>
      </c>
      <c r="L1460" s="3">
        <v>1405097760</v>
      </c>
      <c r="M1460" s="3" t="b">
        <v>0</v>
      </c>
      <c r="N1460" s="3">
        <v>0</v>
      </c>
      <c r="O1460" s="3" t="b">
        <v>0</v>
      </c>
      <c r="P1460" s="3" t="s">
        <v>8282</v>
      </c>
      <c r="Q1460" s="8">
        <f t="shared" si="90"/>
        <v>0</v>
      </c>
      <c r="R1460" s="10" t="e">
        <f t="shared" si="91"/>
        <v>#DIV/0!</v>
      </c>
      <c r="S1460" s="3" t="s">
        <v>8312</v>
      </c>
      <c r="T1460" s="3" t="s">
        <v>8331</v>
      </c>
    </row>
    <row r="1461" spans="1:20" ht="88" x14ac:dyDescent="0.2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14">
        <f t="shared" si="88"/>
        <v>42340.642361111109</v>
      </c>
      <c r="J1461" s="3">
        <v>1449077100</v>
      </c>
      <c r="K1461" s="14">
        <f t="shared" si="89"/>
        <v>42312.121481481481</v>
      </c>
      <c r="L1461" s="3">
        <v>1446612896</v>
      </c>
      <c r="M1461" s="3" t="b">
        <v>0</v>
      </c>
      <c r="N1461" s="3">
        <v>0</v>
      </c>
      <c r="O1461" s="3" t="b">
        <v>0</v>
      </c>
      <c r="P1461" s="3" t="s">
        <v>8282</v>
      </c>
      <c r="Q1461" s="8">
        <f t="shared" si="90"/>
        <v>0</v>
      </c>
      <c r="R1461" s="10" t="e">
        <f t="shared" si="91"/>
        <v>#DIV/0!</v>
      </c>
      <c r="S1461" s="3" t="s">
        <v>8312</v>
      </c>
      <c r="T1461" s="3" t="s">
        <v>8331</v>
      </c>
    </row>
    <row r="1462" spans="1:20" ht="88" x14ac:dyDescent="0.2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14">
        <f t="shared" si="88"/>
        <v>41973.906249999993</v>
      </c>
      <c r="J1462" s="3">
        <v>1417391100</v>
      </c>
      <c r="K1462" s="14">
        <f t="shared" si="89"/>
        <v>41915.813634259255</v>
      </c>
      <c r="L1462" s="3">
        <v>1412371898</v>
      </c>
      <c r="M1462" s="3" t="b">
        <v>0</v>
      </c>
      <c r="N1462" s="3">
        <v>0</v>
      </c>
      <c r="O1462" s="3" t="b">
        <v>0</v>
      </c>
      <c r="P1462" s="3" t="s">
        <v>8282</v>
      </c>
      <c r="Q1462" s="8">
        <f t="shared" si="90"/>
        <v>0</v>
      </c>
      <c r="R1462" s="10" t="e">
        <f t="shared" si="91"/>
        <v>#DIV/0!</v>
      </c>
      <c r="S1462" s="3" t="s">
        <v>8312</v>
      </c>
      <c r="T1462" s="3" t="s">
        <v>8331</v>
      </c>
    </row>
    <row r="1463" spans="1:20" ht="66" x14ac:dyDescent="0.2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14">
        <f t="shared" si="88"/>
        <v>41932.916666666664</v>
      </c>
      <c r="J1463" s="3">
        <v>1413849600</v>
      </c>
      <c r="K1463" s="14">
        <f t="shared" si="89"/>
        <v>41899.561967592592</v>
      </c>
      <c r="L1463" s="3">
        <v>1410967754</v>
      </c>
      <c r="M1463" s="3" t="b">
        <v>1</v>
      </c>
      <c r="N1463" s="3">
        <v>340</v>
      </c>
      <c r="O1463" s="3" t="b">
        <v>1</v>
      </c>
      <c r="P1463" s="3" t="s">
        <v>8283</v>
      </c>
      <c r="Q1463" s="8">
        <f t="shared" si="90"/>
        <v>1.012446</v>
      </c>
      <c r="R1463" s="10">
        <f t="shared" si="91"/>
        <v>44.66673529411765</v>
      </c>
      <c r="S1463" s="3" t="s">
        <v>8312</v>
      </c>
      <c r="T1463" s="3" t="s">
        <v>8332</v>
      </c>
    </row>
    <row r="1464" spans="1:20" ht="66" x14ac:dyDescent="0.2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14">
        <f t="shared" si="88"/>
        <v>41374.579525462963</v>
      </c>
      <c r="J1464" s="3">
        <v>1365609271</v>
      </c>
      <c r="K1464" s="14">
        <f t="shared" si="89"/>
        <v>41344.579525462963</v>
      </c>
      <c r="L1464" s="3">
        <v>1363017271</v>
      </c>
      <c r="M1464" s="3" t="b">
        <v>1</v>
      </c>
      <c r="N1464" s="3">
        <v>150</v>
      </c>
      <c r="O1464" s="3" t="b">
        <v>1</v>
      </c>
      <c r="P1464" s="3" t="s">
        <v>8283</v>
      </c>
      <c r="Q1464" s="8">
        <f t="shared" si="90"/>
        <v>1.085175</v>
      </c>
      <c r="R1464" s="10">
        <f t="shared" si="91"/>
        <v>28.937999999999999</v>
      </c>
      <c r="S1464" s="3" t="s">
        <v>8312</v>
      </c>
      <c r="T1464" s="3" t="s">
        <v>8332</v>
      </c>
    </row>
    <row r="1465" spans="1:20" ht="88" x14ac:dyDescent="0.2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14">
        <f t="shared" si="88"/>
        <v>41371.786319444444</v>
      </c>
      <c r="J1465" s="3">
        <v>1365367938</v>
      </c>
      <c r="K1465" s="14">
        <f t="shared" si="89"/>
        <v>41326.827986111108</v>
      </c>
      <c r="L1465" s="3">
        <v>1361483538</v>
      </c>
      <c r="M1465" s="3" t="b">
        <v>1</v>
      </c>
      <c r="N1465" s="3">
        <v>25</v>
      </c>
      <c r="O1465" s="3" t="b">
        <v>1</v>
      </c>
      <c r="P1465" s="3" t="s">
        <v>8283</v>
      </c>
      <c r="Q1465" s="8">
        <f t="shared" si="90"/>
        <v>1.4766666666666666</v>
      </c>
      <c r="R1465" s="10">
        <f t="shared" si="91"/>
        <v>35.44</v>
      </c>
      <c r="S1465" s="3" t="s">
        <v>8312</v>
      </c>
      <c r="T1465" s="3" t="s">
        <v>8332</v>
      </c>
    </row>
    <row r="1466" spans="1:20" ht="44" x14ac:dyDescent="0.2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14">
        <f t="shared" si="88"/>
        <v>41321.578217592592</v>
      </c>
      <c r="J1466" s="3">
        <v>1361029958</v>
      </c>
      <c r="K1466" s="14">
        <f t="shared" si="89"/>
        <v>41291.578217592592</v>
      </c>
      <c r="L1466" s="3">
        <v>1358437958</v>
      </c>
      <c r="M1466" s="3" t="b">
        <v>1</v>
      </c>
      <c r="N1466" s="3">
        <v>234</v>
      </c>
      <c r="O1466" s="3" t="b">
        <v>1</v>
      </c>
      <c r="P1466" s="3" t="s">
        <v>8283</v>
      </c>
      <c r="Q1466" s="8">
        <f t="shared" si="90"/>
        <v>1.6319999999999999</v>
      </c>
      <c r="R1466" s="10">
        <f t="shared" si="91"/>
        <v>34.871794871794869</v>
      </c>
      <c r="S1466" s="3" t="s">
        <v>8312</v>
      </c>
      <c r="T1466" s="3" t="s">
        <v>8332</v>
      </c>
    </row>
    <row r="1467" spans="1:20" ht="88" x14ac:dyDescent="0.2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14">
        <f t="shared" si="88"/>
        <v>40990.041666666664</v>
      </c>
      <c r="J1467" s="3">
        <v>1332385200</v>
      </c>
      <c r="K1467" s="14">
        <f t="shared" si="89"/>
        <v>40959.651064814811</v>
      </c>
      <c r="L1467" s="3">
        <v>1329759452</v>
      </c>
      <c r="M1467" s="3" t="b">
        <v>1</v>
      </c>
      <c r="N1467" s="3">
        <v>2602</v>
      </c>
      <c r="O1467" s="3" t="b">
        <v>1</v>
      </c>
      <c r="P1467" s="3" t="s">
        <v>8283</v>
      </c>
      <c r="Q1467" s="8">
        <f t="shared" si="90"/>
        <v>4.5641449999999999</v>
      </c>
      <c r="R1467" s="10">
        <f t="shared" si="91"/>
        <v>52.622732513451197</v>
      </c>
      <c r="S1467" s="3" t="s">
        <v>8312</v>
      </c>
      <c r="T1467" s="3" t="s">
        <v>8332</v>
      </c>
    </row>
    <row r="1468" spans="1:20" ht="88" x14ac:dyDescent="0.2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14">
        <f t="shared" si="88"/>
        <v>42381.124999999993</v>
      </c>
      <c r="J1468" s="3">
        <v>1452574800</v>
      </c>
      <c r="K1468" s="14">
        <f t="shared" si="89"/>
        <v>42340.088726851849</v>
      </c>
      <c r="L1468" s="3">
        <v>1449029266</v>
      </c>
      <c r="M1468" s="3" t="b">
        <v>1</v>
      </c>
      <c r="N1468" s="3">
        <v>248</v>
      </c>
      <c r="O1468" s="3" t="b">
        <v>1</v>
      </c>
      <c r="P1468" s="3" t="s">
        <v>8283</v>
      </c>
      <c r="Q1468" s="8">
        <f t="shared" si="90"/>
        <v>1.0787731249999999</v>
      </c>
      <c r="R1468" s="10">
        <f t="shared" si="91"/>
        <v>69.598266129032254</v>
      </c>
      <c r="S1468" s="3" t="s">
        <v>8312</v>
      </c>
      <c r="T1468" s="3" t="s">
        <v>8332</v>
      </c>
    </row>
    <row r="1469" spans="1:20" ht="66" x14ac:dyDescent="0.2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14">
        <f t="shared" si="88"/>
        <v>40993.67690972222</v>
      </c>
      <c r="J1469" s="3">
        <v>1332699285</v>
      </c>
      <c r="K1469" s="14">
        <f t="shared" si="89"/>
        <v>40933.718576388885</v>
      </c>
      <c r="L1469" s="3">
        <v>1327518885</v>
      </c>
      <c r="M1469" s="3" t="b">
        <v>1</v>
      </c>
      <c r="N1469" s="3">
        <v>600</v>
      </c>
      <c r="O1469" s="3" t="b">
        <v>1</v>
      </c>
      <c r="P1469" s="3" t="s">
        <v>8283</v>
      </c>
      <c r="Q1469" s="8">
        <f t="shared" si="90"/>
        <v>1.1508</v>
      </c>
      <c r="R1469" s="10">
        <f t="shared" si="91"/>
        <v>76.72</v>
      </c>
      <c r="S1469" s="3" t="s">
        <v>8312</v>
      </c>
      <c r="T1469" s="3" t="s">
        <v>8332</v>
      </c>
    </row>
    <row r="1470" spans="1:20" ht="88" x14ac:dyDescent="0.2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14">
        <f t="shared" si="88"/>
        <v>40705.931122685186</v>
      </c>
      <c r="J1470" s="3">
        <v>1307838049</v>
      </c>
      <c r="K1470" s="14">
        <f t="shared" si="89"/>
        <v>40645.931122685179</v>
      </c>
      <c r="L1470" s="3">
        <v>1302654049</v>
      </c>
      <c r="M1470" s="3" t="b">
        <v>1</v>
      </c>
      <c r="N1470" s="3">
        <v>293</v>
      </c>
      <c r="O1470" s="3" t="b">
        <v>1</v>
      </c>
      <c r="P1470" s="3" t="s">
        <v>8283</v>
      </c>
      <c r="Q1470" s="8">
        <f t="shared" si="90"/>
        <v>1.0236842105263158</v>
      </c>
      <c r="R1470" s="10">
        <f t="shared" si="91"/>
        <v>33.191126279863482</v>
      </c>
      <c r="S1470" s="3" t="s">
        <v>8312</v>
      </c>
      <c r="T1470" s="3" t="s">
        <v>8332</v>
      </c>
    </row>
    <row r="1471" spans="1:20" ht="66" x14ac:dyDescent="0.2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14">
        <f t="shared" si="88"/>
        <v>41320.515150462961</v>
      </c>
      <c r="J1471" s="3">
        <v>1360938109</v>
      </c>
      <c r="K1471" s="14">
        <f t="shared" si="89"/>
        <v>41290.515150462961</v>
      </c>
      <c r="L1471" s="3">
        <v>1358346109</v>
      </c>
      <c r="M1471" s="3" t="b">
        <v>1</v>
      </c>
      <c r="N1471" s="3">
        <v>321</v>
      </c>
      <c r="O1471" s="3" t="b">
        <v>1</v>
      </c>
      <c r="P1471" s="3" t="s">
        <v>8283</v>
      </c>
      <c r="Q1471" s="8">
        <f t="shared" si="90"/>
        <v>1.0842485875706214</v>
      </c>
      <c r="R1471" s="10">
        <f t="shared" si="91"/>
        <v>149.46417445482865</v>
      </c>
      <c r="S1471" s="3" t="s">
        <v>8312</v>
      </c>
      <c r="T1471" s="3" t="s">
        <v>8332</v>
      </c>
    </row>
    <row r="1472" spans="1:20" ht="110" x14ac:dyDescent="0.2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14">
        <f t="shared" si="88"/>
        <v>41271.743784722217</v>
      </c>
      <c r="J1472" s="3">
        <v>1356724263</v>
      </c>
      <c r="K1472" s="14">
        <f t="shared" si="89"/>
        <v>41250.743784722217</v>
      </c>
      <c r="L1472" s="3">
        <v>1354909863</v>
      </c>
      <c r="M1472" s="3" t="b">
        <v>1</v>
      </c>
      <c r="N1472" s="3">
        <v>81</v>
      </c>
      <c r="O1472" s="3" t="b">
        <v>1</v>
      </c>
      <c r="P1472" s="3" t="s">
        <v>8283</v>
      </c>
      <c r="Q1472" s="8">
        <f t="shared" si="90"/>
        <v>1.2513333333333334</v>
      </c>
      <c r="R1472" s="10">
        <f t="shared" si="91"/>
        <v>23.172839506172838</v>
      </c>
      <c r="S1472" s="3" t="s">
        <v>8312</v>
      </c>
      <c r="T1472" s="3" t="s">
        <v>8332</v>
      </c>
    </row>
    <row r="1473" spans="1:20" ht="110" x14ac:dyDescent="0.2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14">
        <f t="shared" si="88"/>
        <v>42103.874236111107</v>
      </c>
      <c r="J1473" s="3">
        <v>1428620334</v>
      </c>
      <c r="K1473" s="14">
        <f t="shared" si="89"/>
        <v>42073.874236111107</v>
      </c>
      <c r="L1473" s="3">
        <v>1426028334</v>
      </c>
      <c r="M1473" s="3" t="b">
        <v>1</v>
      </c>
      <c r="N1473" s="3">
        <v>343</v>
      </c>
      <c r="O1473" s="3" t="b">
        <v>1</v>
      </c>
      <c r="P1473" s="3" t="s">
        <v>8283</v>
      </c>
      <c r="Q1473" s="8">
        <f t="shared" si="90"/>
        <v>1.03840625</v>
      </c>
      <c r="R1473" s="10">
        <f t="shared" si="91"/>
        <v>96.877551020408163</v>
      </c>
      <c r="S1473" s="3" t="s">
        <v>8312</v>
      </c>
      <c r="T1473" s="3" t="s">
        <v>8332</v>
      </c>
    </row>
    <row r="1474" spans="1:20" ht="110" x14ac:dyDescent="0.2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14">
        <f t="shared" si="88"/>
        <v>41563.45952546296</v>
      </c>
      <c r="J1474" s="3">
        <v>1381928503</v>
      </c>
      <c r="K1474" s="14">
        <f t="shared" si="89"/>
        <v>41533.45952546296</v>
      </c>
      <c r="L1474" s="3">
        <v>1379336503</v>
      </c>
      <c r="M1474" s="3" t="b">
        <v>1</v>
      </c>
      <c r="N1474" s="3">
        <v>336</v>
      </c>
      <c r="O1474" s="3" t="b">
        <v>1</v>
      </c>
      <c r="P1474" s="3" t="s">
        <v>8283</v>
      </c>
      <c r="Q1474" s="8">
        <f t="shared" si="90"/>
        <v>1.3870400000000001</v>
      </c>
      <c r="R1474" s="10">
        <f t="shared" si="91"/>
        <v>103.20238095238095</v>
      </c>
      <c r="S1474" s="3" t="s">
        <v>8312</v>
      </c>
      <c r="T1474" s="3" t="s">
        <v>8332</v>
      </c>
    </row>
    <row r="1475" spans="1:20" ht="22" x14ac:dyDescent="0.2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14">
        <f t="shared" ref="I1475:I1538" si="92">(((J1475/60)/60)/24)+DATE(1970,1,1)+(-2/24)</f>
        <v>40969.896284722221</v>
      </c>
      <c r="J1475" s="3">
        <v>1330644639</v>
      </c>
      <c r="K1475" s="14">
        <f t="shared" ref="K1475:K1538" si="93">(L1475/86400)+25569+(-2/24)</f>
        <v>40939.896284722221</v>
      </c>
      <c r="L1475" s="3">
        <v>1328052639</v>
      </c>
      <c r="M1475" s="3" t="b">
        <v>1</v>
      </c>
      <c r="N1475" s="3">
        <v>47</v>
      </c>
      <c r="O1475" s="3" t="b">
        <v>1</v>
      </c>
      <c r="P1475" s="3" t="s">
        <v>8283</v>
      </c>
      <c r="Q1475" s="8">
        <f t="shared" ref="Q1475:Q1538" si="94">E1475/D1475</f>
        <v>1.20516</v>
      </c>
      <c r="R1475" s="10">
        <f t="shared" ref="R1475:R1538" si="95">E1475/N1475</f>
        <v>38.462553191489363</v>
      </c>
      <c r="S1475" s="3" t="s">
        <v>8312</v>
      </c>
      <c r="T1475" s="3" t="s">
        <v>8332</v>
      </c>
    </row>
    <row r="1476" spans="1:20" ht="88" x14ac:dyDescent="0.2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14">
        <f t="shared" si="92"/>
        <v>41530.644583333327</v>
      </c>
      <c r="J1476" s="3">
        <v>1379093292</v>
      </c>
      <c r="K1476" s="14">
        <f t="shared" si="93"/>
        <v>41500.644583333335</v>
      </c>
      <c r="L1476" s="3">
        <v>1376501292</v>
      </c>
      <c r="M1476" s="3" t="b">
        <v>1</v>
      </c>
      <c r="N1476" s="3">
        <v>76</v>
      </c>
      <c r="O1476" s="3" t="b">
        <v>1</v>
      </c>
      <c r="P1476" s="3" t="s">
        <v>8283</v>
      </c>
      <c r="Q1476" s="8">
        <f t="shared" si="94"/>
        <v>1.1226666666666667</v>
      </c>
      <c r="R1476" s="10">
        <f t="shared" si="95"/>
        <v>44.315789473684212</v>
      </c>
      <c r="S1476" s="3" t="s">
        <v>8312</v>
      </c>
      <c r="T1476" s="3" t="s">
        <v>8332</v>
      </c>
    </row>
    <row r="1477" spans="1:20" ht="88" x14ac:dyDescent="0.2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14">
        <f t="shared" si="92"/>
        <v>41993.124305555553</v>
      </c>
      <c r="J1477" s="3">
        <v>1419051540</v>
      </c>
      <c r="K1477" s="14">
        <f t="shared" si="93"/>
        <v>41960.639618055553</v>
      </c>
      <c r="L1477" s="3">
        <v>1416244863</v>
      </c>
      <c r="M1477" s="3" t="b">
        <v>1</v>
      </c>
      <c r="N1477" s="3">
        <v>441</v>
      </c>
      <c r="O1477" s="3" t="b">
        <v>1</v>
      </c>
      <c r="P1477" s="3" t="s">
        <v>8283</v>
      </c>
      <c r="Q1477" s="8">
        <f t="shared" si="94"/>
        <v>1.8866966666666667</v>
      </c>
      <c r="R1477" s="10">
        <f t="shared" si="95"/>
        <v>64.173356009070289</v>
      </c>
      <c r="S1477" s="3" t="s">
        <v>8312</v>
      </c>
      <c r="T1477" s="3" t="s">
        <v>8332</v>
      </c>
    </row>
    <row r="1478" spans="1:20" ht="66" x14ac:dyDescent="0.2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14">
        <f t="shared" si="92"/>
        <v>40795.958587962959</v>
      </c>
      <c r="J1478" s="3">
        <v>1315616422</v>
      </c>
      <c r="K1478" s="14">
        <f t="shared" si="93"/>
        <v>40765.958587962959</v>
      </c>
      <c r="L1478" s="3">
        <v>1313024422</v>
      </c>
      <c r="M1478" s="3" t="b">
        <v>1</v>
      </c>
      <c r="N1478" s="3">
        <v>916</v>
      </c>
      <c r="O1478" s="3" t="b">
        <v>1</v>
      </c>
      <c r="P1478" s="3" t="s">
        <v>8283</v>
      </c>
      <c r="Q1478" s="8">
        <f t="shared" si="94"/>
        <v>6.6155466666666669</v>
      </c>
      <c r="R1478" s="10">
        <f t="shared" si="95"/>
        <v>43.333275109170302</v>
      </c>
      <c r="S1478" s="3" t="s">
        <v>8312</v>
      </c>
      <c r="T1478" s="3" t="s">
        <v>8332</v>
      </c>
    </row>
    <row r="1479" spans="1:20" ht="88" x14ac:dyDescent="0.2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14">
        <f t="shared" si="92"/>
        <v>40900.041666666664</v>
      </c>
      <c r="J1479" s="3">
        <v>1324609200</v>
      </c>
      <c r="K1479" s="14">
        <f t="shared" si="93"/>
        <v>40840.532453703701</v>
      </c>
      <c r="L1479" s="3">
        <v>1319467604</v>
      </c>
      <c r="M1479" s="3" t="b">
        <v>1</v>
      </c>
      <c r="N1479" s="3">
        <v>369</v>
      </c>
      <c r="O1479" s="3" t="b">
        <v>1</v>
      </c>
      <c r="P1479" s="3" t="s">
        <v>8283</v>
      </c>
      <c r="Q1479" s="8">
        <f t="shared" si="94"/>
        <v>1.1131</v>
      </c>
      <c r="R1479" s="10">
        <f t="shared" si="95"/>
        <v>90.495934959349597</v>
      </c>
      <c r="S1479" s="3" t="s">
        <v>8312</v>
      </c>
      <c r="T1479" s="3" t="s">
        <v>8332</v>
      </c>
    </row>
    <row r="1480" spans="1:20" ht="110" x14ac:dyDescent="0.2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14">
        <f t="shared" si="92"/>
        <v>41408.788344907407</v>
      </c>
      <c r="J1480" s="3">
        <v>1368564913</v>
      </c>
      <c r="K1480" s="14">
        <f t="shared" si="93"/>
        <v>41394.788344907407</v>
      </c>
      <c r="L1480" s="3">
        <v>1367355313</v>
      </c>
      <c r="M1480" s="3" t="b">
        <v>1</v>
      </c>
      <c r="N1480" s="3">
        <v>20242</v>
      </c>
      <c r="O1480" s="3" t="b">
        <v>1</v>
      </c>
      <c r="P1480" s="3" t="s">
        <v>8283</v>
      </c>
      <c r="Q1480" s="8">
        <f t="shared" si="94"/>
        <v>11.8161422</v>
      </c>
      <c r="R1480" s="10">
        <f t="shared" si="95"/>
        <v>29.187190495010373</v>
      </c>
      <c r="S1480" s="3" t="s">
        <v>8312</v>
      </c>
      <c r="T1480" s="3" t="s">
        <v>8332</v>
      </c>
    </row>
    <row r="1481" spans="1:20" ht="110" x14ac:dyDescent="0.2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14">
        <f t="shared" si="92"/>
        <v>41769.082638888889</v>
      </c>
      <c r="J1481" s="3">
        <v>1399694340</v>
      </c>
      <c r="K1481" s="14">
        <f t="shared" si="93"/>
        <v>41754.661909722221</v>
      </c>
      <c r="L1481" s="3">
        <v>1398448389</v>
      </c>
      <c r="M1481" s="3" t="b">
        <v>1</v>
      </c>
      <c r="N1481" s="3">
        <v>71</v>
      </c>
      <c r="O1481" s="3" t="b">
        <v>1</v>
      </c>
      <c r="P1481" s="3" t="s">
        <v>8283</v>
      </c>
      <c r="Q1481" s="8">
        <f t="shared" si="94"/>
        <v>1.37375</v>
      </c>
      <c r="R1481" s="10">
        <f t="shared" si="95"/>
        <v>30.95774647887324</v>
      </c>
      <c r="S1481" s="3" t="s">
        <v>8312</v>
      </c>
      <c r="T1481" s="3" t="s">
        <v>8332</v>
      </c>
    </row>
    <row r="1482" spans="1:20" ht="110" x14ac:dyDescent="0.2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14">
        <f t="shared" si="92"/>
        <v>41481.625</v>
      </c>
      <c r="J1482" s="3">
        <v>1374858000</v>
      </c>
      <c r="K1482" s="14">
        <f t="shared" si="93"/>
        <v>41464.850682870368</v>
      </c>
      <c r="L1482" s="3">
        <v>1373408699</v>
      </c>
      <c r="M1482" s="3" t="b">
        <v>1</v>
      </c>
      <c r="N1482" s="3">
        <v>635</v>
      </c>
      <c r="O1482" s="3" t="b">
        <v>1</v>
      </c>
      <c r="P1482" s="3" t="s">
        <v>8283</v>
      </c>
      <c r="Q1482" s="8">
        <f t="shared" si="94"/>
        <v>1.170404</v>
      </c>
      <c r="R1482" s="10">
        <f t="shared" si="95"/>
        <v>92.157795275590544</v>
      </c>
      <c r="S1482" s="3" t="s">
        <v>8312</v>
      </c>
      <c r="T1482" s="3" t="s">
        <v>8332</v>
      </c>
    </row>
    <row r="1483" spans="1:20" ht="88" x14ac:dyDescent="0.2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14">
        <f t="shared" si="92"/>
        <v>41580.839641203704</v>
      </c>
      <c r="J1483" s="3">
        <v>1383430145</v>
      </c>
      <c r="K1483" s="14">
        <f t="shared" si="93"/>
        <v>41550.839641203704</v>
      </c>
      <c r="L1483" s="3">
        <v>1380838145</v>
      </c>
      <c r="M1483" s="3" t="b">
        <v>0</v>
      </c>
      <c r="N1483" s="3">
        <v>6</v>
      </c>
      <c r="O1483" s="3" t="b">
        <v>0</v>
      </c>
      <c r="P1483" s="3" t="s">
        <v>8270</v>
      </c>
      <c r="Q1483" s="8">
        <f t="shared" si="94"/>
        <v>2.1000000000000001E-2</v>
      </c>
      <c r="R1483" s="10">
        <f t="shared" si="95"/>
        <v>17.5</v>
      </c>
      <c r="S1483" s="3" t="s">
        <v>8312</v>
      </c>
      <c r="T1483" s="3" t="s">
        <v>8314</v>
      </c>
    </row>
    <row r="1484" spans="1:20" ht="88" x14ac:dyDescent="0.2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14">
        <f t="shared" si="92"/>
        <v>41159.243749999994</v>
      </c>
      <c r="J1484" s="3">
        <v>1347004260</v>
      </c>
      <c r="K1484" s="14">
        <f t="shared" si="93"/>
        <v>41136.774722222217</v>
      </c>
      <c r="L1484" s="3">
        <v>1345062936</v>
      </c>
      <c r="M1484" s="3" t="b">
        <v>0</v>
      </c>
      <c r="N1484" s="3">
        <v>1</v>
      </c>
      <c r="O1484" s="3" t="b">
        <v>0</v>
      </c>
      <c r="P1484" s="3" t="s">
        <v>8270</v>
      </c>
      <c r="Q1484" s="8">
        <f t="shared" si="94"/>
        <v>1E-3</v>
      </c>
      <c r="R1484" s="10">
        <f t="shared" si="95"/>
        <v>5</v>
      </c>
      <c r="S1484" s="3" t="s">
        <v>8312</v>
      </c>
      <c r="T1484" s="3" t="s">
        <v>8314</v>
      </c>
    </row>
    <row r="1485" spans="1:20" ht="88" x14ac:dyDescent="0.2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14">
        <f t="shared" si="92"/>
        <v>42573.109664351847</v>
      </c>
      <c r="J1485" s="3">
        <v>1469162275</v>
      </c>
      <c r="K1485" s="14">
        <f t="shared" si="93"/>
        <v>42548.109664351847</v>
      </c>
      <c r="L1485" s="3">
        <v>1467002275</v>
      </c>
      <c r="M1485" s="3" t="b">
        <v>0</v>
      </c>
      <c r="N1485" s="3">
        <v>2</v>
      </c>
      <c r="O1485" s="3" t="b">
        <v>0</v>
      </c>
      <c r="P1485" s="3" t="s">
        <v>8270</v>
      </c>
      <c r="Q1485" s="8">
        <f t="shared" si="94"/>
        <v>7.1428571428571426E-3</v>
      </c>
      <c r="R1485" s="10">
        <f t="shared" si="95"/>
        <v>25</v>
      </c>
      <c r="S1485" s="3" t="s">
        <v>8312</v>
      </c>
      <c r="T1485" s="3" t="s">
        <v>8314</v>
      </c>
    </row>
    <row r="1486" spans="1:20" ht="44" x14ac:dyDescent="0.2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14">
        <f t="shared" si="92"/>
        <v>41111.535416666666</v>
      </c>
      <c r="J1486" s="3">
        <v>1342882260</v>
      </c>
      <c r="K1486" s="14">
        <f t="shared" si="93"/>
        <v>41053.117627314808</v>
      </c>
      <c r="L1486" s="3">
        <v>1337834963</v>
      </c>
      <c r="M1486" s="3" t="b">
        <v>0</v>
      </c>
      <c r="N1486" s="3">
        <v>0</v>
      </c>
      <c r="O1486" s="3" t="b">
        <v>0</v>
      </c>
      <c r="P1486" s="3" t="s">
        <v>8270</v>
      </c>
      <c r="Q1486" s="8">
        <f t="shared" si="94"/>
        <v>0</v>
      </c>
      <c r="R1486" s="10" t="e">
        <f t="shared" si="95"/>
        <v>#DIV/0!</v>
      </c>
      <c r="S1486" s="3" t="s">
        <v>8312</v>
      </c>
      <c r="T1486" s="3" t="s">
        <v>8314</v>
      </c>
    </row>
    <row r="1487" spans="1:20" ht="88" x14ac:dyDescent="0.2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14">
        <f t="shared" si="92"/>
        <v>42175.712650462963</v>
      </c>
      <c r="J1487" s="3">
        <v>1434827173</v>
      </c>
      <c r="K1487" s="14">
        <f t="shared" si="93"/>
        <v>42130.712650462963</v>
      </c>
      <c r="L1487" s="3">
        <v>1430939173</v>
      </c>
      <c r="M1487" s="3" t="b">
        <v>0</v>
      </c>
      <c r="N1487" s="3">
        <v>3</v>
      </c>
      <c r="O1487" s="3" t="b">
        <v>0</v>
      </c>
      <c r="P1487" s="3" t="s">
        <v>8270</v>
      </c>
      <c r="Q1487" s="8">
        <f t="shared" si="94"/>
        <v>2.2388059701492536E-2</v>
      </c>
      <c r="R1487" s="10">
        <f t="shared" si="95"/>
        <v>50</v>
      </c>
      <c r="S1487" s="3" t="s">
        <v>8312</v>
      </c>
      <c r="T1487" s="3" t="s">
        <v>8314</v>
      </c>
    </row>
    <row r="1488" spans="1:20" ht="110" x14ac:dyDescent="0.2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14">
        <f t="shared" si="92"/>
        <v>42062.085196759253</v>
      </c>
      <c r="J1488" s="3">
        <v>1425009761</v>
      </c>
      <c r="K1488" s="14">
        <f t="shared" si="93"/>
        <v>42032.085196759253</v>
      </c>
      <c r="L1488" s="3">
        <v>1422417761</v>
      </c>
      <c r="M1488" s="3" t="b">
        <v>0</v>
      </c>
      <c r="N1488" s="3">
        <v>3</v>
      </c>
      <c r="O1488" s="3" t="b">
        <v>0</v>
      </c>
      <c r="P1488" s="3" t="s">
        <v>8270</v>
      </c>
      <c r="Q1488" s="8">
        <f t="shared" si="94"/>
        <v>2.3999999999999998E-3</v>
      </c>
      <c r="R1488" s="10">
        <f t="shared" si="95"/>
        <v>16</v>
      </c>
      <c r="S1488" s="3" t="s">
        <v>8312</v>
      </c>
      <c r="T1488" s="3" t="s">
        <v>8314</v>
      </c>
    </row>
    <row r="1489" spans="1:20" ht="88" x14ac:dyDescent="0.2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14">
        <f t="shared" si="92"/>
        <v>42584.834155092591</v>
      </c>
      <c r="J1489" s="3">
        <v>1470175271</v>
      </c>
      <c r="K1489" s="14">
        <f t="shared" si="93"/>
        <v>42554.834155092591</v>
      </c>
      <c r="L1489" s="3">
        <v>1467583271</v>
      </c>
      <c r="M1489" s="3" t="b">
        <v>0</v>
      </c>
      <c r="N1489" s="3">
        <v>0</v>
      </c>
      <c r="O1489" s="3" t="b">
        <v>0</v>
      </c>
      <c r="P1489" s="3" t="s">
        <v>8270</v>
      </c>
      <c r="Q1489" s="8">
        <f t="shared" si="94"/>
        <v>0</v>
      </c>
      <c r="R1489" s="10" t="e">
        <f t="shared" si="95"/>
        <v>#DIV/0!</v>
      </c>
      <c r="S1489" s="3" t="s">
        <v>8312</v>
      </c>
      <c r="T1489" s="3" t="s">
        <v>8314</v>
      </c>
    </row>
    <row r="1490" spans="1:20" ht="88" x14ac:dyDescent="0.2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14">
        <f t="shared" si="92"/>
        <v>41644.479861111111</v>
      </c>
      <c r="J1490" s="3">
        <v>1388928660</v>
      </c>
      <c r="K1490" s="14">
        <f t="shared" si="93"/>
        <v>41614.479861111111</v>
      </c>
      <c r="L1490" s="3">
        <v>1386336660</v>
      </c>
      <c r="M1490" s="3" t="b">
        <v>0</v>
      </c>
      <c r="N1490" s="3">
        <v>6</v>
      </c>
      <c r="O1490" s="3" t="b">
        <v>0</v>
      </c>
      <c r="P1490" s="3" t="s">
        <v>8270</v>
      </c>
      <c r="Q1490" s="8">
        <f t="shared" si="94"/>
        <v>2.4E-2</v>
      </c>
      <c r="R1490" s="10">
        <f t="shared" si="95"/>
        <v>60</v>
      </c>
      <c r="S1490" s="3" t="s">
        <v>8312</v>
      </c>
      <c r="T1490" s="3" t="s">
        <v>8314</v>
      </c>
    </row>
    <row r="1491" spans="1:20" ht="88" x14ac:dyDescent="0.2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14">
        <f t="shared" si="92"/>
        <v>41228.570046296292</v>
      </c>
      <c r="J1491" s="3">
        <v>1352994052</v>
      </c>
      <c r="K1491" s="14">
        <f t="shared" si="93"/>
        <v>41198.528379629628</v>
      </c>
      <c r="L1491" s="3">
        <v>1350398452</v>
      </c>
      <c r="M1491" s="3" t="b">
        <v>0</v>
      </c>
      <c r="N1491" s="3">
        <v>0</v>
      </c>
      <c r="O1491" s="3" t="b">
        <v>0</v>
      </c>
      <c r="P1491" s="3" t="s">
        <v>8270</v>
      </c>
      <c r="Q1491" s="8">
        <f t="shared" si="94"/>
        <v>0</v>
      </c>
      <c r="R1491" s="10" t="e">
        <f t="shared" si="95"/>
        <v>#DIV/0!</v>
      </c>
      <c r="S1491" s="3" t="s">
        <v>8312</v>
      </c>
      <c r="T1491" s="3" t="s">
        <v>8314</v>
      </c>
    </row>
    <row r="1492" spans="1:20" ht="88" x14ac:dyDescent="0.2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14">
        <f t="shared" si="92"/>
        <v>41549.477708333332</v>
      </c>
      <c r="J1492" s="3">
        <v>1380720474</v>
      </c>
      <c r="K1492" s="14">
        <f t="shared" si="93"/>
        <v>41520.477708333332</v>
      </c>
      <c r="L1492" s="3">
        <v>1378214874</v>
      </c>
      <c r="M1492" s="3" t="b">
        <v>0</v>
      </c>
      <c r="N1492" s="3">
        <v>19</v>
      </c>
      <c r="O1492" s="3" t="b">
        <v>0</v>
      </c>
      <c r="P1492" s="3" t="s">
        <v>8270</v>
      </c>
      <c r="Q1492" s="8">
        <f t="shared" si="94"/>
        <v>0.30862068965517242</v>
      </c>
      <c r="R1492" s="10">
        <f t="shared" si="95"/>
        <v>47.10526315789474</v>
      </c>
      <c r="S1492" s="3" t="s">
        <v>8312</v>
      </c>
      <c r="T1492" s="3" t="s">
        <v>8314</v>
      </c>
    </row>
    <row r="1493" spans="1:20" ht="66" x14ac:dyDescent="0.2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14">
        <f t="shared" si="92"/>
        <v>42050.568055555552</v>
      </c>
      <c r="J1493" s="3">
        <v>1424014680</v>
      </c>
      <c r="K1493" s="14">
        <f t="shared" si="93"/>
        <v>41991.630127314813</v>
      </c>
      <c r="L1493" s="3">
        <v>1418922443</v>
      </c>
      <c r="M1493" s="3" t="b">
        <v>0</v>
      </c>
      <c r="N1493" s="3">
        <v>1</v>
      </c>
      <c r="O1493" s="3" t="b">
        <v>0</v>
      </c>
      <c r="P1493" s="3" t="s">
        <v>8270</v>
      </c>
      <c r="Q1493" s="8">
        <f t="shared" si="94"/>
        <v>8.3333333333333329E-2</v>
      </c>
      <c r="R1493" s="10">
        <f t="shared" si="95"/>
        <v>100</v>
      </c>
      <c r="S1493" s="3" t="s">
        <v>8312</v>
      </c>
      <c r="T1493" s="3" t="s">
        <v>8314</v>
      </c>
    </row>
    <row r="1494" spans="1:20" ht="110" x14ac:dyDescent="0.2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14">
        <f t="shared" si="92"/>
        <v>40712.801458333335</v>
      </c>
      <c r="J1494" s="3">
        <v>1308431646</v>
      </c>
      <c r="K1494" s="14">
        <f t="shared" si="93"/>
        <v>40682.801458333335</v>
      </c>
      <c r="L1494" s="3">
        <v>1305839646</v>
      </c>
      <c r="M1494" s="3" t="b">
        <v>0</v>
      </c>
      <c r="N1494" s="3">
        <v>2</v>
      </c>
      <c r="O1494" s="3" t="b">
        <v>0</v>
      </c>
      <c r="P1494" s="3" t="s">
        <v>8270</v>
      </c>
      <c r="Q1494" s="8">
        <f t="shared" si="94"/>
        <v>7.4999999999999997E-3</v>
      </c>
      <c r="R1494" s="10">
        <f t="shared" si="95"/>
        <v>15</v>
      </c>
      <c r="S1494" s="3" t="s">
        <v>8312</v>
      </c>
      <c r="T1494" s="3" t="s">
        <v>8314</v>
      </c>
    </row>
    <row r="1495" spans="1:20" ht="88" x14ac:dyDescent="0.2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14">
        <f t="shared" si="92"/>
        <v>41441.783275462964</v>
      </c>
      <c r="J1495" s="3">
        <v>1371415675</v>
      </c>
      <c r="K1495" s="14">
        <f t="shared" si="93"/>
        <v>41411.783275462956</v>
      </c>
      <c r="L1495" s="3">
        <v>1368823675</v>
      </c>
      <c r="M1495" s="3" t="b">
        <v>0</v>
      </c>
      <c r="N1495" s="3">
        <v>0</v>
      </c>
      <c r="O1495" s="3" t="b">
        <v>0</v>
      </c>
      <c r="P1495" s="3" t="s">
        <v>8270</v>
      </c>
      <c r="Q1495" s="8">
        <f t="shared" si="94"/>
        <v>0</v>
      </c>
      <c r="R1495" s="10" t="e">
        <f t="shared" si="95"/>
        <v>#DIV/0!</v>
      </c>
      <c r="S1495" s="3" t="s">
        <v>8312</v>
      </c>
      <c r="T1495" s="3" t="s">
        <v>8314</v>
      </c>
    </row>
    <row r="1496" spans="1:20" ht="88" x14ac:dyDescent="0.2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14">
        <f t="shared" si="92"/>
        <v>42097.568055555552</v>
      </c>
      <c r="J1496" s="3">
        <v>1428075480</v>
      </c>
      <c r="K1496" s="14">
        <f t="shared" si="93"/>
        <v>42067.639039351845</v>
      </c>
      <c r="L1496" s="3">
        <v>1425489613</v>
      </c>
      <c r="M1496" s="3" t="b">
        <v>0</v>
      </c>
      <c r="N1496" s="3">
        <v>11</v>
      </c>
      <c r="O1496" s="3" t="b">
        <v>0</v>
      </c>
      <c r="P1496" s="3" t="s">
        <v>8270</v>
      </c>
      <c r="Q1496" s="8">
        <f t="shared" si="94"/>
        <v>8.8999999999999996E-2</v>
      </c>
      <c r="R1496" s="10">
        <f t="shared" si="95"/>
        <v>40.454545454545453</v>
      </c>
      <c r="S1496" s="3" t="s">
        <v>8312</v>
      </c>
      <c r="T1496" s="3" t="s">
        <v>8314</v>
      </c>
    </row>
    <row r="1497" spans="1:20" ht="66" x14ac:dyDescent="0.2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14">
        <f t="shared" si="92"/>
        <v>40782.706377314811</v>
      </c>
      <c r="J1497" s="3">
        <v>1314471431</v>
      </c>
      <c r="K1497" s="14">
        <f t="shared" si="93"/>
        <v>40752.706377314811</v>
      </c>
      <c r="L1497" s="3">
        <v>1311879431</v>
      </c>
      <c r="M1497" s="3" t="b">
        <v>0</v>
      </c>
      <c r="N1497" s="3">
        <v>0</v>
      </c>
      <c r="O1497" s="3" t="b">
        <v>0</v>
      </c>
      <c r="P1497" s="3" t="s">
        <v>8270</v>
      </c>
      <c r="Q1497" s="8">
        <f t="shared" si="94"/>
        <v>0</v>
      </c>
      <c r="R1497" s="10" t="e">
        <f t="shared" si="95"/>
        <v>#DIV/0!</v>
      </c>
      <c r="S1497" s="3" t="s">
        <v>8312</v>
      </c>
      <c r="T1497" s="3" t="s">
        <v>8314</v>
      </c>
    </row>
    <row r="1498" spans="1:20" ht="88" x14ac:dyDescent="0.2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14">
        <f t="shared" si="92"/>
        <v>41898.391886574071</v>
      </c>
      <c r="J1498" s="3">
        <v>1410866659</v>
      </c>
      <c r="K1498" s="14">
        <f t="shared" si="93"/>
        <v>41838.391886574071</v>
      </c>
      <c r="L1498" s="3">
        <v>1405682659</v>
      </c>
      <c r="M1498" s="3" t="b">
        <v>0</v>
      </c>
      <c r="N1498" s="3">
        <v>0</v>
      </c>
      <c r="O1498" s="3" t="b">
        <v>0</v>
      </c>
      <c r="P1498" s="3" t="s">
        <v>8270</v>
      </c>
      <c r="Q1498" s="8">
        <f t="shared" si="94"/>
        <v>0</v>
      </c>
      <c r="R1498" s="10" t="e">
        <f t="shared" si="95"/>
        <v>#DIV/0!</v>
      </c>
      <c r="S1498" s="3" t="s">
        <v>8312</v>
      </c>
      <c r="T1498" s="3" t="s">
        <v>8314</v>
      </c>
    </row>
    <row r="1499" spans="1:20" ht="88" x14ac:dyDescent="0.2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14">
        <f t="shared" si="92"/>
        <v>41486.738194444442</v>
      </c>
      <c r="J1499" s="3">
        <v>1375299780</v>
      </c>
      <c r="K1499" s="14">
        <f t="shared" si="93"/>
        <v>41444.559282407405</v>
      </c>
      <c r="L1499" s="3">
        <v>1371655522</v>
      </c>
      <c r="M1499" s="3" t="b">
        <v>0</v>
      </c>
      <c r="N1499" s="3">
        <v>1</v>
      </c>
      <c r="O1499" s="3" t="b">
        <v>0</v>
      </c>
      <c r="P1499" s="3" t="s">
        <v>8270</v>
      </c>
      <c r="Q1499" s="8">
        <f t="shared" si="94"/>
        <v>6.666666666666667E-5</v>
      </c>
      <c r="R1499" s="10">
        <f t="shared" si="95"/>
        <v>1</v>
      </c>
      <c r="S1499" s="3" t="s">
        <v>8312</v>
      </c>
      <c r="T1499" s="3" t="s">
        <v>8314</v>
      </c>
    </row>
    <row r="1500" spans="1:20" ht="88" x14ac:dyDescent="0.2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14">
        <f t="shared" si="92"/>
        <v>41885.900208333333</v>
      </c>
      <c r="J1500" s="3">
        <v>1409787378</v>
      </c>
      <c r="K1500" s="14">
        <f t="shared" si="93"/>
        <v>41840.900208333333</v>
      </c>
      <c r="L1500" s="3">
        <v>1405899378</v>
      </c>
      <c r="M1500" s="3" t="b">
        <v>0</v>
      </c>
      <c r="N1500" s="3">
        <v>3</v>
      </c>
      <c r="O1500" s="3" t="b">
        <v>0</v>
      </c>
      <c r="P1500" s="3" t="s">
        <v>8270</v>
      </c>
      <c r="Q1500" s="8">
        <f t="shared" si="94"/>
        <v>1.9E-2</v>
      </c>
      <c r="R1500" s="10">
        <f t="shared" si="95"/>
        <v>19</v>
      </c>
      <c r="S1500" s="3" t="s">
        <v>8312</v>
      </c>
      <c r="T1500" s="3" t="s">
        <v>8314</v>
      </c>
    </row>
    <row r="1501" spans="1:20" ht="88" x14ac:dyDescent="0.2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14">
        <f t="shared" si="92"/>
        <v>42586.923993055556</v>
      </c>
      <c r="J1501" s="3">
        <v>1470355833</v>
      </c>
      <c r="K1501" s="14">
        <f t="shared" si="93"/>
        <v>42526.923993055556</v>
      </c>
      <c r="L1501" s="3">
        <v>1465171833</v>
      </c>
      <c r="M1501" s="3" t="b">
        <v>0</v>
      </c>
      <c r="N1501" s="3">
        <v>1</v>
      </c>
      <c r="O1501" s="3" t="b">
        <v>0</v>
      </c>
      <c r="P1501" s="3" t="s">
        <v>8270</v>
      </c>
      <c r="Q1501" s="8">
        <f t="shared" si="94"/>
        <v>2.5000000000000001E-3</v>
      </c>
      <c r="R1501" s="10">
        <f t="shared" si="95"/>
        <v>5</v>
      </c>
      <c r="S1501" s="3" t="s">
        <v>8312</v>
      </c>
      <c r="T1501" s="3" t="s">
        <v>8314</v>
      </c>
    </row>
    <row r="1502" spans="1:20" ht="110" x14ac:dyDescent="0.2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14">
        <f t="shared" si="92"/>
        <v>41395.82126157407</v>
      </c>
      <c r="J1502" s="3">
        <v>1367444557</v>
      </c>
      <c r="K1502" s="14">
        <f t="shared" si="93"/>
        <v>41365.82126157407</v>
      </c>
      <c r="L1502" s="3">
        <v>1364852557</v>
      </c>
      <c r="M1502" s="3" t="b">
        <v>0</v>
      </c>
      <c r="N1502" s="3">
        <v>15</v>
      </c>
      <c r="O1502" s="3" t="b">
        <v>0</v>
      </c>
      <c r="P1502" s="3" t="s">
        <v>8270</v>
      </c>
      <c r="Q1502" s="8">
        <f t="shared" si="94"/>
        <v>0.25035714285714283</v>
      </c>
      <c r="R1502" s="10">
        <f t="shared" si="95"/>
        <v>46.733333333333334</v>
      </c>
      <c r="S1502" s="3" t="s">
        <v>8312</v>
      </c>
      <c r="T1502" s="3" t="s">
        <v>8314</v>
      </c>
    </row>
    <row r="1503" spans="1:20" ht="66" x14ac:dyDescent="0.2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14">
        <f t="shared" si="92"/>
        <v>42193.5002662037</v>
      </c>
      <c r="J1503" s="3">
        <v>1436364023</v>
      </c>
      <c r="K1503" s="14">
        <f t="shared" si="93"/>
        <v>42163.5002662037</v>
      </c>
      <c r="L1503" s="3">
        <v>1433772023</v>
      </c>
      <c r="M1503" s="3" t="b">
        <v>1</v>
      </c>
      <c r="N1503" s="3">
        <v>885</v>
      </c>
      <c r="O1503" s="3" t="b">
        <v>1</v>
      </c>
      <c r="P1503" s="3" t="s">
        <v>8280</v>
      </c>
      <c r="Q1503" s="8">
        <f t="shared" si="94"/>
        <v>1.6633076923076924</v>
      </c>
      <c r="R1503" s="10">
        <f t="shared" si="95"/>
        <v>97.731073446327684</v>
      </c>
      <c r="S1503" s="3" t="s">
        <v>8328</v>
      </c>
      <c r="T1503" s="3" t="s">
        <v>8329</v>
      </c>
    </row>
    <row r="1504" spans="1:20" ht="88" x14ac:dyDescent="0.2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14">
        <f t="shared" si="92"/>
        <v>42454.833333333336</v>
      </c>
      <c r="J1504" s="3">
        <v>1458943200</v>
      </c>
      <c r="K1504" s="14">
        <f t="shared" si="93"/>
        <v>42426.45925925926</v>
      </c>
      <c r="L1504" s="3">
        <v>1456491680</v>
      </c>
      <c r="M1504" s="3" t="b">
        <v>1</v>
      </c>
      <c r="N1504" s="3">
        <v>329</v>
      </c>
      <c r="O1504" s="3" t="b">
        <v>1</v>
      </c>
      <c r="P1504" s="3" t="s">
        <v>8280</v>
      </c>
      <c r="Q1504" s="8">
        <f t="shared" si="94"/>
        <v>1.0144545454545455</v>
      </c>
      <c r="R1504" s="10">
        <f t="shared" si="95"/>
        <v>67.835866261398181</v>
      </c>
      <c r="S1504" s="3" t="s">
        <v>8328</v>
      </c>
      <c r="T1504" s="3" t="s">
        <v>8329</v>
      </c>
    </row>
    <row r="1505" spans="1:20" ht="88" x14ac:dyDescent="0.2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14">
        <f t="shared" si="92"/>
        <v>42666.26390046296</v>
      </c>
      <c r="J1505" s="3">
        <v>1477210801</v>
      </c>
      <c r="K1505" s="14">
        <f t="shared" si="93"/>
        <v>42606.26390046296</v>
      </c>
      <c r="L1505" s="3">
        <v>1472026801</v>
      </c>
      <c r="M1505" s="3" t="b">
        <v>1</v>
      </c>
      <c r="N1505" s="3">
        <v>71</v>
      </c>
      <c r="O1505" s="3" t="b">
        <v>1</v>
      </c>
      <c r="P1505" s="3" t="s">
        <v>8280</v>
      </c>
      <c r="Q1505" s="8">
        <f t="shared" si="94"/>
        <v>1.0789146666666667</v>
      </c>
      <c r="R1505" s="10">
        <f t="shared" si="95"/>
        <v>56.98492957746479</v>
      </c>
      <c r="S1505" s="3" t="s">
        <v>8328</v>
      </c>
      <c r="T1505" s="3" t="s">
        <v>8329</v>
      </c>
    </row>
    <row r="1506" spans="1:20" ht="66" x14ac:dyDescent="0.2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14">
        <f t="shared" si="92"/>
        <v>41800.272916666661</v>
      </c>
      <c r="J1506" s="3">
        <v>1402389180</v>
      </c>
      <c r="K1506" s="14">
        <f t="shared" si="93"/>
        <v>41772.57435185185</v>
      </c>
      <c r="L1506" s="3">
        <v>1399996024</v>
      </c>
      <c r="M1506" s="3" t="b">
        <v>1</v>
      </c>
      <c r="N1506" s="3">
        <v>269</v>
      </c>
      <c r="O1506" s="3" t="b">
        <v>1</v>
      </c>
      <c r="P1506" s="3" t="s">
        <v>8280</v>
      </c>
      <c r="Q1506" s="8">
        <f t="shared" si="94"/>
        <v>2.7793846153846156</v>
      </c>
      <c r="R1506" s="10">
        <f t="shared" si="95"/>
        <v>67.159851301115239</v>
      </c>
      <c r="S1506" s="3" t="s">
        <v>8328</v>
      </c>
      <c r="T1506" s="3" t="s">
        <v>8329</v>
      </c>
    </row>
    <row r="1507" spans="1:20" ht="110" x14ac:dyDescent="0.2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14">
        <f t="shared" si="92"/>
        <v>42451.750694444439</v>
      </c>
      <c r="J1507" s="3">
        <v>1458676860</v>
      </c>
      <c r="K1507" s="14">
        <f t="shared" si="93"/>
        <v>42414.359988425924</v>
      </c>
      <c r="L1507" s="3">
        <v>1455446303</v>
      </c>
      <c r="M1507" s="3" t="b">
        <v>1</v>
      </c>
      <c r="N1507" s="3">
        <v>345</v>
      </c>
      <c r="O1507" s="3" t="b">
        <v>1</v>
      </c>
      <c r="P1507" s="3" t="s">
        <v>8280</v>
      </c>
      <c r="Q1507" s="8">
        <f t="shared" si="94"/>
        <v>1.0358125</v>
      </c>
      <c r="R1507" s="10">
        <f t="shared" si="95"/>
        <v>48.037681159420288</v>
      </c>
      <c r="S1507" s="3" t="s">
        <v>8328</v>
      </c>
      <c r="T1507" s="3" t="s">
        <v>8329</v>
      </c>
    </row>
    <row r="1508" spans="1:20" ht="88" x14ac:dyDescent="0.2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14">
        <f t="shared" si="92"/>
        <v>41844.702592592592</v>
      </c>
      <c r="J1508" s="3">
        <v>1406227904</v>
      </c>
      <c r="K1508" s="14">
        <f t="shared" si="93"/>
        <v>41814.702592592592</v>
      </c>
      <c r="L1508" s="3">
        <v>1403635904</v>
      </c>
      <c r="M1508" s="3" t="b">
        <v>1</v>
      </c>
      <c r="N1508" s="3">
        <v>43</v>
      </c>
      <c r="O1508" s="3" t="b">
        <v>1</v>
      </c>
      <c r="P1508" s="3" t="s">
        <v>8280</v>
      </c>
      <c r="Q1508" s="8">
        <f t="shared" si="94"/>
        <v>1.1140000000000001</v>
      </c>
      <c r="R1508" s="10">
        <f t="shared" si="95"/>
        <v>38.860465116279073</v>
      </c>
      <c r="S1508" s="3" t="s">
        <v>8328</v>
      </c>
      <c r="T1508" s="3" t="s">
        <v>8329</v>
      </c>
    </row>
    <row r="1509" spans="1:20" ht="88" x14ac:dyDescent="0.2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14">
        <f t="shared" si="92"/>
        <v>40313.256944444445</v>
      </c>
      <c r="J1509" s="3">
        <v>1273911000</v>
      </c>
      <c r="K1509" s="14">
        <f t="shared" si="93"/>
        <v>40254.367002314808</v>
      </c>
      <c r="L1509" s="3">
        <v>1268822909</v>
      </c>
      <c r="M1509" s="3" t="b">
        <v>1</v>
      </c>
      <c r="N1509" s="3">
        <v>33</v>
      </c>
      <c r="O1509" s="3" t="b">
        <v>1</v>
      </c>
      <c r="P1509" s="3" t="s">
        <v>8280</v>
      </c>
      <c r="Q1509" s="8">
        <f t="shared" si="94"/>
        <v>2.15</v>
      </c>
      <c r="R1509" s="10">
        <f t="shared" si="95"/>
        <v>78.181818181818187</v>
      </c>
      <c r="S1509" s="3" t="s">
        <v>8328</v>
      </c>
      <c r="T1509" s="3" t="s">
        <v>8329</v>
      </c>
    </row>
    <row r="1510" spans="1:20" ht="88" x14ac:dyDescent="0.2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14">
        <f t="shared" si="92"/>
        <v>41817.531030092592</v>
      </c>
      <c r="J1510" s="3">
        <v>1403880281</v>
      </c>
      <c r="K1510" s="14">
        <f t="shared" si="93"/>
        <v>41786.531030092592</v>
      </c>
      <c r="L1510" s="3">
        <v>1401201881</v>
      </c>
      <c r="M1510" s="3" t="b">
        <v>1</v>
      </c>
      <c r="N1510" s="3">
        <v>211</v>
      </c>
      <c r="O1510" s="3" t="b">
        <v>1</v>
      </c>
      <c r="P1510" s="3" t="s">
        <v>8280</v>
      </c>
      <c r="Q1510" s="8">
        <f t="shared" si="94"/>
        <v>1.1076216216216217</v>
      </c>
      <c r="R1510" s="10">
        <f t="shared" si="95"/>
        <v>97.113744075829388</v>
      </c>
      <c r="S1510" s="3" t="s">
        <v>8328</v>
      </c>
      <c r="T1510" s="3" t="s">
        <v>8329</v>
      </c>
    </row>
    <row r="1511" spans="1:20" ht="88" x14ac:dyDescent="0.2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14">
        <f t="shared" si="92"/>
        <v>42780.874305555553</v>
      </c>
      <c r="J1511" s="3">
        <v>1487113140</v>
      </c>
      <c r="K1511" s="14">
        <f t="shared" si="93"/>
        <v>42751.450057870366</v>
      </c>
      <c r="L1511" s="3">
        <v>1484570885</v>
      </c>
      <c r="M1511" s="3" t="b">
        <v>1</v>
      </c>
      <c r="N1511" s="3">
        <v>196</v>
      </c>
      <c r="O1511" s="3" t="b">
        <v>1</v>
      </c>
      <c r="P1511" s="3" t="s">
        <v>8280</v>
      </c>
      <c r="Q1511" s="8">
        <f t="shared" si="94"/>
        <v>1.2364125714285714</v>
      </c>
      <c r="R1511" s="10">
        <f t="shared" si="95"/>
        <v>110.39397959183674</v>
      </c>
      <c r="S1511" s="3" t="s">
        <v>8328</v>
      </c>
      <c r="T1511" s="3" t="s">
        <v>8329</v>
      </c>
    </row>
    <row r="1512" spans="1:20" ht="110" x14ac:dyDescent="0.2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14">
        <f t="shared" si="92"/>
        <v>41839.301828703698</v>
      </c>
      <c r="J1512" s="3">
        <v>1405761278</v>
      </c>
      <c r="K1512" s="14">
        <f t="shared" si="93"/>
        <v>41809.301828703705</v>
      </c>
      <c r="L1512" s="3">
        <v>1403169278</v>
      </c>
      <c r="M1512" s="3" t="b">
        <v>1</v>
      </c>
      <c r="N1512" s="3">
        <v>405</v>
      </c>
      <c r="O1512" s="3" t="b">
        <v>1</v>
      </c>
      <c r="P1512" s="3" t="s">
        <v>8280</v>
      </c>
      <c r="Q1512" s="8">
        <f t="shared" si="94"/>
        <v>1.0103500000000001</v>
      </c>
      <c r="R1512" s="10">
        <f t="shared" si="95"/>
        <v>39.91506172839506</v>
      </c>
      <c r="S1512" s="3" t="s">
        <v>8328</v>
      </c>
      <c r="T1512" s="3" t="s">
        <v>8329</v>
      </c>
    </row>
    <row r="1513" spans="1:20" ht="110" x14ac:dyDescent="0.2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14">
        <f t="shared" si="92"/>
        <v>42326.541712962957</v>
      </c>
      <c r="J1513" s="3">
        <v>1447858804</v>
      </c>
      <c r="K1513" s="14">
        <f t="shared" si="93"/>
        <v>42296.500046296293</v>
      </c>
      <c r="L1513" s="3">
        <v>1445263204</v>
      </c>
      <c r="M1513" s="3" t="b">
        <v>1</v>
      </c>
      <c r="N1513" s="3">
        <v>206</v>
      </c>
      <c r="O1513" s="3" t="b">
        <v>1</v>
      </c>
      <c r="P1513" s="3" t="s">
        <v>8280</v>
      </c>
      <c r="Q1513" s="8">
        <f t="shared" si="94"/>
        <v>1.1179285714285714</v>
      </c>
      <c r="R1513" s="10">
        <f t="shared" si="95"/>
        <v>75.975728155339809</v>
      </c>
      <c r="S1513" s="3" t="s">
        <v>8328</v>
      </c>
      <c r="T1513" s="3" t="s">
        <v>8329</v>
      </c>
    </row>
    <row r="1514" spans="1:20" ht="110" x14ac:dyDescent="0.2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14">
        <f t="shared" si="92"/>
        <v>42771.601145833331</v>
      </c>
      <c r="J1514" s="3">
        <v>1486311939</v>
      </c>
      <c r="K1514" s="14">
        <f t="shared" si="93"/>
        <v>42741.601145833331</v>
      </c>
      <c r="L1514" s="3">
        <v>1483719939</v>
      </c>
      <c r="M1514" s="3" t="b">
        <v>1</v>
      </c>
      <c r="N1514" s="3">
        <v>335</v>
      </c>
      <c r="O1514" s="3" t="b">
        <v>1</v>
      </c>
      <c r="P1514" s="3" t="s">
        <v>8280</v>
      </c>
      <c r="Q1514" s="8">
        <f t="shared" si="94"/>
        <v>5.5877142857142861</v>
      </c>
      <c r="R1514" s="10">
        <f t="shared" si="95"/>
        <v>58.379104477611939</v>
      </c>
      <c r="S1514" s="3" t="s">
        <v>8328</v>
      </c>
      <c r="T1514" s="3" t="s">
        <v>8329</v>
      </c>
    </row>
    <row r="1515" spans="1:20" ht="88" x14ac:dyDescent="0.2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14">
        <f t="shared" si="92"/>
        <v>41836.55400462963</v>
      </c>
      <c r="J1515" s="3">
        <v>1405523866</v>
      </c>
      <c r="K1515" s="14">
        <f t="shared" si="93"/>
        <v>41806.55400462963</v>
      </c>
      <c r="L1515" s="3">
        <v>1402931866</v>
      </c>
      <c r="M1515" s="3" t="b">
        <v>1</v>
      </c>
      <c r="N1515" s="3">
        <v>215</v>
      </c>
      <c r="O1515" s="3" t="b">
        <v>1</v>
      </c>
      <c r="P1515" s="3" t="s">
        <v>8280</v>
      </c>
      <c r="Q1515" s="8">
        <f t="shared" si="94"/>
        <v>1.5001875</v>
      </c>
      <c r="R1515" s="10">
        <f t="shared" si="95"/>
        <v>55.82093023255814</v>
      </c>
      <c r="S1515" s="3" t="s">
        <v>8328</v>
      </c>
      <c r="T1515" s="3" t="s">
        <v>8329</v>
      </c>
    </row>
    <row r="1516" spans="1:20" ht="88" x14ac:dyDescent="0.2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14">
        <f t="shared" si="92"/>
        <v>42274.514351851853</v>
      </c>
      <c r="J1516" s="3">
        <v>1443363640</v>
      </c>
      <c r="K1516" s="14">
        <f t="shared" si="93"/>
        <v>42234.514351851853</v>
      </c>
      <c r="L1516" s="3">
        <v>1439907640</v>
      </c>
      <c r="M1516" s="3" t="b">
        <v>1</v>
      </c>
      <c r="N1516" s="3">
        <v>176</v>
      </c>
      <c r="O1516" s="3" t="b">
        <v>1</v>
      </c>
      <c r="P1516" s="3" t="s">
        <v>8280</v>
      </c>
      <c r="Q1516" s="8">
        <f t="shared" si="94"/>
        <v>1.0647599999999999</v>
      </c>
      <c r="R1516" s="10">
        <f t="shared" si="95"/>
        <v>151.24431818181819</v>
      </c>
      <c r="S1516" s="3" t="s">
        <v>8328</v>
      </c>
      <c r="T1516" s="3" t="s">
        <v>8329</v>
      </c>
    </row>
    <row r="1517" spans="1:20" ht="88" x14ac:dyDescent="0.2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14">
        <f t="shared" si="92"/>
        <v>42445.128437499996</v>
      </c>
      <c r="J1517" s="3">
        <v>1458104697</v>
      </c>
      <c r="K1517" s="14">
        <f t="shared" si="93"/>
        <v>42415.17010416666</v>
      </c>
      <c r="L1517" s="3">
        <v>1455516297</v>
      </c>
      <c r="M1517" s="3" t="b">
        <v>1</v>
      </c>
      <c r="N1517" s="3">
        <v>555</v>
      </c>
      <c r="O1517" s="3" t="b">
        <v>1</v>
      </c>
      <c r="P1517" s="3" t="s">
        <v>8280</v>
      </c>
      <c r="Q1517" s="8">
        <f t="shared" si="94"/>
        <v>1.57189</v>
      </c>
      <c r="R1517" s="10">
        <f t="shared" si="95"/>
        <v>849.67027027027029</v>
      </c>
      <c r="S1517" s="3" t="s">
        <v>8328</v>
      </c>
      <c r="T1517" s="3" t="s">
        <v>8329</v>
      </c>
    </row>
    <row r="1518" spans="1:20" ht="88" x14ac:dyDescent="0.2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14">
        <f t="shared" si="92"/>
        <v>42649.499999999993</v>
      </c>
      <c r="J1518" s="3">
        <v>1475762400</v>
      </c>
      <c r="K1518" s="14">
        <f t="shared" si="93"/>
        <v>42619.383009259262</v>
      </c>
      <c r="L1518" s="3">
        <v>1473160292</v>
      </c>
      <c r="M1518" s="3" t="b">
        <v>1</v>
      </c>
      <c r="N1518" s="3">
        <v>116</v>
      </c>
      <c r="O1518" s="3" t="b">
        <v>1</v>
      </c>
      <c r="P1518" s="3" t="s">
        <v>8280</v>
      </c>
      <c r="Q1518" s="8">
        <f t="shared" si="94"/>
        <v>1.0865882352941176</v>
      </c>
      <c r="R1518" s="10">
        <f t="shared" si="95"/>
        <v>159.24137931034483</v>
      </c>
      <c r="S1518" s="3" t="s">
        <v>8328</v>
      </c>
      <c r="T1518" s="3" t="s">
        <v>8329</v>
      </c>
    </row>
    <row r="1519" spans="1:20" ht="88" x14ac:dyDescent="0.2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14">
        <f t="shared" si="92"/>
        <v>41979.166666666664</v>
      </c>
      <c r="J1519" s="3">
        <v>1417845600</v>
      </c>
      <c r="K1519" s="14">
        <f t="shared" si="93"/>
        <v>41948.483252314814</v>
      </c>
      <c r="L1519" s="3">
        <v>1415194553</v>
      </c>
      <c r="M1519" s="3" t="b">
        <v>1</v>
      </c>
      <c r="N1519" s="3">
        <v>615</v>
      </c>
      <c r="O1519" s="3" t="b">
        <v>1</v>
      </c>
      <c r="P1519" s="3" t="s">
        <v>8280</v>
      </c>
      <c r="Q1519" s="8">
        <f t="shared" si="94"/>
        <v>1.6197999999999999</v>
      </c>
      <c r="R1519" s="10">
        <f t="shared" si="95"/>
        <v>39.507317073170732</v>
      </c>
      <c r="S1519" s="3" t="s">
        <v>8328</v>
      </c>
      <c r="T1519" s="3" t="s">
        <v>8329</v>
      </c>
    </row>
    <row r="1520" spans="1:20" ht="66" x14ac:dyDescent="0.2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14">
        <f t="shared" si="92"/>
        <v>41790.736712962964</v>
      </c>
      <c r="J1520" s="3">
        <v>1401565252</v>
      </c>
      <c r="K1520" s="14">
        <f t="shared" si="93"/>
        <v>41760.736712962964</v>
      </c>
      <c r="L1520" s="3">
        <v>1398973252</v>
      </c>
      <c r="M1520" s="3" t="b">
        <v>1</v>
      </c>
      <c r="N1520" s="3">
        <v>236</v>
      </c>
      <c r="O1520" s="3" t="b">
        <v>1</v>
      </c>
      <c r="P1520" s="3" t="s">
        <v>8280</v>
      </c>
      <c r="Q1520" s="8">
        <f t="shared" si="94"/>
        <v>2.0536666666666665</v>
      </c>
      <c r="R1520" s="10">
        <f t="shared" si="95"/>
        <v>130.52966101694915</v>
      </c>
      <c r="S1520" s="3" t="s">
        <v>8328</v>
      </c>
      <c r="T1520" s="3" t="s">
        <v>8329</v>
      </c>
    </row>
    <row r="1521" spans="1:20" ht="88" x14ac:dyDescent="0.2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14">
        <f t="shared" si="92"/>
        <v>41810.832638888889</v>
      </c>
      <c r="J1521" s="3">
        <v>1403301540</v>
      </c>
      <c r="K1521" s="14">
        <f t="shared" si="93"/>
        <v>41782.658368055556</v>
      </c>
      <c r="L1521" s="3">
        <v>1400867283</v>
      </c>
      <c r="M1521" s="3" t="b">
        <v>1</v>
      </c>
      <c r="N1521" s="3">
        <v>145</v>
      </c>
      <c r="O1521" s="3" t="b">
        <v>1</v>
      </c>
      <c r="P1521" s="3" t="s">
        <v>8280</v>
      </c>
      <c r="Q1521" s="8">
        <f t="shared" si="94"/>
        <v>1.033638888888889</v>
      </c>
      <c r="R1521" s="10">
        <f t="shared" si="95"/>
        <v>64.156896551724131</v>
      </c>
      <c r="S1521" s="3" t="s">
        <v>8328</v>
      </c>
      <c r="T1521" s="3" t="s">
        <v>8329</v>
      </c>
    </row>
    <row r="1522" spans="1:20" ht="66" x14ac:dyDescent="0.2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14">
        <f t="shared" si="92"/>
        <v>41992.083333333336</v>
      </c>
      <c r="J1522" s="3">
        <v>1418961600</v>
      </c>
      <c r="K1522" s="14">
        <f t="shared" si="93"/>
        <v>41955.774456018517</v>
      </c>
      <c r="L1522" s="3">
        <v>1415824513</v>
      </c>
      <c r="M1522" s="3" t="b">
        <v>1</v>
      </c>
      <c r="N1522" s="3">
        <v>167</v>
      </c>
      <c r="O1522" s="3" t="b">
        <v>1</v>
      </c>
      <c r="P1522" s="3" t="s">
        <v>8280</v>
      </c>
      <c r="Q1522" s="8">
        <f t="shared" si="94"/>
        <v>1.0347222222222223</v>
      </c>
      <c r="R1522" s="10">
        <f t="shared" si="95"/>
        <v>111.52694610778443</v>
      </c>
      <c r="S1522" s="3" t="s">
        <v>8328</v>
      </c>
      <c r="T1522" s="3" t="s">
        <v>8329</v>
      </c>
    </row>
    <row r="1523" spans="1:20" ht="88" x14ac:dyDescent="0.2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14">
        <f t="shared" si="92"/>
        <v>42528.084386574068</v>
      </c>
      <c r="J1523" s="3">
        <v>1465272091</v>
      </c>
      <c r="K1523" s="14">
        <f t="shared" si="93"/>
        <v>42493.084386574068</v>
      </c>
      <c r="L1523" s="3">
        <v>1462248091</v>
      </c>
      <c r="M1523" s="3" t="b">
        <v>1</v>
      </c>
      <c r="N1523" s="3">
        <v>235</v>
      </c>
      <c r="O1523" s="3" t="b">
        <v>1</v>
      </c>
      <c r="P1523" s="3" t="s">
        <v>8280</v>
      </c>
      <c r="Q1523" s="8">
        <f t="shared" si="94"/>
        <v>1.0681333333333334</v>
      </c>
      <c r="R1523" s="10">
        <f t="shared" si="95"/>
        <v>170.44680851063831</v>
      </c>
      <c r="S1523" s="3" t="s">
        <v>8328</v>
      </c>
      <c r="T1523" s="3" t="s">
        <v>8329</v>
      </c>
    </row>
    <row r="1524" spans="1:20" ht="110" x14ac:dyDescent="0.2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14">
        <f t="shared" si="92"/>
        <v>41929.746979166666</v>
      </c>
      <c r="J1524" s="3">
        <v>1413575739</v>
      </c>
      <c r="K1524" s="14">
        <f t="shared" si="93"/>
        <v>41899.746979166666</v>
      </c>
      <c r="L1524" s="3">
        <v>1410983739</v>
      </c>
      <c r="M1524" s="3" t="b">
        <v>1</v>
      </c>
      <c r="N1524" s="3">
        <v>452</v>
      </c>
      <c r="O1524" s="3" t="b">
        <v>1</v>
      </c>
      <c r="P1524" s="3" t="s">
        <v>8280</v>
      </c>
      <c r="Q1524" s="8">
        <f t="shared" si="94"/>
        <v>1.3896574712643677</v>
      </c>
      <c r="R1524" s="10">
        <f t="shared" si="95"/>
        <v>133.7391592920354</v>
      </c>
      <c r="S1524" s="3" t="s">
        <v>8328</v>
      </c>
      <c r="T1524" s="3" t="s">
        <v>8329</v>
      </c>
    </row>
    <row r="1525" spans="1:20" ht="110" x14ac:dyDescent="0.2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14">
        <f t="shared" si="92"/>
        <v>41995.916666666664</v>
      </c>
      <c r="J1525" s="3">
        <v>1419292800</v>
      </c>
      <c r="K1525" s="14">
        <f t="shared" si="93"/>
        <v>41964.668009259258</v>
      </c>
      <c r="L1525" s="3">
        <v>1416592916</v>
      </c>
      <c r="M1525" s="3" t="b">
        <v>1</v>
      </c>
      <c r="N1525" s="3">
        <v>241</v>
      </c>
      <c r="O1525" s="3" t="b">
        <v>1</v>
      </c>
      <c r="P1525" s="3" t="s">
        <v>8280</v>
      </c>
      <c r="Q1525" s="8">
        <f t="shared" si="94"/>
        <v>1.2484324324324325</v>
      </c>
      <c r="R1525" s="10">
        <f t="shared" si="95"/>
        <v>95.834024896265561</v>
      </c>
      <c r="S1525" s="3" t="s">
        <v>8328</v>
      </c>
      <c r="T1525" s="3" t="s">
        <v>8329</v>
      </c>
    </row>
    <row r="1526" spans="1:20" ht="88" x14ac:dyDescent="0.2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14">
        <f t="shared" si="92"/>
        <v>42786.417708333327</v>
      </c>
      <c r="J1526" s="3">
        <v>1487592090</v>
      </c>
      <c r="K1526" s="14">
        <f t="shared" si="93"/>
        <v>42756.417708333327</v>
      </c>
      <c r="L1526" s="3">
        <v>1485000090</v>
      </c>
      <c r="M1526" s="3" t="b">
        <v>1</v>
      </c>
      <c r="N1526" s="3">
        <v>28</v>
      </c>
      <c r="O1526" s="3" t="b">
        <v>1</v>
      </c>
      <c r="P1526" s="3" t="s">
        <v>8280</v>
      </c>
      <c r="Q1526" s="8">
        <f t="shared" si="94"/>
        <v>2.0699999999999998</v>
      </c>
      <c r="R1526" s="10">
        <f t="shared" si="95"/>
        <v>221.78571428571428</v>
      </c>
      <c r="S1526" s="3" t="s">
        <v>8328</v>
      </c>
      <c r="T1526" s="3" t="s">
        <v>8329</v>
      </c>
    </row>
    <row r="1527" spans="1:20" ht="110" x14ac:dyDescent="0.2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14">
        <f t="shared" si="92"/>
        <v>42600.619652777772</v>
      </c>
      <c r="J1527" s="3">
        <v>1471539138</v>
      </c>
      <c r="K1527" s="14">
        <f t="shared" si="93"/>
        <v>42570.619652777772</v>
      </c>
      <c r="L1527" s="3">
        <v>1468947138</v>
      </c>
      <c r="M1527" s="3" t="b">
        <v>1</v>
      </c>
      <c r="N1527" s="3">
        <v>140</v>
      </c>
      <c r="O1527" s="3" t="b">
        <v>1</v>
      </c>
      <c r="P1527" s="3" t="s">
        <v>8280</v>
      </c>
      <c r="Q1527" s="8">
        <f t="shared" si="94"/>
        <v>1.7400576923076922</v>
      </c>
      <c r="R1527" s="10">
        <f t="shared" si="95"/>
        <v>32.315357142857138</v>
      </c>
      <c r="S1527" s="3" t="s">
        <v>8328</v>
      </c>
      <c r="T1527" s="3" t="s">
        <v>8329</v>
      </c>
    </row>
    <row r="1528" spans="1:20" ht="110" x14ac:dyDescent="0.2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14">
        <f t="shared" si="92"/>
        <v>42388.192673611113</v>
      </c>
      <c r="J1528" s="3">
        <v>1453185447</v>
      </c>
      <c r="K1528" s="14">
        <f t="shared" si="93"/>
        <v>42339.192673611113</v>
      </c>
      <c r="L1528" s="3">
        <v>1448951847</v>
      </c>
      <c r="M1528" s="3" t="b">
        <v>1</v>
      </c>
      <c r="N1528" s="3">
        <v>280</v>
      </c>
      <c r="O1528" s="3" t="b">
        <v>1</v>
      </c>
      <c r="P1528" s="3" t="s">
        <v>8280</v>
      </c>
      <c r="Q1528" s="8">
        <f t="shared" si="94"/>
        <v>1.2032608695652174</v>
      </c>
      <c r="R1528" s="10">
        <f t="shared" si="95"/>
        <v>98.839285714285708</v>
      </c>
      <c r="S1528" s="3" t="s">
        <v>8328</v>
      </c>
      <c r="T1528" s="3" t="s">
        <v>8329</v>
      </c>
    </row>
    <row r="1529" spans="1:20" ht="88" x14ac:dyDescent="0.2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14">
        <f t="shared" si="92"/>
        <v>42808.475532407399</v>
      </c>
      <c r="J1529" s="3">
        <v>1489497886</v>
      </c>
      <c r="K1529" s="14">
        <f t="shared" si="93"/>
        <v>42780.517199074071</v>
      </c>
      <c r="L1529" s="3">
        <v>1487082286</v>
      </c>
      <c r="M1529" s="3" t="b">
        <v>1</v>
      </c>
      <c r="N1529" s="3">
        <v>70</v>
      </c>
      <c r="O1529" s="3" t="b">
        <v>1</v>
      </c>
      <c r="P1529" s="3" t="s">
        <v>8280</v>
      </c>
      <c r="Q1529" s="8">
        <f t="shared" si="94"/>
        <v>1.1044428571428573</v>
      </c>
      <c r="R1529" s="10">
        <f t="shared" si="95"/>
        <v>55.222142857142863</v>
      </c>
      <c r="S1529" s="3" t="s">
        <v>8328</v>
      </c>
      <c r="T1529" s="3" t="s">
        <v>8329</v>
      </c>
    </row>
    <row r="1530" spans="1:20" ht="66" x14ac:dyDescent="0.2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14">
        <f t="shared" si="92"/>
        <v>42766.916666666664</v>
      </c>
      <c r="J1530" s="3">
        <v>1485907200</v>
      </c>
      <c r="K1530" s="14">
        <f t="shared" si="93"/>
        <v>42736.649560185186</v>
      </c>
      <c r="L1530" s="3">
        <v>1483292122</v>
      </c>
      <c r="M1530" s="3" t="b">
        <v>1</v>
      </c>
      <c r="N1530" s="3">
        <v>160</v>
      </c>
      <c r="O1530" s="3" t="b">
        <v>1</v>
      </c>
      <c r="P1530" s="3" t="s">
        <v>8280</v>
      </c>
      <c r="Q1530" s="8">
        <f t="shared" si="94"/>
        <v>2.8156666666666665</v>
      </c>
      <c r="R1530" s="10">
        <f t="shared" si="95"/>
        <v>52.793750000000003</v>
      </c>
      <c r="S1530" s="3" t="s">
        <v>8328</v>
      </c>
      <c r="T1530" s="3" t="s">
        <v>8329</v>
      </c>
    </row>
    <row r="1531" spans="1:20" ht="66" x14ac:dyDescent="0.2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14">
        <f t="shared" si="92"/>
        <v>42082.503703703704</v>
      </c>
      <c r="J1531" s="3">
        <v>1426773920</v>
      </c>
      <c r="K1531" s="14">
        <f t="shared" si="93"/>
        <v>42052.545370370368</v>
      </c>
      <c r="L1531" s="3">
        <v>1424185520</v>
      </c>
      <c r="M1531" s="3" t="b">
        <v>1</v>
      </c>
      <c r="N1531" s="3">
        <v>141</v>
      </c>
      <c r="O1531" s="3" t="b">
        <v>1</v>
      </c>
      <c r="P1531" s="3" t="s">
        <v>8280</v>
      </c>
      <c r="Q1531" s="8">
        <f t="shared" si="94"/>
        <v>1.0067894736842105</v>
      </c>
      <c r="R1531" s="10">
        <f t="shared" si="95"/>
        <v>135.66666666666666</v>
      </c>
      <c r="S1531" s="3" t="s">
        <v>8328</v>
      </c>
      <c r="T1531" s="3" t="s">
        <v>8329</v>
      </c>
    </row>
    <row r="1532" spans="1:20" ht="110" x14ac:dyDescent="0.2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14">
        <f t="shared" si="92"/>
        <v>42300.683969907412</v>
      </c>
      <c r="J1532" s="3">
        <v>1445624695</v>
      </c>
      <c r="K1532" s="14">
        <f t="shared" si="93"/>
        <v>42275.683969907404</v>
      </c>
      <c r="L1532" s="3">
        <v>1443464695</v>
      </c>
      <c r="M1532" s="3" t="b">
        <v>1</v>
      </c>
      <c r="N1532" s="3">
        <v>874</v>
      </c>
      <c r="O1532" s="3" t="b">
        <v>1</v>
      </c>
      <c r="P1532" s="3" t="s">
        <v>8280</v>
      </c>
      <c r="Q1532" s="8">
        <f t="shared" si="94"/>
        <v>1.3482571428571428</v>
      </c>
      <c r="R1532" s="10">
        <f t="shared" si="95"/>
        <v>53.991990846681922</v>
      </c>
      <c r="S1532" s="3" t="s">
        <v>8328</v>
      </c>
      <c r="T1532" s="3" t="s">
        <v>8329</v>
      </c>
    </row>
    <row r="1533" spans="1:20" ht="88" x14ac:dyDescent="0.2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14">
        <f t="shared" si="92"/>
        <v>41974.041666666664</v>
      </c>
      <c r="J1533" s="3">
        <v>1417402800</v>
      </c>
      <c r="K1533" s="14">
        <f t="shared" si="93"/>
        <v>41941.719050925924</v>
      </c>
      <c r="L1533" s="3">
        <v>1414610126</v>
      </c>
      <c r="M1533" s="3" t="b">
        <v>1</v>
      </c>
      <c r="N1533" s="3">
        <v>73</v>
      </c>
      <c r="O1533" s="3" t="b">
        <v>1</v>
      </c>
      <c r="P1533" s="3" t="s">
        <v>8280</v>
      </c>
      <c r="Q1533" s="8">
        <f t="shared" si="94"/>
        <v>1.7595744680851064</v>
      </c>
      <c r="R1533" s="10">
        <f t="shared" si="95"/>
        <v>56.643835616438359</v>
      </c>
      <c r="S1533" s="3" t="s">
        <v>8328</v>
      </c>
      <c r="T1533" s="3" t="s">
        <v>8329</v>
      </c>
    </row>
    <row r="1534" spans="1:20" ht="110" x14ac:dyDescent="0.2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14">
        <f t="shared" si="92"/>
        <v>42415.541666666664</v>
      </c>
      <c r="J1534" s="3">
        <v>1455548400</v>
      </c>
      <c r="K1534" s="14">
        <f t="shared" si="93"/>
        <v>42391.391956018517</v>
      </c>
      <c r="L1534" s="3">
        <v>1453461865</v>
      </c>
      <c r="M1534" s="3" t="b">
        <v>1</v>
      </c>
      <c r="N1534" s="3">
        <v>294</v>
      </c>
      <c r="O1534" s="3" t="b">
        <v>1</v>
      </c>
      <c r="P1534" s="3" t="s">
        <v>8280</v>
      </c>
      <c r="Q1534" s="8">
        <f t="shared" si="94"/>
        <v>4.8402000000000003</v>
      </c>
      <c r="R1534" s="10">
        <f t="shared" si="95"/>
        <v>82.316326530612244</v>
      </c>
      <c r="S1534" s="3" t="s">
        <v>8328</v>
      </c>
      <c r="T1534" s="3" t="s">
        <v>8329</v>
      </c>
    </row>
    <row r="1535" spans="1:20" ht="66" x14ac:dyDescent="0.2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14">
        <f t="shared" si="92"/>
        <v>42492.082638888889</v>
      </c>
      <c r="J1535" s="3">
        <v>1462161540</v>
      </c>
      <c r="K1535" s="14">
        <f t="shared" si="93"/>
        <v>42442.918715277774</v>
      </c>
      <c r="L1535" s="3">
        <v>1457913777</v>
      </c>
      <c r="M1535" s="3" t="b">
        <v>1</v>
      </c>
      <c r="N1535" s="3">
        <v>740</v>
      </c>
      <c r="O1535" s="3" t="b">
        <v>1</v>
      </c>
      <c r="P1535" s="3" t="s">
        <v>8280</v>
      </c>
      <c r="Q1535" s="8">
        <f t="shared" si="94"/>
        <v>1.4514</v>
      </c>
      <c r="R1535" s="10">
        <f t="shared" si="95"/>
        <v>88.26081081081081</v>
      </c>
      <c r="S1535" s="3" t="s">
        <v>8328</v>
      </c>
      <c r="T1535" s="3" t="s">
        <v>8329</v>
      </c>
    </row>
    <row r="1536" spans="1:20" ht="88" x14ac:dyDescent="0.2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14">
        <f t="shared" si="92"/>
        <v>42251.590995370374</v>
      </c>
      <c r="J1536" s="3">
        <v>1441383062</v>
      </c>
      <c r="K1536" s="14">
        <f t="shared" si="93"/>
        <v>42221.590995370367</v>
      </c>
      <c r="L1536" s="3">
        <v>1438791062</v>
      </c>
      <c r="M1536" s="3" t="b">
        <v>1</v>
      </c>
      <c r="N1536" s="3">
        <v>369</v>
      </c>
      <c r="O1536" s="3" t="b">
        <v>1</v>
      </c>
      <c r="P1536" s="3" t="s">
        <v>8280</v>
      </c>
      <c r="Q1536" s="8">
        <f t="shared" si="94"/>
        <v>4.1773333333333333</v>
      </c>
      <c r="R1536" s="10">
        <f t="shared" si="95"/>
        <v>84.905149051490511</v>
      </c>
      <c r="S1536" s="3" t="s">
        <v>8328</v>
      </c>
      <c r="T1536" s="3" t="s">
        <v>8329</v>
      </c>
    </row>
    <row r="1537" spans="1:20" ht="88" x14ac:dyDescent="0.2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14">
        <f t="shared" si="92"/>
        <v>42513.833333333336</v>
      </c>
      <c r="J1537" s="3">
        <v>1464040800</v>
      </c>
      <c r="K1537" s="14">
        <f t="shared" si="93"/>
        <v>42484.745729166665</v>
      </c>
      <c r="L1537" s="3">
        <v>1461527631</v>
      </c>
      <c r="M1537" s="3" t="b">
        <v>1</v>
      </c>
      <c r="N1537" s="3">
        <v>110</v>
      </c>
      <c r="O1537" s="3" t="b">
        <v>1</v>
      </c>
      <c r="P1537" s="3" t="s">
        <v>8280</v>
      </c>
      <c r="Q1537" s="8">
        <f t="shared" si="94"/>
        <v>1.3242499999999999</v>
      </c>
      <c r="R1537" s="10">
        <f t="shared" si="95"/>
        <v>48.154545454545456</v>
      </c>
      <c r="S1537" s="3" t="s">
        <v>8328</v>
      </c>
      <c r="T1537" s="3" t="s">
        <v>8329</v>
      </c>
    </row>
    <row r="1538" spans="1:20" ht="110" x14ac:dyDescent="0.2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14">
        <f t="shared" si="92"/>
        <v>42243.718865740739</v>
      </c>
      <c r="J1538" s="3">
        <v>1440702910</v>
      </c>
      <c r="K1538" s="14">
        <f t="shared" si="93"/>
        <v>42213.718865740739</v>
      </c>
      <c r="L1538" s="3">
        <v>1438110910</v>
      </c>
      <c r="M1538" s="3" t="b">
        <v>1</v>
      </c>
      <c r="N1538" s="3">
        <v>455</v>
      </c>
      <c r="O1538" s="3" t="b">
        <v>1</v>
      </c>
      <c r="P1538" s="3" t="s">
        <v>8280</v>
      </c>
      <c r="Q1538" s="8">
        <f t="shared" si="94"/>
        <v>2.5030841666666666</v>
      </c>
      <c r="R1538" s="10">
        <f t="shared" si="95"/>
        <v>66.015406593406595</v>
      </c>
      <c r="S1538" s="3" t="s">
        <v>8328</v>
      </c>
      <c r="T1538" s="3" t="s">
        <v>8329</v>
      </c>
    </row>
    <row r="1539" spans="1:20" ht="66" x14ac:dyDescent="0.2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14">
        <f t="shared" ref="I1539:I1602" si="96">(((J1539/60)/60)/24)+DATE(1970,1,1)+(-2/24)</f>
        <v>42588.666666666664</v>
      </c>
      <c r="J1539" s="3">
        <v>1470506400</v>
      </c>
      <c r="K1539" s="14">
        <f t="shared" ref="K1539:K1602" si="97">(L1539/86400)+25569+(-2/24)</f>
        <v>42552.231793981475</v>
      </c>
      <c r="L1539" s="3">
        <v>1467358427</v>
      </c>
      <c r="M1539" s="3" t="b">
        <v>1</v>
      </c>
      <c r="N1539" s="3">
        <v>224</v>
      </c>
      <c r="O1539" s="3" t="b">
        <v>1</v>
      </c>
      <c r="P1539" s="3" t="s">
        <v>8280</v>
      </c>
      <c r="Q1539" s="8">
        <f t="shared" ref="Q1539:Q1602" si="98">E1539/D1539</f>
        <v>1.7989999999999999</v>
      </c>
      <c r="R1539" s="10">
        <f t="shared" ref="R1539:R1602" si="99">E1539/N1539</f>
        <v>96.375</v>
      </c>
      <c r="S1539" s="3" t="s">
        <v>8328</v>
      </c>
      <c r="T1539" s="3" t="s">
        <v>8329</v>
      </c>
    </row>
    <row r="1540" spans="1:20" ht="88" x14ac:dyDescent="0.2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14">
        <f t="shared" si="96"/>
        <v>42026.69872685185</v>
      </c>
      <c r="J1540" s="3">
        <v>1421952370</v>
      </c>
      <c r="K1540" s="14">
        <f t="shared" si="97"/>
        <v>41981.69872685185</v>
      </c>
      <c r="L1540" s="3">
        <v>1418064370</v>
      </c>
      <c r="M1540" s="3" t="b">
        <v>1</v>
      </c>
      <c r="N1540" s="3">
        <v>46</v>
      </c>
      <c r="O1540" s="3" t="b">
        <v>1</v>
      </c>
      <c r="P1540" s="3" t="s">
        <v>8280</v>
      </c>
      <c r="Q1540" s="8">
        <f t="shared" si="98"/>
        <v>1.0262857142857142</v>
      </c>
      <c r="R1540" s="10">
        <f t="shared" si="99"/>
        <v>156.17391304347825</v>
      </c>
      <c r="S1540" s="3" t="s">
        <v>8328</v>
      </c>
      <c r="T1540" s="3" t="s">
        <v>8329</v>
      </c>
    </row>
    <row r="1541" spans="1:20" ht="88" x14ac:dyDescent="0.2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14">
        <f t="shared" si="96"/>
        <v>42738.835868055547</v>
      </c>
      <c r="J1541" s="3">
        <v>1483481019</v>
      </c>
      <c r="K1541" s="14">
        <f t="shared" si="97"/>
        <v>42705.835868055554</v>
      </c>
      <c r="L1541" s="3">
        <v>1480629819</v>
      </c>
      <c r="M1541" s="3" t="b">
        <v>0</v>
      </c>
      <c r="N1541" s="3">
        <v>284</v>
      </c>
      <c r="O1541" s="3" t="b">
        <v>1</v>
      </c>
      <c r="P1541" s="3" t="s">
        <v>8280</v>
      </c>
      <c r="Q1541" s="8">
        <f t="shared" si="98"/>
        <v>1.359861</v>
      </c>
      <c r="R1541" s="10">
        <f t="shared" si="99"/>
        <v>95.764859154929582</v>
      </c>
      <c r="S1541" s="3" t="s">
        <v>8328</v>
      </c>
      <c r="T1541" s="3" t="s">
        <v>8329</v>
      </c>
    </row>
    <row r="1542" spans="1:20" ht="110" x14ac:dyDescent="0.2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14">
        <f t="shared" si="96"/>
        <v>41968.968749999993</v>
      </c>
      <c r="J1542" s="3">
        <v>1416964500</v>
      </c>
      <c r="K1542" s="14">
        <f t="shared" si="97"/>
        <v>41938.923796296294</v>
      </c>
      <c r="L1542" s="3">
        <v>1414368616</v>
      </c>
      <c r="M1542" s="3" t="b">
        <v>1</v>
      </c>
      <c r="N1542" s="3">
        <v>98</v>
      </c>
      <c r="O1542" s="3" t="b">
        <v>1</v>
      </c>
      <c r="P1542" s="3" t="s">
        <v>8280</v>
      </c>
      <c r="Q1542" s="8">
        <f t="shared" si="98"/>
        <v>1.1786666666666668</v>
      </c>
      <c r="R1542" s="10">
        <f t="shared" si="99"/>
        <v>180.40816326530611</v>
      </c>
      <c r="S1542" s="3" t="s">
        <v>8328</v>
      </c>
      <c r="T1542" s="3" t="s">
        <v>8329</v>
      </c>
    </row>
    <row r="1543" spans="1:20" ht="88" x14ac:dyDescent="0.2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14">
        <f t="shared" si="96"/>
        <v>42004.628912037035</v>
      </c>
      <c r="J1543" s="3">
        <v>1420045538</v>
      </c>
      <c r="K1543" s="14">
        <f t="shared" si="97"/>
        <v>41974.628912037035</v>
      </c>
      <c r="L1543" s="3">
        <v>1417453538</v>
      </c>
      <c r="M1543" s="3" t="b">
        <v>0</v>
      </c>
      <c r="N1543" s="3">
        <v>2</v>
      </c>
      <c r="O1543" s="3" t="b">
        <v>0</v>
      </c>
      <c r="P1543" s="3" t="s">
        <v>8284</v>
      </c>
      <c r="Q1543" s="8">
        <f t="shared" si="98"/>
        <v>3.3333333333333332E-4</v>
      </c>
      <c r="R1543" s="10">
        <f t="shared" si="99"/>
        <v>3</v>
      </c>
      <c r="S1543" s="3" t="s">
        <v>8328</v>
      </c>
      <c r="T1543" s="3" t="s">
        <v>8333</v>
      </c>
    </row>
    <row r="1544" spans="1:20" ht="88" x14ac:dyDescent="0.2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14">
        <f t="shared" si="96"/>
        <v>42185.913194444445</v>
      </c>
      <c r="J1544" s="3">
        <v>1435708500</v>
      </c>
      <c r="K1544" s="14">
        <f t="shared" si="97"/>
        <v>42170.913194444445</v>
      </c>
      <c r="L1544" s="3">
        <v>1434412500</v>
      </c>
      <c r="M1544" s="3" t="b">
        <v>0</v>
      </c>
      <c r="N1544" s="3">
        <v>1</v>
      </c>
      <c r="O1544" s="3" t="b">
        <v>0</v>
      </c>
      <c r="P1544" s="3" t="s">
        <v>8284</v>
      </c>
      <c r="Q1544" s="8">
        <f t="shared" si="98"/>
        <v>0.04</v>
      </c>
      <c r="R1544" s="10">
        <f t="shared" si="99"/>
        <v>20</v>
      </c>
      <c r="S1544" s="3" t="s">
        <v>8328</v>
      </c>
      <c r="T1544" s="3" t="s">
        <v>8333</v>
      </c>
    </row>
    <row r="1545" spans="1:20" ht="88" x14ac:dyDescent="0.2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14">
        <f t="shared" si="96"/>
        <v>41965.467986111107</v>
      </c>
      <c r="J1545" s="3">
        <v>1416662034</v>
      </c>
      <c r="K1545" s="14">
        <f t="shared" si="97"/>
        <v>41935.426319444443</v>
      </c>
      <c r="L1545" s="3">
        <v>1414066434</v>
      </c>
      <c r="M1545" s="3" t="b">
        <v>0</v>
      </c>
      <c r="N1545" s="3">
        <v>1</v>
      </c>
      <c r="O1545" s="3" t="b">
        <v>0</v>
      </c>
      <c r="P1545" s="3" t="s">
        <v>8284</v>
      </c>
      <c r="Q1545" s="8">
        <f t="shared" si="98"/>
        <v>4.4444444444444444E-3</v>
      </c>
      <c r="R1545" s="10">
        <f t="shared" si="99"/>
        <v>10</v>
      </c>
      <c r="S1545" s="3" t="s">
        <v>8328</v>
      </c>
      <c r="T1545" s="3" t="s">
        <v>8333</v>
      </c>
    </row>
    <row r="1546" spans="1:20" ht="88" x14ac:dyDescent="0.2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14">
        <f t="shared" si="96"/>
        <v>42094.929166666661</v>
      </c>
      <c r="J1546" s="3">
        <v>1427847480</v>
      </c>
      <c r="K1546" s="14">
        <f t="shared" si="97"/>
        <v>42052.967870370368</v>
      </c>
      <c r="L1546" s="3">
        <v>1424222024</v>
      </c>
      <c r="M1546" s="3" t="b">
        <v>0</v>
      </c>
      <c r="N1546" s="3">
        <v>0</v>
      </c>
      <c r="O1546" s="3" t="b">
        <v>0</v>
      </c>
      <c r="P1546" s="3" t="s">
        <v>8284</v>
      </c>
      <c r="Q1546" s="8">
        <f t="shared" si="98"/>
        <v>0</v>
      </c>
      <c r="R1546" s="10" t="e">
        <f t="shared" si="99"/>
        <v>#DIV/0!</v>
      </c>
      <c r="S1546" s="3" t="s">
        <v>8328</v>
      </c>
      <c r="T1546" s="3" t="s">
        <v>8333</v>
      </c>
    </row>
    <row r="1547" spans="1:20" ht="66" x14ac:dyDescent="0.2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14">
        <f t="shared" si="96"/>
        <v>42065.802777777775</v>
      </c>
      <c r="J1547" s="3">
        <v>1425330960</v>
      </c>
      <c r="K1547" s="14">
        <f t="shared" si="97"/>
        <v>42031.801319444443</v>
      </c>
      <c r="L1547" s="3">
        <v>1422393234</v>
      </c>
      <c r="M1547" s="3" t="b">
        <v>0</v>
      </c>
      <c r="N1547" s="3">
        <v>1</v>
      </c>
      <c r="O1547" s="3" t="b">
        <v>0</v>
      </c>
      <c r="P1547" s="3" t="s">
        <v>8284</v>
      </c>
      <c r="Q1547" s="8">
        <f t="shared" si="98"/>
        <v>3.3333333333333332E-4</v>
      </c>
      <c r="R1547" s="10">
        <f t="shared" si="99"/>
        <v>1</v>
      </c>
      <c r="S1547" s="3" t="s">
        <v>8328</v>
      </c>
      <c r="T1547" s="3" t="s">
        <v>8333</v>
      </c>
    </row>
    <row r="1548" spans="1:20" ht="110" x14ac:dyDescent="0.2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14">
        <f t="shared" si="96"/>
        <v>41899.129618055551</v>
      </c>
      <c r="J1548" s="3">
        <v>1410930399</v>
      </c>
      <c r="K1548" s="14">
        <f t="shared" si="97"/>
        <v>41839.129618055551</v>
      </c>
      <c r="L1548" s="3">
        <v>1405746399</v>
      </c>
      <c r="M1548" s="3" t="b">
        <v>0</v>
      </c>
      <c r="N1548" s="3">
        <v>11</v>
      </c>
      <c r="O1548" s="3" t="b">
        <v>0</v>
      </c>
      <c r="P1548" s="3" t="s">
        <v>8284</v>
      </c>
      <c r="Q1548" s="8">
        <f t="shared" si="98"/>
        <v>0.28899999999999998</v>
      </c>
      <c r="R1548" s="10">
        <f t="shared" si="99"/>
        <v>26.272727272727273</v>
      </c>
      <c r="S1548" s="3" t="s">
        <v>8328</v>
      </c>
      <c r="T1548" s="3" t="s">
        <v>8333</v>
      </c>
    </row>
    <row r="1549" spans="1:20" ht="88" x14ac:dyDescent="0.2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14">
        <f t="shared" si="96"/>
        <v>42789.343541666669</v>
      </c>
      <c r="J1549" s="3">
        <v>1487844882</v>
      </c>
      <c r="K1549" s="14">
        <f t="shared" si="97"/>
        <v>42782.343541666669</v>
      </c>
      <c r="L1549" s="3">
        <v>1487240082</v>
      </c>
      <c r="M1549" s="3" t="b">
        <v>0</v>
      </c>
      <c r="N1549" s="3">
        <v>0</v>
      </c>
      <c r="O1549" s="3" t="b">
        <v>0</v>
      </c>
      <c r="P1549" s="3" t="s">
        <v>8284</v>
      </c>
      <c r="Q1549" s="8">
        <f t="shared" si="98"/>
        <v>0</v>
      </c>
      <c r="R1549" s="10" t="e">
        <f t="shared" si="99"/>
        <v>#DIV/0!</v>
      </c>
      <c r="S1549" s="3" t="s">
        <v>8328</v>
      </c>
      <c r="T1549" s="3" t="s">
        <v>8333</v>
      </c>
    </row>
    <row r="1550" spans="1:20" ht="66" x14ac:dyDescent="0.2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14">
        <f t="shared" si="96"/>
        <v>42316.840509259251</v>
      </c>
      <c r="J1550" s="3">
        <v>1447020620</v>
      </c>
      <c r="K1550" s="14">
        <f t="shared" si="97"/>
        <v>42286.798842592594</v>
      </c>
      <c r="L1550" s="3">
        <v>1444425020</v>
      </c>
      <c r="M1550" s="3" t="b">
        <v>0</v>
      </c>
      <c r="N1550" s="3">
        <v>1</v>
      </c>
      <c r="O1550" s="3" t="b">
        <v>0</v>
      </c>
      <c r="P1550" s="3" t="s">
        <v>8284</v>
      </c>
      <c r="Q1550" s="8">
        <f t="shared" si="98"/>
        <v>8.5714285714285715E-2</v>
      </c>
      <c r="R1550" s="10">
        <f t="shared" si="99"/>
        <v>60</v>
      </c>
      <c r="S1550" s="3" t="s">
        <v>8328</v>
      </c>
      <c r="T1550" s="3" t="s">
        <v>8333</v>
      </c>
    </row>
    <row r="1551" spans="1:20" ht="88" x14ac:dyDescent="0.2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14">
        <f t="shared" si="96"/>
        <v>42311.09443287037</v>
      </c>
      <c r="J1551" s="3">
        <v>1446524159</v>
      </c>
      <c r="K1551" s="14">
        <f t="shared" si="97"/>
        <v>42281.052766203698</v>
      </c>
      <c r="L1551" s="3">
        <v>1443928559</v>
      </c>
      <c r="M1551" s="3" t="b">
        <v>0</v>
      </c>
      <c r="N1551" s="3">
        <v>6</v>
      </c>
      <c r="O1551" s="3" t="b">
        <v>0</v>
      </c>
      <c r="P1551" s="3" t="s">
        <v>8284</v>
      </c>
      <c r="Q1551" s="8">
        <f t="shared" si="98"/>
        <v>0.34</v>
      </c>
      <c r="R1551" s="10">
        <f t="shared" si="99"/>
        <v>28.333333333333332</v>
      </c>
      <c r="S1551" s="3" t="s">
        <v>8328</v>
      </c>
      <c r="T1551" s="3" t="s">
        <v>8333</v>
      </c>
    </row>
    <row r="1552" spans="1:20" ht="88" x14ac:dyDescent="0.2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14">
        <f t="shared" si="96"/>
        <v>42502.36613425926</v>
      </c>
      <c r="J1552" s="3">
        <v>1463050034</v>
      </c>
      <c r="K1552" s="14">
        <f t="shared" si="97"/>
        <v>42472.36613425926</v>
      </c>
      <c r="L1552" s="3">
        <v>1460458034</v>
      </c>
      <c r="M1552" s="3" t="b">
        <v>0</v>
      </c>
      <c r="N1552" s="3">
        <v>7</v>
      </c>
      <c r="O1552" s="3" t="b">
        <v>0</v>
      </c>
      <c r="P1552" s="3" t="s">
        <v>8284</v>
      </c>
      <c r="Q1552" s="8">
        <f t="shared" si="98"/>
        <v>0.13466666666666666</v>
      </c>
      <c r="R1552" s="10">
        <f t="shared" si="99"/>
        <v>14.428571428571429</v>
      </c>
      <c r="S1552" s="3" t="s">
        <v>8328</v>
      </c>
      <c r="T1552" s="3" t="s">
        <v>8333</v>
      </c>
    </row>
    <row r="1553" spans="1:20" ht="110" x14ac:dyDescent="0.2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14">
        <f t="shared" si="96"/>
        <v>42151.741192129623</v>
      </c>
      <c r="J1553" s="3">
        <v>1432756039</v>
      </c>
      <c r="K1553" s="14">
        <f t="shared" si="97"/>
        <v>42121.741192129623</v>
      </c>
      <c r="L1553" s="3">
        <v>1430164039</v>
      </c>
      <c r="M1553" s="3" t="b">
        <v>0</v>
      </c>
      <c r="N1553" s="3">
        <v>0</v>
      </c>
      <c r="O1553" s="3" t="b">
        <v>0</v>
      </c>
      <c r="P1553" s="3" t="s">
        <v>8284</v>
      </c>
      <c r="Q1553" s="8">
        <f t="shared" si="98"/>
        <v>0</v>
      </c>
      <c r="R1553" s="10" t="e">
        <f t="shared" si="99"/>
        <v>#DIV/0!</v>
      </c>
      <c r="S1553" s="3" t="s">
        <v>8328</v>
      </c>
      <c r="T1553" s="3" t="s">
        <v>8333</v>
      </c>
    </row>
    <row r="1554" spans="1:20" ht="88" x14ac:dyDescent="0.2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14">
        <f t="shared" si="96"/>
        <v>41913.082638888889</v>
      </c>
      <c r="J1554" s="3">
        <v>1412135940</v>
      </c>
      <c r="K1554" s="14">
        <f t="shared" si="97"/>
        <v>41892.605416666665</v>
      </c>
      <c r="L1554" s="3">
        <v>1410366708</v>
      </c>
      <c r="M1554" s="3" t="b">
        <v>0</v>
      </c>
      <c r="N1554" s="3">
        <v>16</v>
      </c>
      <c r="O1554" s="3" t="b">
        <v>0</v>
      </c>
      <c r="P1554" s="3" t="s">
        <v>8284</v>
      </c>
      <c r="Q1554" s="8">
        <f t="shared" si="98"/>
        <v>0.49186046511627907</v>
      </c>
      <c r="R1554" s="10">
        <f t="shared" si="99"/>
        <v>132.1875</v>
      </c>
      <c r="S1554" s="3" t="s">
        <v>8328</v>
      </c>
      <c r="T1554" s="3" t="s">
        <v>8333</v>
      </c>
    </row>
    <row r="1555" spans="1:20" ht="88" x14ac:dyDescent="0.2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14">
        <f t="shared" si="96"/>
        <v>42249.199618055551</v>
      </c>
      <c r="J1555" s="3">
        <v>1441176447</v>
      </c>
      <c r="K1555" s="14">
        <f t="shared" si="97"/>
        <v>42219.199618055551</v>
      </c>
      <c r="L1555" s="3">
        <v>1438584447</v>
      </c>
      <c r="M1555" s="3" t="b">
        <v>0</v>
      </c>
      <c r="N1555" s="3">
        <v>0</v>
      </c>
      <c r="O1555" s="3" t="b">
        <v>0</v>
      </c>
      <c r="P1555" s="3" t="s">
        <v>8284</v>
      </c>
      <c r="Q1555" s="8">
        <f t="shared" si="98"/>
        <v>0</v>
      </c>
      <c r="R1555" s="10" t="e">
        <f t="shared" si="99"/>
        <v>#DIV/0!</v>
      </c>
      <c r="S1555" s="3" t="s">
        <v>8328</v>
      </c>
      <c r="T1555" s="3" t="s">
        <v>8333</v>
      </c>
    </row>
    <row r="1556" spans="1:20" ht="110" x14ac:dyDescent="0.2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14">
        <f t="shared" si="96"/>
        <v>42218.168865740743</v>
      </c>
      <c r="J1556" s="3">
        <v>1438495390</v>
      </c>
      <c r="K1556" s="14">
        <f t="shared" si="97"/>
        <v>42188.168865740743</v>
      </c>
      <c r="L1556" s="3">
        <v>1435903390</v>
      </c>
      <c r="M1556" s="3" t="b">
        <v>0</v>
      </c>
      <c r="N1556" s="3">
        <v>0</v>
      </c>
      <c r="O1556" s="3" t="b">
        <v>0</v>
      </c>
      <c r="P1556" s="3" t="s">
        <v>8284</v>
      </c>
      <c r="Q1556" s="8">
        <f t="shared" si="98"/>
        <v>0</v>
      </c>
      <c r="R1556" s="10" t="e">
        <f t="shared" si="99"/>
        <v>#DIV/0!</v>
      </c>
      <c r="S1556" s="3" t="s">
        <v>8328</v>
      </c>
      <c r="T1556" s="3" t="s">
        <v>8333</v>
      </c>
    </row>
    <row r="1557" spans="1:20" ht="88" x14ac:dyDescent="0.2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14">
        <f t="shared" si="96"/>
        <v>42264.624999999993</v>
      </c>
      <c r="J1557" s="3">
        <v>1442509200</v>
      </c>
      <c r="K1557" s="14">
        <f t="shared" si="97"/>
        <v>42241.530462962961</v>
      </c>
      <c r="L1557" s="3">
        <v>1440513832</v>
      </c>
      <c r="M1557" s="3" t="b">
        <v>0</v>
      </c>
      <c r="N1557" s="3">
        <v>0</v>
      </c>
      <c r="O1557" s="3" t="b">
        <v>0</v>
      </c>
      <c r="P1557" s="3" t="s">
        <v>8284</v>
      </c>
      <c r="Q1557" s="8">
        <f t="shared" si="98"/>
        <v>0</v>
      </c>
      <c r="R1557" s="10" t="e">
        <f t="shared" si="99"/>
        <v>#DIV/0!</v>
      </c>
      <c r="S1557" s="3" t="s">
        <v>8328</v>
      </c>
      <c r="T1557" s="3" t="s">
        <v>8333</v>
      </c>
    </row>
    <row r="1558" spans="1:20" ht="88" x14ac:dyDescent="0.2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14">
        <f t="shared" si="96"/>
        <v>42555.069722222215</v>
      </c>
      <c r="J1558" s="3">
        <v>1467603624</v>
      </c>
      <c r="K1558" s="14">
        <f t="shared" si="97"/>
        <v>42525.069722222215</v>
      </c>
      <c r="L1558" s="3">
        <v>1465011624</v>
      </c>
      <c r="M1558" s="3" t="b">
        <v>0</v>
      </c>
      <c r="N1558" s="3">
        <v>12</v>
      </c>
      <c r="O1558" s="3" t="b">
        <v>0</v>
      </c>
      <c r="P1558" s="3" t="s">
        <v>8284</v>
      </c>
      <c r="Q1558" s="8">
        <f t="shared" si="98"/>
        <v>0.45133333333333331</v>
      </c>
      <c r="R1558" s="10">
        <f t="shared" si="99"/>
        <v>56.416666666666664</v>
      </c>
      <c r="S1558" s="3" t="s">
        <v>8328</v>
      </c>
      <c r="T1558" s="3" t="s">
        <v>8333</v>
      </c>
    </row>
    <row r="1559" spans="1:20" ht="88" x14ac:dyDescent="0.2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14">
        <f t="shared" si="96"/>
        <v>41902.569826388884</v>
      </c>
      <c r="J1559" s="3">
        <v>1411227633</v>
      </c>
      <c r="K1559" s="14">
        <f t="shared" si="97"/>
        <v>41871.569826388884</v>
      </c>
      <c r="L1559" s="3">
        <v>1408549233</v>
      </c>
      <c r="M1559" s="3" t="b">
        <v>0</v>
      </c>
      <c r="N1559" s="3">
        <v>1</v>
      </c>
      <c r="O1559" s="3" t="b">
        <v>0</v>
      </c>
      <c r="P1559" s="3" t="s">
        <v>8284</v>
      </c>
      <c r="Q1559" s="8">
        <f t="shared" si="98"/>
        <v>0.04</v>
      </c>
      <c r="R1559" s="10">
        <f t="shared" si="99"/>
        <v>100</v>
      </c>
      <c r="S1559" s="3" t="s">
        <v>8328</v>
      </c>
      <c r="T1559" s="3" t="s">
        <v>8333</v>
      </c>
    </row>
    <row r="1560" spans="1:20" ht="66" x14ac:dyDescent="0.2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14">
        <f t="shared" si="96"/>
        <v>42244.424999999996</v>
      </c>
      <c r="J1560" s="3">
        <v>1440763920</v>
      </c>
      <c r="K1560" s="14">
        <f t="shared" si="97"/>
        <v>42185.314340277771</v>
      </c>
      <c r="L1560" s="3">
        <v>1435656759</v>
      </c>
      <c r="M1560" s="3" t="b">
        <v>0</v>
      </c>
      <c r="N1560" s="3">
        <v>3</v>
      </c>
      <c r="O1560" s="3" t="b">
        <v>0</v>
      </c>
      <c r="P1560" s="3" t="s">
        <v>8284</v>
      </c>
      <c r="Q1560" s="8">
        <f t="shared" si="98"/>
        <v>4.6666666666666669E-2</v>
      </c>
      <c r="R1560" s="10">
        <f t="shared" si="99"/>
        <v>11.666666666666666</v>
      </c>
      <c r="S1560" s="3" t="s">
        <v>8328</v>
      </c>
      <c r="T1560" s="3" t="s">
        <v>8333</v>
      </c>
    </row>
    <row r="1561" spans="1:20" ht="66" x14ac:dyDescent="0.2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14">
        <f t="shared" si="96"/>
        <v>42122.969895833325</v>
      </c>
      <c r="J1561" s="3">
        <v>1430270199</v>
      </c>
      <c r="K1561" s="14">
        <f t="shared" si="97"/>
        <v>42107.969895833332</v>
      </c>
      <c r="L1561" s="3">
        <v>1428974199</v>
      </c>
      <c r="M1561" s="3" t="b">
        <v>0</v>
      </c>
      <c r="N1561" s="3">
        <v>1</v>
      </c>
      <c r="O1561" s="3" t="b">
        <v>0</v>
      </c>
      <c r="P1561" s="3" t="s">
        <v>8284</v>
      </c>
      <c r="Q1561" s="8">
        <f t="shared" si="98"/>
        <v>3.3333333333333335E-3</v>
      </c>
      <c r="R1561" s="10">
        <f t="shared" si="99"/>
        <v>50</v>
      </c>
      <c r="S1561" s="3" t="s">
        <v>8328</v>
      </c>
      <c r="T1561" s="3" t="s">
        <v>8333</v>
      </c>
    </row>
    <row r="1562" spans="1:20" ht="88" x14ac:dyDescent="0.2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14">
        <f t="shared" si="96"/>
        <v>41955.979085648149</v>
      </c>
      <c r="J1562" s="3">
        <v>1415842193</v>
      </c>
      <c r="K1562" s="14">
        <f t="shared" si="97"/>
        <v>41935.937418981477</v>
      </c>
      <c r="L1562" s="3">
        <v>1414110593</v>
      </c>
      <c r="M1562" s="3" t="b">
        <v>0</v>
      </c>
      <c r="N1562" s="3">
        <v>4</v>
      </c>
      <c r="O1562" s="3" t="b">
        <v>0</v>
      </c>
      <c r="P1562" s="3" t="s">
        <v>8284</v>
      </c>
      <c r="Q1562" s="8">
        <f t="shared" si="98"/>
        <v>3.7600000000000001E-2</v>
      </c>
      <c r="R1562" s="10">
        <f t="shared" si="99"/>
        <v>23.5</v>
      </c>
      <c r="S1562" s="3" t="s">
        <v>8328</v>
      </c>
      <c r="T1562" s="3" t="s">
        <v>8333</v>
      </c>
    </row>
    <row r="1563" spans="1:20" ht="88" x14ac:dyDescent="0.2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14">
        <f t="shared" si="96"/>
        <v>41585.000034722223</v>
      </c>
      <c r="J1563" s="3">
        <v>1383789603</v>
      </c>
      <c r="K1563" s="14">
        <f t="shared" si="97"/>
        <v>41554.958368055552</v>
      </c>
      <c r="L1563" s="3">
        <v>1381194003</v>
      </c>
      <c r="M1563" s="3" t="b">
        <v>0</v>
      </c>
      <c r="N1563" s="3">
        <v>1</v>
      </c>
      <c r="O1563" s="3" t="b">
        <v>0</v>
      </c>
      <c r="P1563" s="3" t="s">
        <v>8285</v>
      </c>
      <c r="Q1563" s="8">
        <f t="shared" si="98"/>
        <v>6.7000000000000002E-3</v>
      </c>
      <c r="R1563" s="10">
        <f t="shared" si="99"/>
        <v>67</v>
      </c>
      <c r="S1563" s="3" t="s">
        <v>8312</v>
      </c>
      <c r="T1563" s="3" t="s">
        <v>8334</v>
      </c>
    </row>
    <row r="1564" spans="1:20" ht="110" x14ac:dyDescent="0.2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14">
        <f t="shared" si="96"/>
        <v>40148.951388888883</v>
      </c>
      <c r="J1564" s="3">
        <v>1259715000</v>
      </c>
      <c r="K1564" s="14">
        <f t="shared" si="97"/>
        <v>40079.482824074068</v>
      </c>
      <c r="L1564" s="3">
        <v>1253712916</v>
      </c>
      <c r="M1564" s="3" t="b">
        <v>0</v>
      </c>
      <c r="N1564" s="3">
        <v>0</v>
      </c>
      <c r="O1564" s="3" t="b">
        <v>0</v>
      </c>
      <c r="P1564" s="3" t="s">
        <v>8285</v>
      </c>
      <c r="Q1564" s="8">
        <f t="shared" si="98"/>
        <v>0</v>
      </c>
      <c r="R1564" s="10" t="e">
        <f t="shared" si="99"/>
        <v>#DIV/0!</v>
      </c>
      <c r="S1564" s="3" t="s">
        <v>8312</v>
      </c>
      <c r="T1564" s="3" t="s">
        <v>8334</v>
      </c>
    </row>
    <row r="1565" spans="1:20" ht="110" x14ac:dyDescent="0.2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14">
        <f t="shared" si="96"/>
        <v>41712.617488425924</v>
      </c>
      <c r="J1565" s="3">
        <v>1394815751</v>
      </c>
      <c r="K1565" s="14">
        <f t="shared" si="97"/>
        <v>41652.659155092588</v>
      </c>
      <c r="L1565" s="3">
        <v>1389635351</v>
      </c>
      <c r="M1565" s="3" t="b">
        <v>0</v>
      </c>
      <c r="N1565" s="3">
        <v>2</v>
      </c>
      <c r="O1565" s="3" t="b">
        <v>0</v>
      </c>
      <c r="P1565" s="3" t="s">
        <v>8285</v>
      </c>
      <c r="Q1565" s="8">
        <f t="shared" si="98"/>
        <v>1.4166666666666666E-2</v>
      </c>
      <c r="R1565" s="10">
        <f t="shared" si="99"/>
        <v>42.5</v>
      </c>
      <c r="S1565" s="3" t="s">
        <v>8312</v>
      </c>
      <c r="T1565" s="3" t="s">
        <v>8334</v>
      </c>
    </row>
    <row r="1566" spans="1:20" ht="88" x14ac:dyDescent="0.2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14">
        <f t="shared" si="96"/>
        <v>42152.753472222219</v>
      </c>
      <c r="J1566" s="3">
        <v>1432843500</v>
      </c>
      <c r="K1566" s="14">
        <f t="shared" si="97"/>
        <v>42121.283668981479</v>
      </c>
      <c r="L1566" s="3">
        <v>1430124509</v>
      </c>
      <c r="M1566" s="3" t="b">
        <v>0</v>
      </c>
      <c r="N1566" s="3">
        <v>1</v>
      </c>
      <c r="O1566" s="3" t="b">
        <v>0</v>
      </c>
      <c r="P1566" s="3" t="s">
        <v>8285</v>
      </c>
      <c r="Q1566" s="8">
        <f t="shared" si="98"/>
        <v>1E-3</v>
      </c>
      <c r="R1566" s="10">
        <f t="shared" si="99"/>
        <v>10</v>
      </c>
      <c r="S1566" s="3" t="s">
        <v>8312</v>
      </c>
      <c r="T1566" s="3" t="s">
        <v>8334</v>
      </c>
    </row>
    <row r="1567" spans="1:20" ht="110" x14ac:dyDescent="0.2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14">
        <f t="shared" si="96"/>
        <v>40702.646539351852</v>
      </c>
      <c r="J1567" s="3">
        <v>1307554261</v>
      </c>
      <c r="K1567" s="14">
        <f t="shared" si="97"/>
        <v>40672.646539351852</v>
      </c>
      <c r="L1567" s="3">
        <v>1304962261</v>
      </c>
      <c r="M1567" s="3" t="b">
        <v>0</v>
      </c>
      <c r="N1567" s="3">
        <v>1</v>
      </c>
      <c r="O1567" s="3" t="b">
        <v>0</v>
      </c>
      <c r="P1567" s="3" t="s">
        <v>8285</v>
      </c>
      <c r="Q1567" s="8">
        <f t="shared" si="98"/>
        <v>2.5000000000000001E-2</v>
      </c>
      <c r="R1567" s="10">
        <f t="shared" si="99"/>
        <v>100</v>
      </c>
      <c r="S1567" s="3" t="s">
        <v>8312</v>
      </c>
      <c r="T1567" s="3" t="s">
        <v>8334</v>
      </c>
    </row>
    <row r="1568" spans="1:20" ht="88" x14ac:dyDescent="0.2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14">
        <f t="shared" si="96"/>
        <v>42578.833333333336</v>
      </c>
      <c r="J1568" s="3">
        <v>1469656800</v>
      </c>
      <c r="K1568" s="14">
        <f t="shared" si="97"/>
        <v>42549.833379629628</v>
      </c>
      <c r="L1568" s="3">
        <v>1467151204</v>
      </c>
      <c r="M1568" s="3" t="b">
        <v>0</v>
      </c>
      <c r="N1568" s="3">
        <v>59</v>
      </c>
      <c r="O1568" s="3" t="b">
        <v>0</v>
      </c>
      <c r="P1568" s="3" t="s">
        <v>8285</v>
      </c>
      <c r="Q1568" s="8">
        <f t="shared" si="98"/>
        <v>0.21249999999999999</v>
      </c>
      <c r="R1568" s="10">
        <f t="shared" si="99"/>
        <v>108.05084745762711</v>
      </c>
      <c r="S1568" s="3" t="s">
        <v>8312</v>
      </c>
      <c r="T1568" s="3" t="s">
        <v>8334</v>
      </c>
    </row>
    <row r="1569" spans="1:20" ht="88" x14ac:dyDescent="0.2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14">
        <f t="shared" si="96"/>
        <v>41686.916666666664</v>
      </c>
      <c r="J1569" s="3">
        <v>1392595200</v>
      </c>
      <c r="K1569" s="14">
        <f t="shared" si="97"/>
        <v>41671.853530092594</v>
      </c>
      <c r="L1569" s="3">
        <v>1391293745</v>
      </c>
      <c r="M1569" s="3" t="b">
        <v>0</v>
      </c>
      <c r="N1569" s="3">
        <v>13</v>
      </c>
      <c r="O1569" s="3" t="b">
        <v>0</v>
      </c>
      <c r="P1569" s="3" t="s">
        <v>8285</v>
      </c>
      <c r="Q1569" s="8">
        <f t="shared" si="98"/>
        <v>4.1176470588235294E-2</v>
      </c>
      <c r="R1569" s="10">
        <f t="shared" si="99"/>
        <v>26.923076923076923</v>
      </c>
      <c r="S1569" s="3" t="s">
        <v>8312</v>
      </c>
      <c r="T1569" s="3" t="s">
        <v>8334</v>
      </c>
    </row>
    <row r="1570" spans="1:20" ht="88" x14ac:dyDescent="0.2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14">
        <f t="shared" si="96"/>
        <v>41996.978993055549</v>
      </c>
      <c r="J1570" s="3">
        <v>1419384585</v>
      </c>
      <c r="K1570" s="14">
        <f t="shared" si="97"/>
        <v>41961.978993055549</v>
      </c>
      <c r="L1570" s="3">
        <v>1416360585</v>
      </c>
      <c r="M1570" s="3" t="b">
        <v>0</v>
      </c>
      <c r="N1570" s="3">
        <v>22</v>
      </c>
      <c r="O1570" s="3" t="b">
        <v>0</v>
      </c>
      <c r="P1570" s="3" t="s">
        <v>8285</v>
      </c>
      <c r="Q1570" s="8">
        <f t="shared" si="98"/>
        <v>0.13639999999999999</v>
      </c>
      <c r="R1570" s="10">
        <f t="shared" si="99"/>
        <v>155</v>
      </c>
      <c r="S1570" s="3" t="s">
        <v>8312</v>
      </c>
      <c r="T1570" s="3" t="s">
        <v>8334</v>
      </c>
    </row>
    <row r="1571" spans="1:20" ht="22" x14ac:dyDescent="0.2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14">
        <f t="shared" si="96"/>
        <v>41419.596226851849</v>
      </c>
      <c r="J1571" s="3">
        <v>1369498714</v>
      </c>
      <c r="K1571" s="14">
        <f t="shared" si="97"/>
        <v>41389.596226851849</v>
      </c>
      <c r="L1571" s="3">
        <v>1366906714</v>
      </c>
      <c r="M1571" s="3" t="b">
        <v>0</v>
      </c>
      <c r="N1571" s="3">
        <v>0</v>
      </c>
      <c r="O1571" s="3" t="b">
        <v>0</v>
      </c>
      <c r="P1571" s="3" t="s">
        <v>8285</v>
      </c>
      <c r="Q1571" s="8">
        <f t="shared" si="98"/>
        <v>0</v>
      </c>
      <c r="R1571" s="10" t="e">
        <f t="shared" si="99"/>
        <v>#DIV/0!</v>
      </c>
      <c r="S1571" s="3" t="s">
        <v>8312</v>
      </c>
      <c r="T1571" s="3" t="s">
        <v>8334</v>
      </c>
    </row>
    <row r="1572" spans="1:20" ht="66" x14ac:dyDescent="0.2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14">
        <f t="shared" si="96"/>
        <v>42468.68844907407</v>
      </c>
      <c r="J1572" s="3">
        <v>1460140282</v>
      </c>
      <c r="K1572" s="14">
        <f t="shared" si="97"/>
        <v>42438.730115740742</v>
      </c>
      <c r="L1572" s="3">
        <v>1457551882</v>
      </c>
      <c r="M1572" s="3" t="b">
        <v>0</v>
      </c>
      <c r="N1572" s="3">
        <v>52</v>
      </c>
      <c r="O1572" s="3" t="b">
        <v>0</v>
      </c>
      <c r="P1572" s="3" t="s">
        <v>8285</v>
      </c>
      <c r="Q1572" s="8">
        <f t="shared" si="98"/>
        <v>0.41399999999999998</v>
      </c>
      <c r="R1572" s="10">
        <f t="shared" si="99"/>
        <v>47.769230769230766</v>
      </c>
      <c r="S1572" s="3" t="s">
        <v>8312</v>
      </c>
      <c r="T1572" s="3" t="s">
        <v>8334</v>
      </c>
    </row>
    <row r="1573" spans="1:20" ht="110" x14ac:dyDescent="0.2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14">
        <f t="shared" si="96"/>
        <v>42174.686145833337</v>
      </c>
      <c r="J1573" s="3">
        <v>1434738483</v>
      </c>
      <c r="K1573" s="14">
        <f t="shared" si="97"/>
        <v>42144.68614583333</v>
      </c>
      <c r="L1573" s="3">
        <v>1432146483</v>
      </c>
      <c r="M1573" s="3" t="b">
        <v>0</v>
      </c>
      <c r="N1573" s="3">
        <v>4</v>
      </c>
      <c r="O1573" s="3" t="b">
        <v>0</v>
      </c>
      <c r="P1573" s="3" t="s">
        <v>8285</v>
      </c>
      <c r="Q1573" s="8">
        <f t="shared" si="98"/>
        <v>6.6115702479338841E-3</v>
      </c>
      <c r="R1573" s="10">
        <f t="shared" si="99"/>
        <v>20</v>
      </c>
      <c r="S1573" s="3" t="s">
        <v>8312</v>
      </c>
      <c r="T1573" s="3" t="s">
        <v>8334</v>
      </c>
    </row>
    <row r="1574" spans="1:20" ht="110" x14ac:dyDescent="0.2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14">
        <f t="shared" si="96"/>
        <v>42428.915972222218</v>
      </c>
      <c r="J1574" s="3">
        <v>1456703940</v>
      </c>
      <c r="K1574" s="14">
        <f t="shared" si="97"/>
        <v>42403.949756944443</v>
      </c>
      <c r="L1574" s="3">
        <v>1454546859</v>
      </c>
      <c r="M1574" s="3" t="b">
        <v>0</v>
      </c>
      <c r="N1574" s="3">
        <v>3</v>
      </c>
      <c r="O1574" s="3" t="b">
        <v>0</v>
      </c>
      <c r="P1574" s="3" t="s">
        <v>8285</v>
      </c>
      <c r="Q1574" s="8">
        <f t="shared" si="98"/>
        <v>0.05</v>
      </c>
      <c r="R1574" s="10">
        <f t="shared" si="99"/>
        <v>41.666666666666664</v>
      </c>
      <c r="S1574" s="3" t="s">
        <v>8312</v>
      </c>
      <c r="T1574" s="3" t="s">
        <v>8334</v>
      </c>
    </row>
    <row r="1575" spans="1:20" ht="110" x14ac:dyDescent="0.2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14">
        <f t="shared" si="96"/>
        <v>42826.082638888889</v>
      </c>
      <c r="J1575" s="3">
        <v>1491019140</v>
      </c>
      <c r="K1575" s="14">
        <f t="shared" si="97"/>
        <v>42785.916689814818</v>
      </c>
      <c r="L1575" s="3">
        <v>1487548802</v>
      </c>
      <c r="M1575" s="3" t="b">
        <v>0</v>
      </c>
      <c r="N1575" s="3">
        <v>3</v>
      </c>
      <c r="O1575" s="3" t="b">
        <v>0</v>
      </c>
      <c r="P1575" s="3" t="s">
        <v>8285</v>
      </c>
      <c r="Q1575" s="8">
        <f t="shared" si="98"/>
        <v>2.4777777777777777E-2</v>
      </c>
      <c r="R1575" s="10">
        <f t="shared" si="99"/>
        <v>74.333333333333329</v>
      </c>
      <c r="S1575" s="3" t="s">
        <v>8312</v>
      </c>
      <c r="T1575" s="3" t="s">
        <v>8334</v>
      </c>
    </row>
    <row r="1576" spans="1:20" ht="110" x14ac:dyDescent="0.2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14">
        <f t="shared" si="96"/>
        <v>42052.844085648147</v>
      </c>
      <c r="J1576" s="3">
        <v>1424211329</v>
      </c>
      <c r="K1576" s="14">
        <f t="shared" si="97"/>
        <v>42017.844085648147</v>
      </c>
      <c r="L1576" s="3">
        <v>1421187329</v>
      </c>
      <c r="M1576" s="3" t="b">
        <v>0</v>
      </c>
      <c r="N1576" s="3">
        <v>6</v>
      </c>
      <c r="O1576" s="3" t="b">
        <v>0</v>
      </c>
      <c r="P1576" s="3" t="s">
        <v>8285</v>
      </c>
      <c r="Q1576" s="8">
        <f t="shared" si="98"/>
        <v>5.0599999999999999E-2</v>
      </c>
      <c r="R1576" s="10">
        <f t="shared" si="99"/>
        <v>84.333333333333329</v>
      </c>
      <c r="S1576" s="3" t="s">
        <v>8312</v>
      </c>
      <c r="T1576" s="3" t="s">
        <v>8334</v>
      </c>
    </row>
    <row r="1577" spans="1:20" ht="110" x14ac:dyDescent="0.2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14">
        <f t="shared" si="96"/>
        <v>41829.440925925926</v>
      </c>
      <c r="J1577" s="3">
        <v>1404909296</v>
      </c>
      <c r="K1577" s="14">
        <f t="shared" si="97"/>
        <v>41799.440925925919</v>
      </c>
      <c r="L1577" s="3">
        <v>1402317296</v>
      </c>
      <c r="M1577" s="3" t="b">
        <v>0</v>
      </c>
      <c r="N1577" s="3">
        <v>35</v>
      </c>
      <c r="O1577" s="3" t="b">
        <v>0</v>
      </c>
      <c r="P1577" s="3" t="s">
        <v>8285</v>
      </c>
      <c r="Q1577" s="8">
        <f t="shared" si="98"/>
        <v>0.2291</v>
      </c>
      <c r="R1577" s="10">
        <f t="shared" si="99"/>
        <v>65.457142857142856</v>
      </c>
      <c r="S1577" s="3" t="s">
        <v>8312</v>
      </c>
      <c r="T1577" s="3" t="s">
        <v>8334</v>
      </c>
    </row>
    <row r="1578" spans="1:20" ht="66" x14ac:dyDescent="0.2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14">
        <f t="shared" si="96"/>
        <v>42185.795925925922</v>
      </c>
      <c r="J1578" s="3">
        <v>1435698368</v>
      </c>
      <c r="K1578" s="14">
        <f t="shared" si="97"/>
        <v>42140.795925925922</v>
      </c>
      <c r="L1578" s="3">
        <v>1431810368</v>
      </c>
      <c r="M1578" s="3" t="b">
        <v>0</v>
      </c>
      <c r="N1578" s="3">
        <v>10</v>
      </c>
      <c r="O1578" s="3" t="b">
        <v>0</v>
      </c>
      <c r="P1578" s="3" t="s">
        <v>8285</v>
      </c>
      <c r="Q1578" s="8">
        <f t="shared" si="98"/>
        <v>0.13</v>
      </c>
      <c r="R1578" s="10">
        <f t="shared" si="99"/>
        <v>65</v>
      </c>
      <c r="S1578" s="3" t="s">
        <v>8312</v>
      </c>
      <c r="T1578" s="3" t="s">
        <v>8334</v>
      </c>
    </row>
    <row r="1579" spans="1:20" ht="110" x14ac:dyDescent="0.2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14">
        <f t="shared" si="96"/>
        <v>41114.764444444445</v>
      </c>
      <c r="J1579" s="3">
        <v>1343161248</v>
      </c>
      <c r="K1579" s="14">
        <f t="shared" si="97"/>
        <v>41054.764444444438</v>
      </c>
      <c r="L1579" s="3">
        <v>1337977248</v>
      </c>
      <c r="M1579" s="3" t="b">
        <v>0</v>
      </c>
      <c r="N1579" s="3">
        <v>2</v>
      </c>
      <c r="O1579" s="3" t="b">
        <v>0</v>
      </c>
      <c r="P1579" s="3" t="s">
        <v>8285</v>
      </c>
      <c r="Q1579" s="8">
        <f t="shared" si="98"/>
        <v>5.4999999999999997E-3</v>
      </c>
      <c r="R1579" s="10">
        <f t="shared" si="99"/>
        <v>27.5</v>
      </c>
      <c r="S1579" s="3" t="s">
        <v>8312</v>
      </c>
      <c r="T1579" s="3" t="s">
        <v>8334</v>
      </c>
    </row>
    <row r="1580" spans="1:20" ht="110" x14ac:dyDescent="0.2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14">
        <f t="shared" si="96"/>
        <v>40423</v>
      </c>
      <c r="J1580" s="3">
        <v>1283392800</v>
      </c>
      <c r="K1580" s="14">
        <f t="shared" si="97"/>
        <v>40398.982534722221</v>
      </c>
      <c r="L1580" s="3">
        <v>1281317691</v>
      </c>
      <c r="M1580" s="3" t="b">
        <v>0</v>
      </c>
      <c r="N1580" s="3">
        <v>4</v>
      </c>
      <c r="O1580" s="3" t="b">
        <v>0</v>
      </c>
      <c r="P1580" s="3" t="s">
        <v>8285</v>
      </c>
      <c r="Q1580" s="8">
        <f t="shared" si="98"/>
        <v>0.10806536636794939</v>
      </c>
      <c r="R1580" s="10">
        <f t="shared" si="99"/>
        <v>51.25</v>
      </c>
      <c r="S1580" s="3" t="s">
        <v>8312</v>
      </c>
      <c r="T1580" s="3" t="s">
        <v>8334</v>
      </c>
    </row>
    <row r="1581" spans="1:20" ht="66" x14ac:dyDescent="0.2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14">
        <f t="shared" si="96"/>
        <v>41514.913090277776</v>
      </c>
      <c r="J1581" s="3">
        <v>1377734091</v>
      </c>
      <c r="K1581" s="14">
        <f t="shared" si="97"/>
        <v>41481.913090277776</v>
      </c>
      <c r="L1581" s="3">
        <v>1374882891</v>
      </c>
      <c r="M1581" s="3" t="b">
        <v>0</v>
      </c>
      <c r="N1581" s="3">
        <v>2</v>
      </c>
      <c r="O1581" s="3" t="b">
        <v>0</v>
      </c>
      <c r="P1581" s="3" t="s">
        <v>8285</v>
      </c>
      <c r="Q1581" s="8">
        <f t="shared" si="98"/>
        <v>8.4008400840084006E-3</v>
      </c>
      <c r="R1581" s="10">
        <f t="shared" si="99"/>
        <v>14</v>
      </c>
      <c r="S1581" s="3" t="s">
        <v>8312</v>
      </c>
      <c r="T1581" s="3" t="s">
        <v>8334</v>
      </c>
    </row>
    <row r="1582" spans="1:20" ht="88" x14ac:dyDescent="0.2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14">
        <f t="shared" si="96"/>
        <v>41049.966736111113</v>
      </c>
      <c r="J1582" s="3">
        <v>1337562726</v>
      </c>
      <c r="K1582" s="14">
        <f t="shared" si="97"/>
        <v>40989.966736111106</v>
      </c>
      <c r="L1582" s="3">
        <v>1332378726</v>
      </c>
      <c r="M1582" s="3" t="b">
        <v>0</v>
      </c>
      <c r="N1582" s="3">
        <v>0</v>
      </c>
      <c r="O1582" s="3" t="b">
        <v>0</v>
      </c>
      <c r="P1582" s="3" t="s">
        <v>8285</v>
      </c>
      <c r="Q1582" s="8">
        <f t="shared" si="98"/>
        <v>0</v>
      </c>
      <c r="R1582" s="10" t="e">
        <f t="shared" si="99"/>
        <v>#DIV/0!</v>
      </c>
      <c r="S1582" s="3" t="s">
        <v>8312</v>
      </c>
      <c r="T1582" s="3" t="s">
        <v>8334</v>
      </c>
    </row>
    <row r="1583" spans="1:20" ht="88" x14ac:dyDescent="0.2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14">
        <f t="shared" si="96"/>
        <v>42357.365624999999</v>
      </c>
      <c r="J1583" s="3">
        <v>1450521990</v>
      </c>
      <c r="K1583" s="14">
        <f t="shared" si="97"/>
        <v>42325.365624999999</v>
      </c>
      <c r="L1583" s="3">
        <v>1447757190</v>
      </c>
      <c r="M1583" s="3" t="b">
        <v>0</v>
      </c>
      <c r="N1583" s="3">
        <v>1</v>
      </c>
      <c r="O1583" s="3" t="b">
        <v>0</v>
      </c>
      <c r="P1583" s="3" t="s">
        <v>8286</v>
      </c>
      <c r="Q1583" s="8">
        <f t="shared" si="98"/>
        <v>5.0000000000000001E-3</v>
      </c>
      <c r="R1583" s="10">
        <f t="shared" si="99"/>
        <v>5</v>
      </c>
      <c r="S1583" s="3" t="s">
        <v>8328</v>
      </c>
      <c r="T1583" s="3" t="s">
        <v>8335</v>
      </c>
    </row>
    <row r="1584" spans="1:20" ht="44" x14ac:dyDescent="0.2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14">
        <f t="shared" si="96"/>
        <v>42303.805555555555</v>
      </c>
      <c r="J1584" s="3">
        <v>1445894400</v>
      </c>
      <c r="K1584" s="14">
        <f t="shared" si="97"/>
        <v>42246.706631944442</v>
      </c>
      <c r="L1584" s="3">
        <v>1440961053</v>
      </c>
      <c r="M1584" s="3" t="b">
        <v>0</v>
      </c>
      <c r="N1584" s="3">
        <v>3</v>
      </c>
      <c r="O1584" s="3" t="b">
        <v>0</v>
      </c>
      <c r="P1584" s="3" t="s">
        <v>8286</v>
      </c>
      <c r="Q1584" s="8">
        <f t="shared" si="98"/>
        <v>9.2999999999999999E-2</v>
      </c>
      <c r="R1584" s="10">
        <f t="shared" si="99"/>
        <v>31</v>
      </c>
      <c r="S1584" s="3" t="s">
        <v>8328</v>
      </c>
      <c r="T1584" s="3" t="s">
        <v>8335</v>
      </c>
    </row>
    <row r="1585" spans="1:20" ht="88" x14ac:dyDescent="0.2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14">
        <f t="shared" si="96"/>
        <v>41907.821655092594</v>
      </c>
      <c r="J1585" s="3">
        <v>1411681391</v>
      </c>
      <c r="K1585" s="14">
        <f t="shared" si="97"/>
        <v>41877.821655092594</v>
      </c>
      <c r="L1585" s="3">
        <v>1409089391</v>
      </c>
      <c r="M1585" s="3" t="b">
        <v>0</v>
      </c>
      <c r="N1585" s="3">
        <v>1</v>
      </c>
      <c r="O1585" s="3" t="b">
        <v>0</v>
      </c>
      <c r="P1585" s="3" t="s">
        <v>8286</v>
      </c>
      <c r="Q1585" s="8">
        <f t="shared" si="98"/>
        <v>7.5000000000000002E-4</v>
      </c>
      <c r="R1585" s="10">
        <f t="shared" si="99"/>
        <v>15</v>
      </c>
      <c r="S1585" s="3" t="s">
        <v>8328</v>
      </c>
      <c r="T1585" s="3" t="s">
        <v>8335</v>
      </c>
    </row>
    <row r="1586" spans="1:20" ht="88" x14ac:dyDescent="0.2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14">
        <f t="shared" si="96"/>
        <v>41789.565983796296</v>
      </c>
      <c r="J1586" s="3">
        <v>1401464101</v>
      </c>
      <c r="K1586" s="14">
        <f t="shared" si="97"/>
        <v>41779.565983796296</v>
      </c>
      <c r="L1586" s="3">
        <v>1400600101</v>
      </c>
      <c r="M1586" s="3" t="b">
        <v>0</v>
      </c>
      <c r="N1586" s="3">
        <v>0</v>
      </c>
      <c r="O1586" s="3" t="b">
        <v>0</v>
      </c>
      <c r="P1586" s="3" t="s">
        <v>8286</v>
      </c>
      <c r="Q1586" s="8">
        <f t="shared" si="98"/>
        <v>0</v>
      </c>
      <c r="R1586" s="10" t="e">
        <f t="shared" si="99"/>
        <v>#DIV/0!</v>
      </c>
      <c r="S1586" s="3" t="s">
        <v>8328</v>
      </c>
      <c r="T1586" s="3" t="s">
        <v>8335</v>
      </c>
    </row>
    <row r="1587" spans="1:20" ht="110" x14ac:dyDescent="0.2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14">
        <f t="shared" si="96"/>
        <v>42729.374999999993</v>
      </c>
      <c r="J1587" s="3">
        <v>1482663600</v>
      </c>
      <c r="K1587" s="14">
        <f t="shared" si="97"/>
        <v>42707.812129629623</v>
      </c>
      <c r="L1587" s="3">
        <v>1480800568</v>
      </c>
      <c r="M1587" s="3" t="b">
        <v>0</v>
      </c>
      <c r="N1587" s="3">
        <v>12</v>
      </c>
      <c r="O1587" s="3" t="b">
        <v>0</v>
      </c>
      <c r="P1587" s="3" t="s">
        <v>8286</v>
      </c>
      <c r="Q1587" s="8">
        <f t="shared" si="98"/>
        <v>0.79</v>
      </c>
      <c r="R1587" s="10">
        <f t="shared" si="99"/>
        <v>131.66666666666666</v>
      </c>
      <c r="S1587" s="3" t="s">
        <v>8328</v>
      </c>
      <c r="T1587" s="3" t="s">
        <v>8335</v>
      </c>
    </row>
    <row r="1588" spans="1:20" ht="44" x14ac:dyDescent="0.2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14">
        <f t="shared" si="96"/>
        <v>42098.979421296295</v>
      </c>
      <c r="J1588" s="3">
        <v>1428197422</v>
      </c>
      <c r="K1588" s="14">
        <f t="shared" si="97"/>
        <v>42069.021087962959</v>
      </c>
      <c r="L1588" s="3">
        <v>1425609022</v>
      </c>
      <c r="M1588" s="3" t="b">
        <v>0</v>
      </c>
      <c r="N1588" s="3">
        <v>0</v>
      </c>
      <c r="O1588" s="3" t="b">
        <v>0</v>
      </c>
      <c r="P1588" s="3" t="s">
        <v>8286</v>
      </c>
      <c r="Q1588" s="8">
        <f t="shared" si="98"/>
        <v>0</v>
      </c>
      <c r="R1588" s="10" t="e">
        <f t="shared" si="99"/>
        <v>#DIV/0!</v>
      </c>
      <c r="S1588" s="3" t="s">
        <v>8328</v>
      </c>
      <c r="T1588" s="3" t="s">
        <v>8335</v>
      </c>
    </row>
    <row r="1589" spans="1:20" ht="110" x14ac:dyDescent="0.2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14">
        <f t="shared" si="96"/>
        <v>41986.867650462962</v>
      </c>
      <c r="J1589" s="3">
        <v>1418510965</v>
      </c>
      <c r="K1589" s="14">
        <f t="shared" si="97"/>
        <v>41956.867650462962</v>
      </c>
      <c r="L1589" s="3">
        <v>1415918965</v>
      </c>
      <c r="M1589" s="3" t="b">
        <v>0</v>
      </c>
      <c r="N1589" s="3">
        <v>1</v>
      </c>
      <c r="O1589" s="3" t="b">
        <v>0</v>
      </c>
      <c r="P1589" s="3" t="s">
        <v>8286</v>
      </c>
      <c r="Q1589" s="8">
        <f t="shared" si="98"/>
        <v>1.3333333333333334E-4</v>
      </c>
      <c r="R1589" s="10">
        <f t="shared" si="99"/>
        <v>1</v>
      </c>
      <c r="S1589" s="3" t="s">
        <v>8328</v>
      </c>
      <c r="T1589" s="3" t="s">
        <v>8335</v>
      </c>
    </row>
    <row r="1590" spans="1:20" ht="44" x14ac:dyDescent="0.2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14">
        <f t="shared" si="96"/>
        <v>42035.758333333331</v>
      </c>
      <c r="J1590" s="3">
        <v>1422735120</v>
      </c>
      <c r="K1590" s="14">
        <f t="shared" si="97"/>
        <v>42005.166655092595</v>
      </c>
      <c r="L1590" s="3">
        <v>1420091999</v>
      </c>
      <c r="M1590" s="3" t="b">
        <v>0</v>
      </c>
      <c r="N1590" s="3">
        <v>0</v>
      </c>
      <c r="O1590" s="3" t="b">
        <v>0</v>
      </c>
      <c r="P1590" s="3" t="s">
        <v>8286</v>
      </c>
      <c r="Q1590" s="8">
        <f t="shared" si="98"/>
        <v>0</v>
      </c>
      <c r="R1590" s="10" t="e">
        <f t="shared" si="99"/>
        <v>#DIV/0!</v>
      </c>
      <c r="S1590" s="3" t="s">
        <v>8328</v>
      </c>
      <c r="T1590" s="3" t="s">
        <v>8335</v>
      </c>
    </row>
    <row r="1591" spans="1:20" ht="66" x14ac:dyDescent="0.2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14">
        <f t="shared" si="96"/>
        <v>42286.901458333326</v>
      </c>
      <c r="J1591" s="3">
        <v>1444433886</v>
      </c>
      <c r="K1591" s="14">
        <f t="shared" si="97"/>
        <v>42256.901458333326</v>
      </c>
      <c r="L1591" s="3">
        <v>1441841886</v>
      </c>
      <c r="M1591" s="3" t="b">
        <v>0</v>
      </c>
      <c r="N1591" s="3">
        <v>0</v>
      </c>
      <c r="O1591" s="3" t="b">
        <v>0</v>
      </c>
      <c r="P1591" s="3" t="s">
        <v>8286</v>
      </c>
      <c r="Q1591" s="8">
        <f t="shared" si="98"/>
        <v>0</v>
      </c>
      <c r="R1591" s="10" t="e">
        <f t="shared" si="99"/>
        <v>#DIV/0!</v>
      </c>
      <c r="S1591" s="3" t="s">
        <v>8328</v>
      </c>
      <c r="T1591" s="3" t="s">
        <v>8335</v>
      </c>
    </row>
    <row r="1592" spans="1:20" ht="44" x14ac:dyDescent="0.2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14">
        <f t="shared" si="96"/>
        <v>42270.773888888885</v>
      </c>
      <c r="J1592" s="3">
        <v>1443040464</v>
      </c>
      <c r="K1592" s="14">
        <f t="shared" si="97"/>
        <v>42240.773888888885</v>
      </c>
      <c r="L1592" s="3">
        <v>1440448464</v>
      </c>
      <c r="M1592" s="3" t="b">
        <v>0</v>
      </c>
      <c r="N1592" s="3">
        <v>2</v>
      </c>
      <c r="O1592" s="3" t="b">
        <v>0</v>
      </c>
      <c r="P1592" s="3" t="s">
        <v>8286</v>
      </c>
      <c r="Q1592" s="8">
        <f t="shared" si="98"/>
        <v>1.7000000000000001E-2</v>
      </c>
      <c r="R1592" s="10">
        <f t="shared" si="99"/>
        <v>510</v>
      </c>
      <c r="S1592" s="3" t="s">
        <v>8328</v>
      </c>
      <c r="T1592" s="3" t="s">
        <v>8335</v>
      </c>
    </row>
    <row r="1593" spans="1:20" ht="110" x14ac:dyDescent="0.2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14">
        <f t="shared" si="96"/>
        <v>42463.601168981484</v>
      </c>
      <c r="J1593" s="3">
        <v>1459700741</v>
      </c>
      <c r="K1593" s="14">
        <f t="shared" si="97"/>
        <v>42433.642835648141</v>
      </c>
      <c r="L1593" s="3">
        <v>1457112341</v>
      </c>
      <c r="M1593" s="3" t="b">
        <v>0</v>
      </c>
      <c r="N1593" s="3">
        <v>92</v>
      </c>
      <c r="O1593" s="3" t="b">
        <v>0</v>
      </c>
      <c r="P1593" s="3" t="s">
        <v>8286</v>
      </c>
      <c r="Q1593" s="8">
        <f t="shared" si="98"/>
        <v>0.29228571428571426</v>
      </c>
      <c r="R1593" s="10">
        <f t="shared" si="99"/>
        <v>44.478260869565219</v>
      </c>
      <c r="S1593" s="3" t="s">
        <v>8328</v>
      </c>
      <c r="T1593" s="3" t="s">
        <v>8335</v>
      </c>
    </row>
    <row r="1594" spans="1:20" ht="66" x14ac:dyDescent="0.2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14">
        <f t="shared" si="96"/>
        <v>42090.947743055549</v>
      </c>
      <c r="J1594" s="3">
        <v>1427503485</v>
      </c>
      <c r="K1594" s="14">
        <f t="shared" si="97"/>
        <v>42045.98940972222</v>
      </c>
      <c r="L1594" s="3">
        <v>1423619085</v>
      </c>
      <c r="M1594" s="3" t="b">
        <v>0</v>
      </c>
      <c r="N1594" s="3">
        <v>0</v>
      </c>
      <c r="O1594" s="3" t="b">
        <v>0</v>
      </c>
      <c r="P1594" s="3" t="s">
        <v>8286</v>
      </c>
      <c r="Q1594" s="8">
        <f t="shared" si="98"/>
        <v>0</v>
      </c>
      <c r="R1594" s="10" t="e">
        <f t="shared" si="99"/>
        <v>#DIV/0!</v>
      </c>
      <c r="S1594" s="3" t="s">
        <v>8328</v>
      </c>
      <c r="T1594" s="3" t="s">
        <v>8335</v>
      </c>
    </row>
    <row r="1595" spans="1:20" ht="66" x14ac:dyDescent="0.2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14">
        <f t="shared" si="96"/>
        <v>42063.76221064815</v>
      </c>
      <c r="J1595" s="3">
        <v>1425154655</v>
      </c>
      <c r="K1595" s="14">
        <f t="shared" si="97"/>
        <v>42033.76221064815</v>
      </c>
      <c r="L1595" s="3">
        <v>1422562655</v>
      </c>
      <c r="M1595" s="3" t="b">
        <v>0</v>
      </c>
      <c r="N1595" s="3">
        <v>3</v>
      </c>
      <c r="O1595" s="3" t="b">
        <v>0</v>
      </c>
      <c r="P1595" s="3" t="s">
        <v>8286</v>
      </c>
      <c r="Q1595" s="8">
        <f t="shared" si="98"/>
        <v>1.3636363636363637E-4</v>
      </c>
      <c r="R1595" s="10">
        <f t="shared" si="99"/>
        <v>1</v>
      </c>
      <c r="S1595" s="3" t="s">
        <v>8328</v>
      </c>
      <c r="T1595" s="3" t="s">
        <v>8335</v>
      </c>
    </row>
    <row r="1596" spans="1:20" ht="66" x14ac:dyDescent="0.2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14">
        <f t="shared" si="96"/>
        <v>42505.597916666658</v>
      </c>
      <c r="J1596" s="3">
        <v>1463329260</v>
      </c>
      <c r="K1596" s="14">
        <f t="shared" si="97"/>
        <v>42445.629421296289</v>
      </c>
      <c r="L1596" s="3">
        <v>1458147982</v>
      </c>
      <c r="M1596" s="3" t="b">
        <v>0</v>
      </c>
      <c r="N1596" s="3">
        <v>10</v>
      </c>
      <c r="O1596" s="3" t="b">
        <v>0</v>
      </c>
      <c r="P1596" s="3" t="s">
        <v>8286</v>
      </c>
      <c r="Q1596" s="8">
        <f t="shared" si="98"/>
        <v>0.20499999999999999</v>
      </c>
      <c r="R1596" s="10">
        <f t="shared" si="99"/>
        <v>20.5</v>
      </c>
      <c r="S1596" s="3" t="s">
        <v>8328</v>
      </c>
      <c r="T1596" s="3" t="s">
        <v>8335</v>
      </c>
    </row>
    <row r="1597" spans="1:20" ht="88" x14ac:dyDescent="0.2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14">
        <f t="shared" si="96"/>
        <v>41808.759027777778</v>
      </c>
      <c r="J1597" s="3">
        <v>1403122380</v>
      </c>
      <c r="K1597" s="14">
        <f t="shared" si="97"/>
        <v>41779.96675925926</v>
      </c>
      <c r="L1597" s="3">
        <v>1400634728</v>
      </c>
      <c r="M1597" s="3" t="b">
        <v>0</v>
      </c>
      <c r="N1597" s="3">
        <v>7</v>
      </c>
      <c r="O1597" s="3" t="b">
        <v>0</v>
      </c>
      <c r="P1597" s="3" t="s">
        <v>8286</v>
      </c>
      <c r="Q1597" s="8">
        <f t="shared" si="98"/>
        <v>2.8E-3</v>
      </c>
      <c r="R1597" s="10">
        <f t="shared" si="99"/>
        <v>40</v>
      </c>
      <c r="S1597" s="3" t="s">
        <v>8328</v>
      </c>
      <c r="T1597" s="3" t="s">
        <v>8335</v>
      </c>
    </row>
    <row r="1598" spans="1:20" ht="66" x14ac:dyDescent="0.2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14">
        <f t="shared" si="96"/>
        <v>41986.38853009259</v>
      </c>
      <c r="J1598" s="3">
        <v>1418469569</v>
      </c>
      <c r="K1598" s="14">
        <f t="shared" si="97"/>
        <v>41941.346863425926</v>
      </c>
      <c r="L1598" s="3">
        <v>1414577969</v>
      </c>
      <c r="M1598" s="3" t="b">
        <v>0</v>
      </c>
      <c r="N1598" s="3">
        <v>3</v>
      </c>
      <c r="O1598" s="3" t="b">
        <v>0</v>
      </c>
      <c r="P1598" s="3" t="s">
        <v>8286</v>
      </c>
      <c r="Q1598" s="8">
        <f t="shared" si="98"/>
        <v>2.3076923076923078E-2</v>
      </c>
      <c r="R1598" s="10">
        <f t="shared" si="99"/>
        <v>25</v>
      </c>
      <c r="S1598" s="3" t="s">
        <v>8328</v>
      </c>
      <c r="T1598" s="3" t="s">
        <v>8335</v>
      </c>
    </row>
    <row r="1599" spans="1:20" ht="88" x14ac:dyDescent="0.2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14">
        <f t="shared" si="96"/>
        <v>42633.270798611113</v>
      </c>
      <c r="J1599" s="3">
        <v>1474360197</v>
      </c>
      <c r="K1599" s="14">
        <f t="shared" si="97"/>
        <v>42603.270798611113</v>
      </c>
      <c r="L1599" s="3">
        <v>1471768197</v>
      </c>
      <c r="M1599" s="3" t="b">
        <v>0</v>
      </c>
      <c r="N1599" s="3">
        <v>0</v>
      </c>
      <c r="O1599" s="3" t="b">
        <v>0</v>
      </c>
      <c r="P1599" s="3" t="s">
        <v>8286</v>
      </c>
      <c r="Q1599" s="8">
        <f t="shared" si="98"/>
        <v>0</v>
      </c>
      <c r="R1599" s="10" t="e">
        <f t="shared" si="99"/>
        <v>#DIV/0!</v>
      </c>
      <c r="S1599" s="3" t="s">
        <v>8328</v>
      </c>
      <c r="T1599" s="3" t="s">
        <v>8335</v>
      </c>
    </row>
    <row r="1600" spans="1:20" ht="88" x14ac:dyDescent="0.2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14">
        <f t="shared" si="96"/>
        <v>42211.584004629629</v>
      </c>
      <c r="J1600" s="3">
        <v>1437926458</v>
      </c>
      <c r="K1600" s="14">
        <f t="shared" si="97"/>
        <v>42151.584004629629</v>
      </c>
      <c r="L1600" s="3">
        <v>1432742458</v>
      </c>
      <c r="M1600" s="3" t="b">
        <v>0</v>
      </c>
      <c r="N1600" s="3">
        <v>1</v>
      </c>
      <c r="O1600" s="3" t="b">
        <v>0</v>
      </c>
      <c r="P1600" s="3" t="s">
        <v>8286</v>
      </c>
      <c r="Q1600" s="8">
        <f t="shared" si="98"/>
        <v>1.25E-3</v>
      </c>
      <c r="R1600" s="10">
        <f t="shared" si="99"/>
        <v>1</v>
      </c>
      <c r="S1600" s="3" t="s">
        <v>8328</v>
      </c>
      <c r="T1600" s="3" t="s">
        <v>8335</v>
      </c>
    </row>
    <row r="1601" spans="1:20" ht="88" x14ac:dyDescent="0.2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14">
        <f t="shared" si="96"/>
        <v>42468.414074074077</v>
      </c>
      <c r="J1601" s="3">
        <v>1460116576</v>
      </c>
      <c r="K1601" s="14">
        <f t="shared" si="97"/>
        <v>42438.455740740734</v>
      </c>
      <c r="L1601" s="3">
        <v>1457528176</v>
      </c>
      <c r="M1601" s="3" t="b">
        <v>0</v>
      </c>
      <c r="N1601" s="3">
        <v>0</v>
      </c>
      <c r="O1601" s="3" t="b">
        <v>0</v>
      </c>
      <c r="P1601" s="3" t="s">
        <v>8286</v>
      </c>
      <c r="Q1601" s="8">
        <f t="shared" si="98"/>
        <v>0</v>
      </c>
      <c r="R1601" s="10" t="e">
        <f t="shared" si="99"/>
        <v>#DIV/0!</v>
      </c>
      <c r="S1601" s="3" t="s">
        <v>8328</v>
      </c>
      <c r="T1601" s="3" t="s">
        <v>8335</v>
      </c>
    </row>
    <row r="1602" spans="1:20" ht="88" x14ac:dyDescent="0.2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14">
        <f t="shared" si="96"/>
        <v>41835.132638888885</v>
      </c>
      <c r="J1602" s="3">
        <v>1405401060</v>
      </c>
      <c r="K1602" s="14">
        <f t="shared" si="97"/>
        <v>41790.973981481475</v>
      </c>
      <c r="L1602" s="3">
        <v>1401585752</v>
      </c>
      <c r="M1602" s="3" t="b">
        <v>0</v>
      </c>
      <c r="N1602" s="3">
        <v>9</v>
      </c>
      <c r="O1602" s="3" t="b">
        <v>0</v>
      </c>
      <c r="P1602" s="3" t="s">
        <v>8286</v>
      </c>
      <c r="Q1602" s="8">
        <f t="shared" si="98"/>
        <v>7.3400000000000007E-2</v>
      </c>
      <c r="R1602" s="10">
        <f t="shared" si="99"/>
        <v>40.777777777777779</v>
      </c>
      <c r="S1602" s="3" t="s">
        <v>8328</v>
      </c>
      <c r="T1602" s="3" t="s">
        <v>8335</v>
      </c>
    </row>
    <row r="1603" spans="1:20" ht="88" x14ac:dyDescent="0.2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14">
        <f t="shared" ref="I1603:I1666" si="100">(((J1603/60)/60)/24)+DATE(1970,1,1)+(-2/24)</f>
        <v>40668.009641203702</v>
      </c>
      <c r="J1603" s="3">
        <v>1304561633</v>
      </c>
      <c r="K1603" s="14">
        <f t="shared" ref="K1603:K1666" si="101">(L1603/86400)+25569+(-2/24)</f>
        <v>40638.009641203702</v>
      </c>
      <c r="L1603" s="3">
        <v>1301969633</v>
      </c>
      <c r="M1603" s="3" t="b">
        <v>0</v>
      </c>
      <c r="N1603" s="3">
        <v>56</v>
      </c>
      <c r="O1603" s="3" t="b">
        <v>1</v>
      </c>
      <c r="P1603" s="3" t="s">
        <v>8271</v>
      </c>
      <c r="Q1603" s="8">
        <f t="shared" ref="Q1603:Q1666" si="102">E1603/D1603</f>
        <v>1.082492</v>
      </c>
      <c r="R1603" s="10">
        <f t="shared" ref="R1603:R1666" si="103">E1603/N1603</f>
        <v>48.325535714285714</v>
      </c>
      <c r="S1603" s="3" t="s">
        <v>8315</v>
      </c>
      <c r="T1603" s="3" t="s">
        <v>8316</v>
      </c>
    </row>
    <row r="1604" spans="1:20" ht="88" x14ac:dyDescent="0.2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14">
        <f t="shared" si="100"/>
        <v>40830.875</v>
      </c>
      <c r="J1604" s="3">
        <v>1318633200</v>
      </c>
      <c r="K1604" s="14">
        <f t="shared" si="101"/>
        <v>40788.214317129627</v>
      </c>
      <c r="L1604" s="3">
        <v>1314947317</v>
      </c>
      <c r="M1604" s="3" t="b">
        <v>0</v>
      </c>
      <c r="N1604" s="3">
        <v>32</v>
      </c>
      <c r="O1604" s="3" t="b">
        <v>1</v>
      </c>
      <c r="P1604" s="3" t="s">
        <v>8271</v>
      </c>
      <c r="Q1604" s="8">
        <f t="shared" si="102"/>
        <v>1.0016666666666667</v>
      </c>
      <c r="R1604" s="10">
        <f t="shared" si="103"/>
        <v>46.953125</v>
      </c>
      <c r="S1604" s="3" t="s">
        <v>8315</v>
      </c>
      <c r="T1604" s="3" t="s">
        <v>8316</v>
      </c>
    </row>
    <row r="1605" spans="1:20" ht="88" x14ac:dyDescent="0.2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14">
        <f t="shared" si="100"/>
        <v>40936.086331018516</v>
      </c>
      <c r="J1605" s="3">
        <v>1327723459</v>
      </c>
      <c r="K1605" s="14">
        <f t="shared" si="101"/>
        <v>40876.086331018516</v>
      </c>
      <c r="L1605" s="3">
        <v>1322539459</v>
      </c>
      <c r="M1605" s="3" t="b">
        <v>0</v>
      </c>
      <c r="N1605" s="3">
        <v>30</v>
      </c>
      <c r="O1605" s="3" t="b">
        <v>1</v>
      </c>
      <c r="P1605" s="3" t="s">
        <v>8271</v>
      </c>
      <c r="Q1605" s="8">
        <f t="shared" si="102"/>
        <v>1.0003299999999999</v>
      </c>
      <c r="R1605" s="10">
        <f t="shared" si="103"/>
        <v>66.688666666666663</v>
      </c>
      <c r="S1605" s="3" t="s">
        <v>8315</v>
      </c>
      <c r="T1605" s="3" t="s">
        <v>8316</v>
      </c>
    </row>
    <row r="1606" spans="1:20" ht="110" x14ac:dyDescent="0.2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14">
        <f t="shared" si="100"/>
        <v>40985.720312499994</v>
      </c>
      <c r="J1606" s="3">
        <v>1332011835</v>
      </c>
      <c r="K1606" s="14">
        <f t="shared" si="101"/>
        <v>40945.761979166666</v>
      </c>
      <c r="L1606" s="3">
        <v>1328559435</v>
      </c>
      <c r="M1606" s="3" t="b">
        <v>0</v>
      </c>
      <c r="N1606" s="3">
        <v>70</v>
      </c>
      <c r="O1606" s="3" t="b">
        <v>1</v>
      </c>
      <c r="P1606" s="3" t="s">
        <v>8271</v>
      </c>
      <c r="Q1606" s="8">
        <f t="shared" si="102"/>
        <v>1.2210714285714286</v>
      </c>
      <c r="R1606" s="10">
        <f t="shared" si="103"/>
        <v>48.842857142857142</v>
      </c>
      <c r="S1606" s="3" t="s">
        <v>8315</v>
      </c>
      <c r="T1606" s="3" t="s">
        <v>8316</v>
      </c>
    </row>
    <row r="1607" spans="1:20" ht="110" x14ac:dyDescent="0.2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14">
        <f t="shared" si="100"/>
        <v>40756.208333333328</v>
      </c>
      <c r="J1607" s="3">
        <v>1312182000</v>
      </c>
      <c r="K1607" s="14">
        <f t="shared" si="101"/>
        <v>40746.929548611108</v>
      </c>
      <c r="L1607" s="3">
        <v>1311380313</v>
      </c>
      <c r="M1607" s="3" t="b">
        <v>0</v>
      </c>
      <c r="N1607" s="3">
        <v>44</v>
      </c>
      <c r="O1607" s="3" t="b">
        <v>1</v>
      </c>
      <c r="P1607" s="3" t="s">
        <v>8271</v>
      </c>
      <c r="Q1607" s="8">
        <f t="shared" si="102"/>
        <v>1.0069333333333335</v>
      </c>
      <c r="R1607" s="10">
        <f t="shared" si="103"/>
        <v>137.30909090909091</v>
      </c>
      <c r="S1607" s="3" t="s">
        <v>8315</v>
      </c>
      <c r="T1607" s="3" t="s">
        <v>8316</v>
      </c>
    </row>
    <row r="1608" spans="1:20" ht="88" x14ac:dyDescent="0.2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14">
        <f t="shared" si="100"/>
        <v>40625.986550925925</v>
      </c>
      <c r="J1608" s="3">
        <v>1300930838</v>
      </c>
      <c r="K1608" s="14">
        <f t="shared" si="101"/>
        <v>40536.028217592589</v>
      </c>
      <c r="L1608" s="3">
        <v>1293158438</v>
      </c>
      <c r="M1608" s="3" t="b">
        <v>0</v>
      </c>
      <c r="N1608" s="3">
        <v>92</v>
      </c>
      <c r="O1608" s="3" t="b">
        <v>1</v>
      </c>
      <c r="P1608" s="3" t="s">
        <v>8271</v>
      </c>
      <c r="Q1608" s="8">
        <f t="shared" si="102"/>
        <v>1.01004125</v>
      </c>
      <c r="R1608" s="10">
        <f t="shared" si="103"/>
        <v>87.829673913043479</v>
      </c>
      <c r="S1608" s="3" t="s">
        <v>8315</v>
      </c>
      <c r="T1608" s="3" t="s">
        <v>8316</v>
      </c>
    </row>
    <row r="1609" spans="1:20" ht="88" x14ac:dyDescent="0.2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14">
        <f t="shared" si="100"/>
        <v>41074.725127314814</v>
      </c>
      <c r="J1609" s="3">
        <v>1339701851</v>
      </c>
      <c r="K1609" s="14">
        <f t="shared" si="101"/>
        <v>41053.725127314814</v>
      </c>
      <c r="L1609" s="3">
        <v>1337887451</v>
      </c>
      <c r="M1609" s="3" t="b">
        <v>0</v>
      </c>
      <c r="N1609" s="3">
        <v>205</v>
      </c>
      <c r="O1609" s="3" t="b">
        <v>1</v>
      </c>
      <c r="P1609" s="3" t="s">
        <v>8271</v>
      </c>
      <c r="Q1609" s="8">
        <f t="shared" si="102"/>
        <v>1.4511000000000001</v>
      </c>
      <c r="R1609" s="10">
        <f t="shared" si="103"/>
        <v>70.785365853658533</v>
      </c>
      <c r="S1609" s="3" t="s">
        <v>8315</v>
      </c>
      <c r="T1609" s="3" t="s">
        <v>8316</v>
      </c>
    </row>
    <row r="1610" spans="1:20" ht="66" x14ac:dyDescent="0.2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14">
        <f t="shared" si="100"/>
        <v>41640.143055555556</v>
      </c>
      <c r="J1610" s="3">
        <v>1388553960</v>
      </c>
      <c r="K1610" s="14">
        <f t="shared" si="101"/>
        <v>41607.747523148144</v>
      </c>
      <c r="L1610" s="3">
        <v>1385754986</v>
      </c>
      <c r="M1610" s="3" t="b">
        <v>0</v>
      </c>
      <c r="N1610" s="3">
        <v>23</v>
      </c>
      <c r="O1610" s="3" t="b">
        <v>1</v>
      </c>
      <c r="P1610" s="3" t="s">
        <v>8271</v>
      </c>
      <c r="Q1610" s="8">
        <f t="shared" si="102"/>
        <v>1.0125</v>
      </c>
      <c r="R1610" s="10">
        <f t="shared" si="103"/>
        <v>52.826086956521742</v>
      </c>
      <c r="S1610" s="3" t="s">
        <v>8315</v>
      </c>
      <c r="T1610" s="3" t="s">
        <v>8316</v>
      </c>
    </row>
    <row r="1611" spans="1:20" ht="88" x14ac:dyDescent="0.2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14">
        <f t="shared" si="100"/>
        <v>40849.25</v>
      </c>
      <c r="J1611" s="3">
        <v>1320220800</v>
      </c>
      <c r="K1611" s="14">
        <f t="shared" si="101"/>
        <v>40795.917928240735</v>
      </c>
      <c r="L1611" s="3">
        <v>1315612909</v>
      </c>
      <c r="M1611" s="3" t="b">
        <v>0</v>
      </c>
      <c r="N1611" s="3">
        <v>4</v>
      </c>
      <c r="O1611" s="3" t="b">
        <v>1</v>
      </c>
      <c r="P1611" s="3" t="s">
        <v>8271</v>
      </c>
      <c r="Q1611" s="8">
        <f t="shared" si="102"/>
        <v>1.1833333333333333</v>
      </c>
      <c r="R1611" s="10">
        <f t="shared" si="103"/>
        <v>443.75</v>
      </c>
      <c r="S1611" s="3" t="s">
        <v>8315</v>
      </c>
      <c r="T1611" s="3" t="s">
        <v>8316</v>
      </c>
    </row>
    <row r="1612" spans="1:20" ht="44" x14ac:dyDescent="0.2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14">
        <f t="shared" si="100"/>
        <v>41258.841550925921</v>
      </c>
      <c r="J1612" s="3">
        <v>1355609510</v>
      </c>
      <c r="K1612" s="14">
        <f t="shared" si="101"/>
        <v>41228.841550925921</v>
      </c>
      <c r="L1612" s="3">
        <v>1353017510</v>
      </c>
      <c r="M1612" s="3" t="b">
        <v>0</v>
      </c>
      <c r="N1612" s="3">
        <v>112</v>
      </c>
      <c r="O1612" s="3" t="b">
        <v>1</v>
      </c>
      <c r="P1612" s="3" t="s">
        <v>8271</v>
      </c>
      <c r="Q1612" s="8">
        <f t="shared" si="102"/>
        <v>2.7185000000000001</v>
      </c>
      <c r="R1612" s="10">
        <f t="shared" si="103"/>
        <v>48.544642857142854</v>
      </c>
      <c r="S1612" s="3" t="s">
        <v>8315</v>
      </c>
      <c r="T1612" s="3" t="s">
        <v>8316</v>
      </c>
    </row>
    <row r="1613" spans="1:20" ht="44" x14ac:dyDescent="0.2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14">
        <f t="shared" si="100"/>
        <v>41429.917037037034</v>
      </c>
      <c r="J1613" s="3">
        <v>1370390432</v>
      </c>
      <c r="K1613" s="14">
        <f t="shared" si="101"/>
        <v>41408.917037037034</v>
      </c>
      <c r="L1613" s="3">
        <v>1368576032</v>
      </c>
      <c r="M1613" s="3" t="b">
        <v>0</v>
      </c>
      <c r="N1613" s="3">
        <v>27</v>
      </c>
      <c r="O1613" s="3" t="b">
        <v>1</v>
      </c>
      <c r="P1613" s="3" t="s">
        <v>8271</v>
      </c>
      <c r="Q1613" s="8">
        <f t="shared" si="102"/>
        <v>1.25125</v>
      </c>
      <c r="R1613" s="10">
        <f t="shared" si="103"/>
        <v>37.074074074074076</v>
      </c>
      <c r="S1613" s="3" t="s">
        <v>8315</v>
      </c>
      <c r="T1613" s="3" t="s">
        <v>8316</v>
      </c>
    </row>
    <row r="1614" spans="1:20" ht="66" x14ac:dyDescent="0.2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14">
        <f t="shared" si="100"/>
        <v>41276.791481481479</v>
      </c>
      <c r="J1614" s="3">
        <v>1357160384</v>
      </c>
      <c r="K1614" s="14">
        <f t="shared" si="101"/>
        <v>41246.791481481479</v>
      </c>
      <c r="L1614" s="3">
        <v>1354568384</v>
      </c>
      <c r="M1614" s="3" t="b">
        <v>0</v>
      </c>
      <c r="N1614" s="3">
        <v>11</v>
      </c>
      <c r="O1614" s="3" t="b">
        <v>1</v>
      </c>
      <c r="P1614" s="3" t="s">
        <v>8271</v>
      </c>
      <c r="Q1614" s="8">
        <f t="shared" si="102"/>
        <v>1.1000000000000001</v>
      </c>
      <c r="R1614" s="10">
        <f t="shared" si="103"/>
        <v>50</v>
      </c>
      <c r="S1614" s="3" t="s">
        <v>8315</v>
      </c>
      <c r="T1614" s="3" t="s">
        <v>8316</v>
      </c>
    </row>
    <row r="1615" spans="1:20" ht="110" x14ac:dyDescent="0.2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14">
        <f t="shared" si="100"/>
        <v>41111.986134259256</v>
      </c>
      <c r="J1615" s="3">
        <v>1342921202</v>
      </c>
      <c r="K1615" s="14">
        <f t="shared" si="101"/>
        <v>41081.986134259256</v>
      </c>
      <c r="L1615" s="3">
        <v>1340329202</v>
      </c>
      <c r="M1615" s="3" t="b">
        <v>0</v>
      </c>
      <c r="N1615" s="3">
        <v>26</v>
      </c>
      <c r="O1615" s="3" t="b">
        <v>1</v>
      </c>
      <c r="P1615" s="3" t="s">
        <v>8271</v>
      </c>
      <c r="Q1615" s="8">
        <f t="shared" si="102"/>
        <v>1.0149999999999999</v>
      </c>
      <c r="R1615" s="10">
        <f t="shared" si="103"/>
        <v>39.03846153846154</v>
      </c>
      <c r="S1615" s="3" t="s">
        <v>8315</v>
      </c>
      <c r="T1615" s="3" t="s">
        <v>8316</v>
      </c>
    </row>
    <row r="1616" spans="1:20" ht="88" x14ac:dyDescent="0.2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14">
        <f t="shared" si="100"/>
        <v>41854.625</v>
      </c>
      <c r="J1616" s="3">
        <v>1407085200</v>
      </c>
      <c r="K1616" s="14">
        <f t="shared" si="101"/>
        <v>41794.897789351853</v>
      </c>
      <c r="L1616" s="3">
        <v>1401924769</v>
      </c>
      <c r="M1616" s="3" t="b">
        <v>0</v>
      </c>
      <c r="N1616" s="3">
        <v>77</v>
      </c>
      <c r="O1616" s="3" t="b">
        <v>1</v>
      </c>
      <c r="P1616" s="3" t="s">
        <v>8271</v>
      </c>
      <c r="Q1616" s="8">
        <f t="shared" si="102"/>
        <v>1.0269999999999999</v>
      </c>
      <c r="R1616" s="10">
        <f t="shared" si="103"/>
        <v>66.688311688311686</v>
      </c>
      <c r="S1616" s="3" t="s">
        <v>8315</v>
      </c>
      <c r="T1616" s="3" t="s">
        <v>8316</v>
      </c>
    </row>
    <row r="1617" spans="1:20" ht="66" x14ac:dyDescent="0.2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14">
        <f t="shared" si="100"/>
        <v>40890.009212962963</v>
      </c>
      <c r="J1617" s="3">
        <v>1323742396</v>
      </c>
      <c r="K1617" s="14">
        <f t="shared" si="101"/>
        <v>40844.967546296291</v>
      </c>
      <c r="L1617" s="3">
        <v>1319850796</v>
      </c>
      <c r="M1617" s="3" t="b">
        <v>0</v>
      </c>
      <c r="N1617" s="3">
        <v>136</v>
      </c>
      <c r="O1617" s="3" t="b">
        <v>1</v>
      </c>
      <c r="P1617" s="3" t="s">
        <v>8271</v>
      </c>
      <c r="Q1617" s="8">
        <f t="shared" si="102"/>
        <v>1.1412500000000001</v>
      </c>
      <c r="R1617" s="10">
        <f t="shared" si="103"/>
        <v>67.132352941176464</v>
      </c>
      <c r="S1617" s="3" t="s">
        <v>8315</v>
      </c>
      <c r="T1617" s="3" t="s">
        <v>8316</v>
      </c>
    </row>
    <row r="1618" spans="1:20" ht="88" x14ac:dyDescent="0.2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14">
        <f t="shared" si="100"/>
        <v>41235.833333333328</v>
      </c>
      <c r="J1618" s="3">
        <v>1353621600</v>
      </c>
      <c r="K1618" s="14">
        <f t="shared" si="101"/>
        <v>41194.632187499999</v>
      </c>
      <c r="L1618" s="3">
        <v>1350061821</v>
      </c>
      <c r="M1618" s="3" t="b">
        <v>0</v>
      </c>
      <c r="N1618" s="3">
        <v>157</v>
      </c>
      <c r="O1618" s="3" t="b">
        <v>1</v>
      </c>
      <c r="P1618" s="3" t="s">
        <v>8271</v>
      </c>
      <c r="Q1618" s="8">
        <f t="shared" si="102"/>
        <v>1.042</v>
      </c>
      <c r="R1618" s="10">
        <f t="shared" si="103"/>
        <v>66.369426751592357</v>
      </c>
      <c r="S1618" s="3" t="s">
        <v>8315</v>
      </c>
      <c r="T1618" s="3" t="s">
        <v>8316</v>
      </c>
    </row>
    <row r="1619" spans="1:20" ht="66" x14ac:dyDescent="0.2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14">
        <f t="shared" si="100"/>
        <v>41579.708333333328</v>
      </c>
      <c r="J1619" s="3">
        <v>1383332400</v>
      </c>
      <c r="K1619" s="14">
        <f t="shared" si="101"/>
        <v>41546.580879629626</v>
      </c>
      <c r="L1619" s="3">
        <v>1380470188</v>
      </c>
      <c r="M1619" s="3" t="b">
        <v>0</v>
      </c>
      <c r="N1619" s="3">
        <v>158</v>
      </c>
      <c r="O1619" s="3" t="b">
        <v>1</v>
      </c>
      <c r="P1619" s="3" t="s">
        <v>8271</v>
      </c>
      <c r="Q1619" s="8">
        <f t="shared" si="102"/>
        <v>1.4585714285714286</v>
      </c>
      <c r="R1619" s="10">
        <f t="shared" si="103"/>
        <v>64.620253164556956</v>
      </c>
      <c r="S1619" s="3" t="s">
        <v>8315</v>
      </c>
      <c r="T1619" s="3" t="s">
        <v>8316</v>
      </c>
    </row>
    <row r="1620" spans="1:20" ht="66" x14ac:dyDescent="0.2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14">
        <f t="shared" si="100"/>
        <v>41341.571006944439</v>
      </c>
      <c r="J1620" s="3">
        <v>1362757335</v>
      </c>
      <c r="K1620" s="14">
        <f t="shared" si="101"/>
        <v>41301.571006944439</v>
      </c>
      <c r="L1620" s="3">
        <v>1359301335</v>
      </c>
      <c r="M1620" s="3" t="b">
        <v>0</v>
      </c>
      <c r="N1620" s="3">
        <v>27</v>
      </c>
      <c r="O1620" s="3" t="b">
        <v>1</v>
      </c>
      <c r="P1620" s="3" t="s">
        <v>8271</v>
      </c>
      <c r="Q1620" s="8">
        <f t="shared" si="102"/>
        <v>1.0506666666666666</v>
      </c>
      <c r="R1620" s="10">
        <f t="shared" si="103"/>
        <v>58.370370370370374</v>
      </c>
      <c r="S1620" s="3" t="s">
        <v>8315</v>
      </c>
      <c r="T1620" s="3" t="s">
        <v>8316</v>
      </c>
    </row>
    <row r="1621" spans="1:20" ht="110" x14ac:dyDescent="0.2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14">
        <f t="shared" si="100"/>
        <v>41897.102847222224</v>
      </c>
      <c r="J1621" s="3">
        <v>1410755286</v>
      </c>
      <c r="K1621" s="14">
        <f t="shared" si="101"/>
        <v>41876.102847222217</v>
      </c>
      <c r="L1621" s="3">
        <v>1408940886</v>
      </c>
      <c r="M1621" s="3" t="b">
        <v>0</v>
      </c>
      <c r="N1621" s="3">
        <v>23</v>
      </c>
      <c r="O1621" s="3" t="b">
        <v>1</v>
      </c>
      <c r="P1621" s="3" t="s">
        <v>8271</v>
      </c>
      <c r="Q1621" s="8">
        <f t="shared" si="102"/>
        <v>1.3333333333333333</v>
      </c>
      <c r="R1621" s="10">
        <f t="shared" si="103"/>
        <v>86.956521739130437</v>
      </c>
      <c r="S1621" s="3" t="s">
        <v>8315</v>
      </c>
      <c r="T1621" s="3" t="s">
        <v>8316</v>
      </c>
    </row>
    <row r="1622" spans="1:20" ht="66" x14ac:dyDescent="0.2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14">
        <f t="shared" si="100"/>
        <v>41328.256249999999</v>
      </c>
      <c r="J1622" s="3">
        <v>1361606940</v>
      </c>
      <c r="K1622" s="14">
        <f t="shared" si="101"/>
        <v>41321.256249999999</v>
      </c>
      <c r="L1622" s="3">
        <v>1361002140</v>
      </c>
      <c r="M1622" s="3" t="b">
        <v>0</v>
      </c>
      <c r="N1622" s="3">
        <v>17</v>
      </c>
      <c r="O1622" s="3" t="b">
        <v>1</v>
      </c>
      <c r="P1622" s="3" t="s">
        <v>8271</v>
      </c>
      <c r="Q1622" s="8">
        <f t="shared" si="102"/>
        <v>1.1299999999999999</v>
      </c>
      <c r="R1622" s="10">
        <f t="shared" si="103"/>
        <v>66.470588235294116</v>
      </c>
      <c r="S1622" s="3" t="s">
        <v>8315</v>
      </c>
      <c r="T1622" s="3" t="s">
        <v>8316</v>
      </c>
    </row>
    <row r="1623" spans="1:20" ht="88" x14ac:dyDescent="0.2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14">
        <f t="shared" si="100"/>
        <v>41057.082638888889</v>
      </c>
      <c r="J1623" s="3">
        <v>1338177540</v>
      </c>
      <c r="K1623" s="14">
        <f t="shared" si="101"/>
        <v>41003.523321759254</v>
      </c>
      <c r="L1623" s="3">
        <v>1333550015</v>
      </c>
      <c r="M1623" s="3" t="b">
        <v>0</v>
      </c>
      <c r="N1623" s="3">
        <v>37</v>
      </c>
      <c r="O1623" s="3" t="b">
        <v>1</v>
      </c>
      <c r="P1623" s="3" t="s">
        <v>8271</v>
      </c>
      <c r="Q1623" s="8">
        <f t="shared" si="102"/>
        <v>1.212</v>
      </c>
      <c r="R1623" s="10">
        <f t="shared" si="103"/>
        <v>163.78378378378378</v>
      </c>
      <c r="S1623" s="3" t="s">
        <v>8315</v>
      </c>
      <c r="T1623" s="3" t="s">
        <v>8316</v>
      </c>
    </row>
    <row r="1624" spans="1:20" ht="88" x14ac:dyDescent="0.2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14">
        <f t="shared" si="100"/>
        <v>41990.249305555553</v>
      </c>
      <c r="J1624" s="3">
        <v>1418803140</v>
      </c>
      <c r="K1624" s="14">
        <f t="shared" si="101"/>
        <v>41950.211504629631</v>
      </c>
      <c r="L1624" s="3">
        <v>1415343874</v>
      </c>
      <c r="M1624" s="3" t="b">
        <v>0</v>
      </c>
      <c r="N1624" s="3">
        <v>65</v>
      </c>
      <c r="O1624" s="3" t="b">
        <v>1</v>
      </c>
      <c r="P1624" s="3" t="s">
        <v>8271</v>
      </c>
      <c r="Q1624" s="8">
        <f t="shared" si="102"/>
        <v>1.0172463768115942</v>
      </c>
      <c r="R1624" s="10">
        <f t="shared" si="103"/>
        <v>107.98461538461538</v>
      </c>
      <c r="S1624" s="3" t="s">
        <v>8315</v>
      </c>
      <c r="T1624" s="3" t="s">
        <v>8316</v>
      </c>
    </row>
    <row r="1625" spans="1:20" ht="110" x14ac:dyDescent="0.2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14">
        <f t="shared" si="100"/>
        <v>41513.605196759258</v>
      </c>
      <c r="J1625" s="3">
        <v>1377621089</v>
      </c>
      <c r="K1625" s="14">
        <f t="shared" si="101"/>
        <v>41453.605196759258</v>
      </c>
      <c r="L1625" s="3">
        <v>1372437089</v>
      </c>
      <c r="M1625" s="3" t="b">
        <v>0</v>
      </c>
      <c r="N1625" s="3">
        <v>18</v>
      </c>
      <c r="O1625" s="3" t="b">
        <v>1</v>
      </c>
      <c r="P1625" s="3" t="s">
        <v>8271</v>
      </c>
      <c r="Q1625" s="8">
        <f t="shared" si="102"/>
        <v>1.0106666666666666</v>
      </c>
      <c r="R1625" s="10">
        <f t="shared" si="103"/>
        <v>42.111111111111114</v>
      </c>
      <c r="S1625" s="3" t="s">
        <v>8315</v>
      </c>
      <c r="T1625" s="3" t="s">
        <v>8316</v>
      </c>
    </row>
    <row r="1626" spans="1:20" ht="66" x14ac:dyDescent="0.2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14">
        <f t="shared" si="100"/>
        <v>41283.283969907403</v>
      </c>
      <c r="J1626" s="3">
        <v>1357721335</v>
      </c>
      <c r="K1626" s="14">
        <f t="shared" si="101"/>
        <v>41243.283969907403</v>
      </c>
      <c r="L1626" s="3">
        <v>1354265335</v>
      </c>
      <c r="M1626" s="3" t="b">
        <v>0</v>
      </c>
      <c r="N1626" s="3">
        <v>25</v>
      </c>
      <c r="O1626" s="3" t="b">
        <v>1</v>
      </c>
      <c r="P1626" s="3" t="s">
        <v>8271</v>
      </c>
      <c r="Q1626" s="8">
        <f t="shared" si="102"/>
        <v>1.18</v>
      </c>
      <c r="R1626" s="10">
        <f t="shared" si="103"/>
        <v>47.2</v>
      </c>
      <c r="S1626" s="3" t="s">
        <v>8315</v>
      </c>
      <c r="T1626" s="3" t="s">
        <v>8316</v>
      </c>
    </row>
    <row r="1627" spans="1:20" ht="110" x14ac:dyDescent="0.2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14">
        <f t="shared" si="100"/>
        <v>41163.616354166668</v>
      </c>
      <c r="J1627" s="3">
        <v>1347382053</v>
      </c>
      <c r="K1627" s="14">
        <f t="shared" si="101"/>
        <v>41135.616354166668</v>
      </c>
      <c r="L1627" s="3">
        <v>1344962853</v>
      </c>
      <c r="M1627" s="3" t="b">
        <v>0</v>
      </c>
      <c r="N1627" s="3">
        <v>104</v>
      </c>
      <c r="O1627" s="3" t="b">
        <v>1</v>
      </c>
      <c r="P1627" s="3" t="s">
        <v>8271</v>
      </c>
      <c r="Q1627" s="8">
        <f t="shared" si="102"/>
        <v>1.5533333333333332</v>
      </c>
      <c r="R1627" s="10">
        <f t="shared" si="103"/>
        <v>112.01923076923077</v>
      </c>
      <c r="S1627" s="3" t="s">
        <v>8315</v>
      </c>
      <c r="T1627" s="3" t="s">
        <v>8316</v>
      </c>
    </row>
    <row r="1628" spans="1:20" ht="88" x14ac:dyDescent="0.2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14">
        <f t="shared" si="100"/>
        <v>41609.806331018517</v>
      </c>
      <c r="J1628" s="3">
        <v>1385932867</v>
      </c>
      <c r="K1628" s="14">
        <f t="shared" si="101"/>
        <v>41579.764664351846</v>
      </c>
      <c r="L1628" s="3">
        <v>1383337267</v>
      </c>
      <c r="M1628" s="3" t="b">
        <v>0</v>
      </c>
      <c r="N1628" s="3">
        <v>108</v>
      </c>
      <c r="O1628" s="3" t="b">
        <v>1</v>
      </c>
      <c r="P1628" s="3" t="s">
        <v>8271</v>
      </c>
      <c r="Q1628" s="8">
        <f t="shared" si="102"/>
        <v>1.0118750000000001</v>
      </c>
      <c r="R1628" s="10">
        <f t="shared" si="103"/>
        <v>74.953703703703709</v>
      </c>
      <c r="S1628" s="3" t="s">
        <v>8315</v>
      </c>
      <c r="T1628" s="3" t="s">
        <v>8316</v>
      </c>
    </row>
    <row r="1629" spans="1:20" ht="88" x14ac:dyDescent="0.2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14">
        <f t="shared" si="100"/>
        <v>41239.124305555553</v>
      </c>
      <c r="J1629" s="3">
        <v>1353905940</v>
      </c>
      <c r="K1629" s="14">
        <f t="shared" si="101"/>
        <v>41205.623715277776</v>
      </c>
      <c r="L1629" s="3">
        <v>1351011489</v>
      </c>
      <c r="M1629" s="3" t="b">
        <v>0</v>
      </c>
      <c r="N1629" s="3">
        <v>38</v>
      </c>
      <c r="O1629" s="3" t="b">
        <v>1</v>
      </c>
      <c r="P1629" s="3" t="s">
        <v>8271</v>
      </c>
      <c r="Q1629" s="8">
        <f t="shared" si="102"/>
        <v>1.17</v>
      </c>
      <c r="R1629" s="10">
        <f t="shared" si="103"/>
        <v>61.578947368421055</v>
      </c>
      <c r="S1629" s="3" t="s">
        <v>8315</v>
      </c>
      <c r="T1629" s="3" t="s">
        <v>8316</v>
      </c>
    </row>
    <row r="1630" spans="1:20" ht="44" x14ac:dyDescent="0.2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14">
        <f t="shared" si="100"/>
        <v>41807.653726851851</v>
      </c>
      <c r="J1630" s="3">
        <v>1403026882</v>
      </c>
      <c r="K1630" s="14">
        <f t="shared" si="101"/>
        <v>41774.653726851851</v>
      </c>
      <c r="L1630" s="3">
        <v>1400175682</v>
      </c>
      <c r="M1630" s="3" t="b">
        <v>0</v>
      </c>
      <c r="N1630" s="3">
        <v>88</v>
      </c>
      <c r="O1630" s="3" t="b">
        <v>1</v>
      </c>
      <c r="P1630" s="3" t="s">
        <v>8271</v>
      </c>
      <c r="Q1630" s="8">
        <f t="shared" si="102"/>
        <v>1.00925</v>
      </c>
      <c r="R1630" s="10">
        <f t="shared" si="103"/>
        <v>45.875</v>
      </c>
      <c r="S1630" s="3" t="s">
        <v>8315</v>
      </c>
      <c r="T1630" s="3" t="s">
        <v>8316</v>
      </c>
    </row>
    <row r="1631" spans="1:20" ht="44" x14ac:dyDescent="0.2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14">
        <f t="shared" si="100"/>
        <v>41690.783946759257</v>
      </c>
      <c r="J1631" s="3">
        <v>1392929333</v>
      </c>
      <c r="K1631" s="14">
        <f t="shared" si="101"/>
        <v>41645.783946759257</v>
      </c>
      <c r="L1631" s="3">
        <v>1389041333</v>
      </c>
      <c r="M1631" s="3" t="b">
        <v>0</v>
      </c>
      <c r="N1631" s="3">
        <v>82</v>
      </c>
      <c r="O1631" s="3" t="b">
        <v>1</v>
      </c>
      <c r="P1631" s="3" t="s">
        <v>8271</v>
      </c>
      <c r="Q1631" s="8">
        <f t="shared" si="102"/>
        <v>1.0366666666666666</v>
      </c>
      <c r="R1631" s="10">
        <f t="shared" si="103"/>
        <v>75.853658536585371</v>
      </c>
      <c r="S1631" s="3" t="s">
        <v>8315</v>
      </c>
      <c r="T1631" s="3" t="s">
        <v>8316</v>
      </c>
    </row>
    <row r="1632" spans="1:20" ht="88" x14ac:dyDescent="0.2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14">
        <f t="shared" si="100"/>
        <v>40970.207638888889</v>
      </c>
      <c r="J1632" s="3">
        <v>1330671540</v>
      </c>
      <c r="K1632" s="14">
        <f t="shared" si="101"/>
        <v>40939.754340277774</v>
      </c>
      <c r="L1632" s="3">
        <v>1328040375</v>
      </c>
      <c r="M1632" s="3" t="b">
        <v>0</v>
      </c>
      <c r="N1632" s="3">
        <v>126</v>
      </c>
      <c r="O1632" s="3" t="b">
        <v>1</v>
      </c>
      <c r="P1632" s="3" t="s">
        <v>8271</v>
      </c>
      <c r="Q1632" s="8">
        <f t="shared" si="102"/>
        <v>2.6524999999999999</v>
      </c>
      <c r="R1632" s="10">
        <f t="shared" si="103"/>
        <v>84.206349206349202</v>
      </c>
      <c r="S1632" s="3" t="s">
        <v>8315</v>
      </c>
      <c r="T1632" s="3" t="s">
        <v>8316</v>
      </c>
    </row>
    <row r="1633" spans="1:20" ht="88" x14ac:dyDescent="0.2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14">
        <f t="shared" si="100"/>
        <v>41194.77616898148</v>
      </c>
      <c r="J1633" s="3">
        <v>1350074261</v>
      </c>
      <c r="K1633" s="14">
        <f t="shared" si="101"/>
        <v>41164.77616898148</v>
      </c>
      <c r="L1633" s="3">
        <v>1347482261</v>
      </c>
      <c r="M1633" s="3" t="b">
        <v>0</v>
      </c>
      <c r="N1633" s="3">
        <v>133</v>
      </c>
      <c r="O1633" s="3" t="b">
        <v>1</v>
      </c>
      <c r="P1633" s="3" t="s">
        <v>8271</v>
      </c>
      <c r="Q1633" s="8">
        <f t="shared" si="102"/>
        <v>1.5590999999999999</v>
      </c>
      <c r="R1633" s="10">
        <f t="shared" si="103"/>
        <v>117.22556390977444</v>
      </c>
      <c r="S1633" s="3" t="s">
        <v>8315</v>
      </c>
      <c r="T1633" s="3" t="s">
        <v>8316</v>
      </c>
    </row>
    <row r="1634" spans="1:20" ht="88" x14ac:dyDescent="0.2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14">
        <f t="shared" si="100"/>
        <v>40810.257569444439</v>
      </c>
      <c r="J1634" s="3">
        <v>1316851854</v>
      </c>
      <c r="K1634" s="14">
        <f t="shared" si="101"/>
        <v>40750.257569444446</v>
      </c>
      <c r="L1634" s="3">
        <v>1311667854</v>
      </c>
      <c r="M1634" s="3" t="b">
        <v>0</v>
      </c>
      <c r="N1634" s="3">
        <v>47</v>
      </c>
      <c r="O1634" s="3" t="b">
        <v>1</v>
      </c>
      <c r="P1634" s="3" t="s">
        <v>8271</v>
      </c>
      <c r="Q1634" s="8">
        <f t="shared" si="102"/>
        <v>1.0162500000000001</v>
      </c>
      <c r="R1634" s="10">
        <f t="shared" si="103"/>
        <v>86.489361702127653</v>
      </c>
      <c r="S1634" s="3" t="s">
        <v>8315</v>
      </c>
      <c r="T1634" s="3" t="s">
        <v>8316</v>
      </c>
    </row>
    <row r="1635" spans="1:20" ht="110" x14ac:dyDescent="0.2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14">
        <f t="shared" si="100"/>
        <v>40924.125</v>
      </c>
      <c r="J1635" s="3">
        <v>1326690000</v>
      </c>
      <c r="K1635" s="14">
        <f t="shared" si="101"/>
        <v>40896.800416666665</v>
      </c>
      <c r="L1635" s="3">
        <v>1324329156</v>
      </c>
      <c r="M1635" s="3" t="b">
        <v>0</v>
      </c>
      <c r="N1635" s="3">
        <v>58</v>
      </c>
      <c r="O1635" s="3" t="b">
        <v>1</v>
      </c>
      <c r="P1635" s="3" t="s">
        <v>8271</v>
      </c>
      <c r="Q1635" s="8">
        <f t="shared" si="102"/>
        <v>1</v>
      </c>
      <c r="R1635" s="10">
        <f t="shared" si="103"/>
        <v>172.41379310344828</v>
      </c>
      <c r="S1635" s="3" t="s">
        <v>8315</v>
      </c>
      <c r="T1635" s="3" t="s">
        <v>8316</v>
      </c>
    </row>
    <row r="1636" spans="1:20" ht="66" x14ac:dyDescent="0.2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14">
        <f t="shared" si="100"/>
        <v>40696.165972222218</v>
      </c>
      <c r="J1636" s="3">
        <v>1306994340</v>
      </c>
      <c r="K1636" s="14">
        <f t="shared" si="101"/>
        <v>40658.106493055551</v>
      </c>
      <c r="L1636" s="3">
        <v>1303706001</v>
      </c>
      <c r="M1636" s="3" t="b">
        <v>0</v>
      </c>
      <c r="N1636" s="3">
        <v>32</v>
      </c>
      <c r="O1636" s="3" t="b">
        <v>1</v>
      </c>
      <c r="P1636" s="3" t="s">
        <v>8271</v>
      </c>
      <c r="Q1636" s="8">
        <f t="shared" si="102"/>
        <v>1.0049999999999999</v>
      </c>
      <c r="R1636" s="10">
        <f t="shared" si="103"/>
        <v>62.8125</v>
      </c>
      <c r="S1636" s="3" t="s">
        <v>8315</v>
      </c>
      <c r="T1636" s="3" t="s">
        <v>8316</v>
      </c>
    </row>
    <row r="1637" spans="1:20" ht="110" x14ac:dyDescent="0.2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14">
        <f t="shared" si="100"/>
        <v>42562.785428240742</v>
      </c>
      <c r="J1637" s="3">
        <v>1468270261</v>
      </c>
      <c r="K1637" s="14">
        <f t="shared" si="101"/>
        <v>42502.785428240742</v>
      </c>
      <c r="L1637" s="3">
        <v>1463086261</v>
      </c>
      <c r="M1637" s="3" t="b">
        <v>0</v>
      </c>
      <c r="N1637" s="3">
        <v>37</v>
      </c>
      <c r="O1637" s="3" t="b">
        <v>1</v>
      </c>
      <c r="P1637" s="3" t="s">
        <v>8271</v>
      </c>
      <c r="Q1637" s="8">
        <f t="shared" si="102"/>
        <v>1.2529999999999999</v>
      </c>
      <c r="R1637" s="10">
        <f t="shared" si="103"/>
        <v>67.729729729729726</v>
      </c>
      <c r="S1637" s="3" t="s">
        <v>8315</v>
      </c>
      <c r="T1637" s="3" t="s">
        <v>8316</v>
      </c>
    </row>
    <row r="1638" spans="1:20" ht="88" x14ac:dyDescent="0.2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14">
        <f t="shared" si="100"/>
        <v>40706.083333333328</v>
      </c>
      <c r="J1638" s="3">
        <v>1307851200</v>
      </c>
      <c r="K1638" s="14">
        <f t="shared" si="101"/>
        <v>40663.003333333334</v>
      </c>
      <c r="L1638" s="3">
        <v>1304129088</v>
      </c>
      <c r="M1638" s="3" t="b">
        <v>0</v>
      </c>
      <c r="N1638" s="3">
        <v>87</v>
      </c>
      <c r="O1638" s="3" t="b">
        <v>1</v>
      </c>
      <c r="P1638" s="3" t="s">
        <v>8271</v>
      </c>
      <c r="Q1638" s="8">
        <f t="shared" si="102"/>
        <v>1.0355555555555556</v>
      </c>
      <c r="R1638" s="10">
        <f t="shared" si="103"/>
        <v>53.5632183908046</v>
      </c>
      <c r="S1638" s="3" t="s">
        <v>8315</v>
      </c>
      <c r="T1638" s="3" t="s">
        <v>8316</v>
      </c>
    </row>
    <row r="1639" spans="1:20" ht="88" x14ac:dyDescent="0.2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14">
        <f t="shared" si="100"/>
        <v>40178.902083333334</v>
      </c>
      <c r="J1639" s="3">
        <v>1262302740</v>
      </c>
      <c r="K1639" s="14">
        <f t="shared" si="101"/>
        <v>40122.668287037035</v>
      </c>
      <c r="L1639" s="3">
        <v>1257444140</v>
      </c>
      <c r="M1639" s="3" t="b">
        <v>0</v>
      </c>
      <c r="N1639" s="3">
        <v>15</v>
      </c>
      <c r="O1639" s="3" t="b">
        <v>1</v>
      </c>
      <c r="P1639" s="3" t="s">
        <v>8271</v>
      </c>
      <c r="Q1639" s="8">
        <f t="shared" si="102"/>
        <v>1.038</v>
      </c>
      <c r="R1639" s="10">
        <f t="shared" si="103"/>
        <v>34.6</v>
      </c>
      <c r="S1639" s="3" t="s">
        <v>8315</v>
      </c>
      <c r="T1639" s="3" t="s">
        <v>8316</v>
      </c>
    </row>
    <row r="1640" spans="1:20" ht="66" x14ac:dyDescent="0.2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14">
        <f t="shared" si="100"/>
        <v>41333.809027777774</v>
      </c>
      <c r="J1640" s="3">
        <v>1362086700</v>
      </c>
      <c r="K1640" s="14">
        <f t="shared" si="101"/>
        <v>41288.603796296295</v>
      </c>
      <c r="L1640" s="3">
        <v>1358180968</v>
      </c>
      <c r="M1640" s="3" t="b">
        <v>0</v>
      </c>
      <c r="N1640" s="3">
        <v>27</v>
      </c>
      <c r="O1640" s="3" t="b">
        <v>1</v>
      </c>
      <c r="P1640" s="3" t="s">
        <v>8271</v>
      </c>
      <c r="Q1640" s="8">
        <f t="shared" si="102"/>
        <v>1.05</v>
      </c>
      <c r="R1640" s="10">
        <f t="shared" si="103"/>
        <v>38.888888888888886</v>
      </c>
      <c r="S1640" s="3" t="s">
        <v>8315</v>
      </c>
      <c r="T1640" s="3" t="s">
        <v>8316</v>
      </c>
    </row>
    <row r="1641" spans="1:20" ht="88" x14ac:dyDescent="0.2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14">
        <f t="shared" si="100"/>
        <v>40971.569039351853</v>
      </c>
      <c r="J1641" s="3">
        <v>1330789165</v>
      </c>
      <c r="K1641" s="14">
        <f t="shared" si="101"/>
        <v>40941.569039351853</v>
      </c>
      <c r="L1641" s="3">
        <v>1328197165</v>
      </c>
      <c r="M1641" s="3" t="b">
        <v>0</v>
      </c>
      <c r="N1641" s="3">
        <v>19</v>
      </c>
      <c r="O1641" s="3" t="b">
        <v>1</v>
      </c>
      <c r="P1641" s="3" t="s">
        <v>8271</v>
      </c>
      <c r="Q1641" s="8">
        <f t="shared" si="102"/>
        <v>1</v>
      </c>
      <c r="R1641" s="10">
        <f t="shared" si="103"/>
        <v>94.736842105263165</v>
      </c>
      <c r="S1641" s="3" t="s">
        <v>8315</v>
      </c>
      <c r="T1641" s="3" t="s">
        <v>8316</v>
      </c>
    </row>
    <row r="1642" spans="1:20" ht="110" x14ac:dyDescent="0.2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14">
        <f t="shared" si="100"/>
        <v>40392.999305555553</v>
      </c>
      <c r="J1642" s="3">
        <v>1280800740</v>
      </c>
      <c r="K1642" s="14">
        <f t="shared" si="101"/>
        <v>40379.147627314815</v>
      </c>
      <c r="L1642" s="3">
        <v>1279603955</v>
      </c>
      <c r="M1642" s="3" t="b">
        <v>0</v>
      </c>
      <c r="N1642" s="3">
        <v>17</v>
      </c>
      <c r="O1642" s="3" t="b">
        <v>1</v>
      </c>
      <c r="P1642" s="3" t="s">
        <v>8271</v>
      </c>
      <c r="Q1642" s="8">
        <f t="shared" si="102"/>
        <v>1.6986000000000001</v>
      </c>
      <c r="R1642" s="10">
        <f t="shared" si="103"/>
        <v>39.967058823529413</v>
      </c>
      <c r="S1642" s="3" t="s">
        <v>8315</v>
      </c>
      <c r="T1642" s="3" t="s">
        <v>8316</v>
      </c>
    </row>
    <row r="1643" spans="1:20" ht="44" x14ac:dyDescent="0.2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14">
        <f t="shared" si="100"/>
        <v>41992.513240740744</v>
      </c>
      <c r="J1643" s="3">
        <v>1418998744</v>
      </c>
      <c r="K1643" s="14">
        <f t="shared" si="101"/>
        <v>41962.513240740744</v>
      </c>
      <c r="L1643" s="3">
        <v>1416406744</v>
      </c>
      <c r="M1643" s="3" t="b">
        <v>0</v>
      </c>
      <c r="N1643" s="3">
        <v>26</v>
      </c>
      <c r="O1643" s="3" t="b">
        <v>1</v>
      </c>
      <c r="P1643" s="3" t="s">
        <v>8287</v>
      </c>
      <c r="Q1643" s="8">
        <f t="shared" si="102"/>
        <v>1.014</v>
      </c>
      <c r="R1643" s="10">
        <f t="shared" si="103"/>
        <v>97.5</v>
      </c>
      <c r="S1643" s="3" t="s">
        <v>8315</v>
      </c>
      <c r="T1643" s="3" t="s">
        <v>8336</v>
      </c>
    </row>
    <row r="1644" spans="1:20" ht="88" x14ac:dyDescent="0.2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14">
        <f t="shared" si="100"/>
        <v>40707.941284722219</v>
      </c>
      <c r="J1644" s="3">
        <v>1308011727</v>
      </c>
      <c r="K1644" s="14">
        <f t="shared" si="101"/>
        <v>40687.941284722219</v>
      </c>
      <c r="L1644" s="3">
        <v>1306283727</v>
      </c>
      <c r="M1644" s="3" t="b">
        <v>0</v>
      </c>
      <c r="N1644" s="3">
        <v>28</v>
      </c>
      <c r="O1644" s="3" t="b">
        <v>1</v>
      </c>
      <c r="P1644" s="3" t="s">
        <v>8287</v>
      </c>
      <c r="Q1644" s="8">
        <f t="shared" si="102"/>
        <v>1</v>
      </c>
      <c r="R1644" s="10">
        <f t="shared" si="103"/>
        <v>42.857142857142854</v>
      </c>
      <c r="S1644" s="3" t="s">
        <v>8315</v>
      </c>
      <c r="T1644" s="3" t="s">
        <v>8336</v>
      </c>
    </row>
    <row r="1645" spans="1:20" ht="66" x14ac:dyDescent="0.2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14">
        <f t="shared" si="100"/>
        <v>41176.740879629629</v>
      </c>
      <c r="J1645" s="3">
        <v>1348516012</v>
      </c>
      <c r="K1645" s="14">
        <f t="shared" si="101"/>
        <v>41146.740879629629</v>
      </c>
      <c r="L1645" s="3">
        <v>1345924012</v>
      </c>
      <c r="M1645" s="3" t="b">
        <v>0</v>
      </c>
      <c r="N1645" s="3">
        <v>37</v>
      </c>
      <c r="O1645" s="3" t="b">
        <v>1</v>
      </c>
      <c r="P1645" s="3" t="s">
        <v>8287</v>
      </c>
      <c r="Q1645" s="8">
        <f t="shared" si="102"/>
        <v>1.2470000000000001</v>
      </c>
      <c r="R1645" s="10">
        <f t="shared" si="103"/>
        <v>168.51351351351352</v>
      </c>
      <c r="S1645" s="3" t="s">
        <v>8315</v>
      </c>
      <c r="T1645" s="3" t="s">
        <v>8336</v>
      </c>
    </row>
    <row r="1646" spans="1:20" ht="110" x14ac:dyDescent="0.2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14">
        <f t="shared" si="100"/>
        <v>41235.018055555556</v>
      </c>
      <c r="J1646" s="3">
        <v>1353551160</v>
      </c>
      <c r="K1646" s="14">
        <f t="shared" si="101"/>
        <v>41174.976388888885</v>
      </c>
      <c r="L1646" s="3">
        <v>1348363560</v>
      </c>
      <c r="M1646" s="3" t="b">
        <v>0</v>
      </c>
      <c r="N1646" s="3">
        <v>128</v>
      </c>
      <c r="O1646" s="3" t="b">
        <v>1</v>
      </c>
      <c r="P1646" s="3" t="s">
        <v>8287</v>
      </c>
      <c r="Q1646" s="8">
        <f t="shared" si="102"/>
        <v>1.095</v>
      </c>
      <c r="R1646" s="10">
        <f t="shared" si="103"/>
        <v>85.546875</v>
      </c>
      <c r="S1646" s="3" t="s">
        <v>8315</v>
      </c>
      <c r="T1646" s="3" t="s">
        <v>8336</v>
      </c>
    </row>
    <row r="1647" spans="1:20" ht="88" x14ac:dyDescent="0.2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14">
        <f t="shared" si="100"/>
        <v>41535.534027777772</v>
      </c>
      <c r="J1647" s="3">
        <v>1379515740</v>
      </c>
      <c r="K1647" s="14">
        <f t="shared" si="101"/>
        <v>41521.53402777778</v>
      </c>
      <c r="L1647" s="3">
        <v>1378306140</v>
      </c>
      <c r="M1647" s="3" t="b">
        <v>0</v>
      </c>
      <c r="N1647" s="3">
        <v>10</v>
      </c>
      <c r="O1647" s="3" t="b">
        <v>1</v>
      </c>
      <c r="P1647" s="3" t="s">
        <v>8287</v>
      </c>
      <c r="Q1647" s="8">
        <f t="shared" si="102"/>
        <v>1.1080000000000001</v>
      </c>
      <c r="R1647" s="10">
        <f t="shared" si="103"/>
        <v>554</v>
      </c>
      <c r="S1647" s="3" t="s">
        <v>8315</v>
      </c>
      <c r="T1647" s="3" t="s">
        <v>8336</v>
      </c>
    </row>
    <row r="1648" spans="1:20" ht="110" x14ac:dyDescent="0.2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14">
        <f t="shared" si="100"/>
        <v>41865.674305555556</v>
      </c>
      <c r="J1648" s="3">
        <v>1408039860</v>
      </c>
      <c r="K1648" s="14">
        <f t="shared" si="101"/>
        <v>41833.366932870369</v>
      </c>
      <c r="L1648" s="3">
        <v>1405248503</v>
      </c>
      <c r="M1648" s="3" t="b">
        <v>0</v>
      </c>
      <c r="N1648" s="3">
        <v>83</v>
      </c>
      <c r="O1648" s="3" t="b">
        <v>1</v>
      </c>
      <c r="P1648" s="3" t="s">
        <v>8287</v>
      </c>
      <c r="Q1648" s="8">
        <f t="shared" si="102"/>
        <v>1.1020000000000001</v>
      </c>
      <c r="R1648" s="10">
        <f t="shared" si="103"/>
        <v>26.554216867469879</v>
      </c>
      <c r="S1648" s="3" t="s">
        <v>8315</v>
      </c>
      <c r="T1648" s="3" t="s">
        <v>8336</v>
      </c>
    </row>
    <row r="1649" spans="1:20" ht="88" x14ac:dyDescent="0.2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14">
        <f t="shared" si="100"/>
        <v>41069.326122685183</v>
      </c>
      <c r="J1649" s="3">
        <v>1339235377</v>
      </c>
      <c r="K1649" s="14">
        <f t="shared" si="101"/>
        <v>41039.326122685183</v>
      </c>
      <c r="L1649" s="3">
        <v>1336643377</v>
      </c>
      <c r="M1649" s="3" t="b">
        <v>0</v>
      </c>
      <c r="N1649" s="3">
        <v>46</v>
      </c>
      <c r="O1649" s="3" t="b">
        <v>1</v>
      </c>
      <c r="P1649" s="3" t="s">
        <v>8287</v>
      </c>
      <c r="Q1649" s="8">
        <f t="shared" si="102"/>
        <v>1.0471999999999999</v>
      </c>
      <c r="R1649" s="10">
        <f t="shared" si="103"/>
        <v>113.82608695652173</v>
      </c>
      <c r="S1649" s="3" t="s">
        <v>8315</v>
      </c>
      <c r="T1649" s="3" t="s">
        <v>8336</v>
      </c>
    </row>
    <row r="1650" spans="1:20" ht="88" x14ac:dyDescent="0.2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14">
        <f t="shared" si="100"/>
        <v>40622.579652777778</v>
      </c>
      <c r="J1650" s="3">
        <v>1300636482</v>
      </c>
      <c r="K1650" s="14">
        <f t="shared" si="101"/>
        <v>40592.621319444443</v>
      </c>
      <c r="L1650" s="3">
        <v>1298048082</v>
      </c>
      <c r="M1650" s="3" t="b">
        <v>0</v>
      </c>
      <c r="N1650" s="3">
        <v>90</v>
      </c>
      <c r="O1650" s="3" t="b">
        <v>1</v>
      </c>
      <c r="P1650" s="3" t="s">
        <v>8287</v>
      </c>
      <c r="Q1650" s="8">
        <f t="shared" si="102"/>
        <v>1.2526086956521738</v>
      </c>
      <c r="R1650" s="10">
        <f t="shared" si="103"/>
        <v>32.011111111111113</v>
      </c>
      <c r="S1650" s="3" t="s">
        <v>8315</v>
      </c>
      <c r="T1650" s="3" t="s">
        <v>8336</v>
      </c>
    </row>
    <row r="1651" spans="1:20" ht="88" x14ac:dyDescent="0.2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14">
        <f t="shared" si="100"/>
        <v>41782.601331018515</v>
      </c>
      <c r="J1651" s="3">
        <v>1400862355</v>
      </c>
      <c r="K1651" s="14">
        <f t="shared" si="101"/>
        <v>41737.601331018515</v>
      </c>
      <c r="L1651" s="3">
        <v>1396974355</v>
      </c>
      <c r="M1651" s="3" t="b">
        <v>0</v>
      </c>
      <c r="N1651" s="3">
        <v>81</v>
      </c>
      <c r="O1651" s="3" t="b">
        <v>1</v>
      </c>
      <c r="P1651" s="3" t="s">
        <v>8287</v>
      </c>
      <c r="Q1651" s="8">
        <f t="shared" si="102"/>
        <v>1.0058763157894737</v>
      </c>
      <c r="R1651" s="10">
        <f t="shared" si="103"/>
        <v>47.189259259259259</v>
      </c>
      <c r="S1651" s="3" t="s">
        <v>8315</v>
      </c>
      <c r="T1651" s="3" t="s">
        <v>8336</v>
      </c>
    </row>
    <row r="1652" spans="1:20" ht="66" x14ac:dyDescent="0.2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14">
        <f t="shared" si="100"/>
        <v>41556.352280092593</v>
      </c>
      <c r="J1652" s="3">
        <v>1381314437</v>
      </c>
      <c r="K1652" s="14">
        <f t="shared" si="101"/>
        <v>41526.352280092593</v>
      </c>
      <c r="L1652" s="3">
        <v>1378722437</v>
      </c>
      <c r="M1652" s="3" t="b">
        <v>0</v>
      </c>
      <c r="N1652" s="3">
        <v>32</v>
      </c>
      <c r="O1652" s="3" t="b">
        <v>1</v>
      </c>
      <c r="P1652" s="3" t="s">
        <v>8287</v>
      </c>
      <c r="Q1652" s="8">
        <f t="shared" si="102"/>
        <v>1.4155</v>
      </c>
      <c r="R1652" s="10">
        <f t="shared" si="103"/>
        <v>88.46875</v>
      </c>
      <c r="S1652" s="3" t="s">
        <v>8315</v>
      </c>
      <c r="T1652" s="3" t="s">
        <v>8336</v>
      </c>
    </row>
    <row r="1653" spans="1:20" ht="88" x14ac:dyDescent="0.2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14">
        <f t="shared" si="100"/>
        <v>40659.207638888889</v>
      </c>
      <c r="J1653" s="3">
        <v>1303801140</v>
      </c>
      <c r="K1653" s="14">
        <f t="shared" si="101"/>
        <v>40625.817361111105</v>
      </c>
      <c r="L1653" s="3">
        <v>1300916220</v>
      </c>
      <c r="M1653" s="3" t="b">
        <v>0</v>
      </c>
      <c r="N1653" s="3">
        <v>20</v>
      </c>
      <c r="O1653" s="3" t="b">
        <v>1</v>
      </c>
      <c r="P1653" s="3" t="s">
        <v>8287</v>
      </c>
      <c r="Q1653" s="8">
        <f t="shared" si="102"/>
        <v>1.0075000000000001</v>
      </c>
      <c r="R1653" s="10">
        <f t="shared" si="103"/>
        <v>100.75</v>
      </c>
      <c r="S1653" s="3" t="s">
        <v>8315</v>
      </c>
      <c r="T1653" s="3" t="s">
        <v>8336</v>
      </c>
    </row>
    <row r="1654" spans="1:20" ht="110" x14ac:dyDescent="0.2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14">
        <f t="shared" si="100"/>
        <v>41602.451307870368</v>
      </c>
      <c r="J1654" s="3">
        <v>1385297393</v>
      </c>
      <c r="K1654" s="14">
        <f t="shared" si="101"/>
        <v>41572.409641203703</v>
      </c>
      <c r="L1654" s="3">
        <v>1382701793</v>
      </c>
      <c r="M1654" s="3" t="b">
        <v>0</v>
      </c>
      <c r="N1654" s="3">
        <v>70</v>
      </c>
      <c r="O1654" s="3" t="b">
        <v>1</v>
      </c>
      <c r="P1654" s="3" t="s">
        <v>8287</v>
      </c>
      <c r="Q1654" s="8">
        <f t="shared" si="102"/>
        <v>1.0066666666666666</v>
      </c>
      <c r="R1654" s="10">
        <f t="shared" si="103"/>
        <v>64.714285714285708</v>
      </c>
      <c r="S1654" s="3" t="s">
        <v>8315</v>
      </c>
      <c r="T1654" s="3" t="s">
        <v>8336</v>
      </c>
    </row>
    <row r="1655" spans="1:20" ht="88" x14ac:dyDescent="0.2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14">
        <f t="shared" si="100"/>
        <v>40657.751111111109</v>
      </c>
      <c r="J1655" s="3">
        <v>1303675296</v>
      </c>
      <c r="K1655" s="14">
        <f t="shared" si="101"/>
        <v>40626.751111111109</v>
      </c>
      <c r="L1655" s="3">
        <v>1300996896</v>
      </c>
      <c r="M1655" s="3" t="b">
        <v>0</v>
      </c>
      <c r="N1655" s="3">
        <v>168</v>
      </c>
      <c r="O1655" s="3" t="b">
        <v>1</v>
      </c>
      <c r="P1655" s="3" t="s">
        <v>8287</v>
      </c>
      <c r="Q1655" s="8">
        <f t="shared" si="102"/>
        <v>1.7423040000000001</v>
      </c>
      <c r="R1655" s="10">
        <f t="shared" si="103"/>
        <v>51.854285714285716</v>
      </c>
      <c r="S1655" s="3" t="s">
        <v>8315</v>
      </c>
      <c r="T1655" s="3" t="s">
        <v>8336</v>
      </c>
    </row>
    <row r="1656" spans="1:20" ht="88" x14ac:dyDescent="0.2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14">
        <f t="shared" si="100"/>
        <v>41017.807407407403</v>
      </c>
      <c r="J1656" s="3">
        <v>1334784160</v>
      </c>
      <c r="K1656" s="14">
        <f t="shared" si="101"/>
        <v>40987.807407407403</v>
      </c>
      <c r="L1656" s="3">
        <v>1332192160</v>
      </c>
      <c r="M1656" s="3" t="b">
        <v>0</v>
      </c>
      <c r="N1656" s="3">
        <v>34</v>
      </c>
      <c r="O1656" s="3" t="b">
        <v>1</v>
      </c>
      <c r="P1656" s="3" t="s">
        <v>8287</v>
      </c>
      <c r="Q1656" s="8">
        <f t="shared" si="102"/>
        <v>1.199090909090909</v>
      </c>
      <c r="R1656" s="10">
        <f t="shared" si="103"/>
        <v>38.794117647058826</v>
      </c>
      <c r="S1656" s="3" t="s">
        <v>8315</v>
      </c>
      <c r="T1656" s="3" t="s">
        <v>8336</v>
      </c>
    </row>
    <row r="1657" spans="1:20" ht="66" x14ac:dyDescent="0.2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14">
        <f t="shared" si="100"/>
        <v>41004.666898148142</v>
      </c>
      <c r="J1657" s="3">
        <v>1333648820</v>
      </c>
      <c r="K1657" s="14">
        <f t="shared" si="101"/>
        <v>40974.708564814813</v>
      </c>
      <c r="L1657" s="3">
        <v>1331060420</v>
      </c>
      <c r="M1657" s="3" t="b">
        <v>0</v>
      </c>
      <c r="N1657" s="3">
        <v>48</v>
      </c>
      <c r="O1657" s="3" t="b">
        <v>1</v>
      </c>
      <c r="P1657" s="3" t="s">
        <v>8287</v>
      </c>
      <c r="Q1657" s="8">
        <f t="shared" si="102"/>
        <v>1.4286666666666668</v>
      </c>
      <c r="R1657" s="10">
        <f t="shared" si="103"/>
        <v>44.645833333333336</v>
      </c>
      <c r="S1657" s="3" t="s">
        <v>8315</v>
      </c>
      <c r="T1657" s="3" t="s">
        <v>8336</v>
      </c>
    </row>
    <row r="1658" spans="1:20" ht="110" x14ac:dyDescent="0.2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14">
        <f t="shared" si="100"/>
        <v>41256.845509259256</v>
      </c>
      <c r="J1658" s="3">
        <v>1355437052</v>
      </c>
      <c r="K1658" s="14">
        <f t="shared" si="101"/>
        <v>41226.845509259256</v>
      </c>
      <c r="L1658" s="3">
        <v>1352845052</v>
      </c>
      <c r="M1658" s="3" t="b">
        <v>0</v>
      </c>
      <c r="N1658" s="3">
        <v>48</v>
      </c>
      <c r="O1658" s="3" t="b">
        <v>1</v>
      </c>
      <c r="P1658" s="3" t="s">
        <v>8287</v>
      </c>
      <c r="Q1658" s="8">
        <f t="shared" si="102"/>
        <v>1.0033493333333334</v>
      </c>
      <c r="R1658" s="10">
        <f t="shared" si="103"/>
        <v>156.77333333333334</v>
      </c>
      <c r="S1658" s="3" t="s">
        <v>8315</v>
      </c>
      <c r="T1658" s="3" t="s">
        <v>8336</v>
      </c>
    </row>
    <row r="1659" spans="1:20" ht="110" x14ac:dyDescent="0.2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14">
        <f t="shared" si="100"/>
        <v>41053.698703703703</v>
      </c>
      <c r="J1659" s="3">
        <v>1337885168</v>
      </c>
      <c r="K1659" s="14">
        <f t="shared" si="101"/>
        <v>41023.698703703703</v>
      </c>
      <c r="L1659" s="3">
        <v>1335293168</v>
      </c>
      <c r="M1659" s="3" t="b">
        <v>0</v>
      </c>
      <c r="N1659" s="3">
        <v>221</v>
      </c>
      <c r="O1659" s="3" t="b">
        <v>1</v>
      </c>
      <c r="P1659" s="3" t="s">
        <v>8287</v>
      </c>
      <c r="Q1659" s="8">
        <f t="shared" si="102"/>
        <v>1.0493380000000001</v>
      </c>
      <c r="R1659" s="10">
        <f t="shared" si="103"/>
        <v>118.70339366515837</v>
      </c>
      <c r="S1659" s="3" t="s">
        <v>8315</v>
      </c>
      <c r="T1659" s="3" t="s">
        <v>8336</v>
      </c>
    </row>
    <row r="1660" spans="1:20" ht="110" x14ac:dyDescent="0.2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14">
        <f t="shared" si="100"/>
        <v>41261.513888888883</v>
      </c>
      <c r="J1660" s="3">
        <v>1355840400</v>
      </c>
      <c r="K1660" s="14">
        <f t="shared" si="101"/>
        <v>41223.138506944444</v>
      </c>
      <c r="L1660" s="3">
        <v>1352524767</v>
      </c>
      <c r="M1660" s="3" t="b">
        <v>0</v>
      </c>
      <c r="N1660" s="3">
        <v>107</v>
      </c>
      <c r="O1660" s="3" t="b">
        <v>1</v>
      </c>
      <c r="P1660" s="3" t="s">
        <v>8287</v>
      </c>
      <c r="Q1660" s="8">
        <f t="shared" si="102"/>
        <v>1.3223333333333334</v>
      </c>
      <c r="R1660" s="10">
        <f t="shared" si="103"/>
        <v>74.149532710280369</v>
      </c>
      <c r="S1660" s="3" t="s">
        <v>8315</v>
      </c>
      <c r="T1660" s="3" t="s">
        <v>8336</v>
      </c>
    </row>
    <row r="1661" spans="1:20" ht="88" x14ac:dyDescent="0.2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14">
        <f t="shared" si="100"/>
        <v>41625.416666666664</v>
      </c>
      <c r="J1661" s="3">
        <v>1387281600</v>
      </c>
      <c r="K1661" s="14">
        <f t="shared" si="101"/>
        <v>41596.830104166664</v>
      </c>
      <c r="L1661" s="3">
        <v>1384811721</v>
      </c>
      <c r="M1661" s="3" t="b">
        <v>0</v>
      </c>
      <c r="N1661" s="3">
        <v>45</v>
      </c>
      <c r="O1661" s="3" t="b">
        <v>1</v>
      </c>
      <c r="P1661" s="3" t="s">
        <v>8287</v>
      </c>
      <c r="Q1661" s="8">
        <f t="shared" si="102"/>
        <v>1.1279999999999999</v>
      </c>
      <c r="R1661" s="10">
        <f t="shared" si="103"/>
        <v>12.533333333333333</v>
      </c>
      <c r="S1661" s="3" t="s">
        <v>8315</v>
      </c>
      <c r="T1661" s="3" t="s">
        <v>8336</v>
      </c>
    </row>
    <row r="1662" spans="1:20" ht="110" x14ac:dyDescent="0.2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14">
        <f t="shared" si="100"/>
        <v>42490.832638888889</v>
      </c>
      <c r="J1662" s="3">
        <v>1462053540</v>
      </c>
      <c r="K1662" s="14">
        <f t="shared" si="101"/>
        <v>42459.610532407409</v>
      </c>
      <c r="L1662" s="3">
        <v>1459355950</v>
      </c>
      <c r="M1662" s="3" t="b">
        <v>0</v>
      </c>
      <c r="N1662" s="3">
        <v>36</v>
      </c>
      <c r="O1662" s="3" t="b">
        <v>1</v>
      </c>
      <c r="P1662" s="3" t="s">
        <v>8287</v>
      </c>
      <c r="Q1662" s="8">
        <f t="shared" si="102"/>
        <v>12.5375</v>
      </c>
      <c r="R1662" s="10">
        <f t="shared" si="103"/>
        <v>27.861111111111111</v>
      </c>
      <c r="S1662" s="3" t="s">
        <v>8315</v>
      </c>
      <c r="T1662" s="3" t="s">
        <v>8336</v>
      </c>
    </row>
    <row r="1663" spans="1:20" ht="110" x14ac:dyDescent="0.2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14">
        <f t="shared" si="100"/>
        <v>42386.791666666664</v>
      </c>
      <c r="J1663" s="3">
        <v>1453064400</v>
      </c>
      <c r="K1663" s="14">
        <f t="shared" si="101"/>
        <v>42343.914710648147</v>
      </c>
      <c r="L1663" s="3">
        <v>1449359831</v>
      </c>
      <c r="M1663" s="3" t="b">
        <v>0</v>
      </c>
      <c r="N1663" s="3">
        <v>101</v>
      </c>
      <c r="O1663" s="3" t="b">
        <v>1</v>
      </c>
      <c r="P1663" s="3" t="s">
        <v>8287</v>
      </c>
      <c r="Q1663" s="8">
        <f t="shared" si="102"/>
        <v>1.0250632911392406</v>
      </c>
      <c r="R1663" s="10">
        <f t="shared" si="103"/>
        <v>80.178217821782184</v>
      </c>
      <c r="S1663" s="3" t="s">
        <v>8315</v>
      </c>
      <c r="T1663" s="3" t="s">
        <v>8336</v>
      </c>
    </row>
    <row r="1664" spans="1:20" ht="110" x14ac:dyDescent="0.2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14">
        <f t="shared" si="100"/>
        <v>40908.156666666662</v>
      </c>
      <c r="J1664" s="3">
        <v>1325310336</v>
      </c>
      <c r="K1664" s="14">
        <f t="shared" si="101"/>
        <v>40848.114999999998</v>
      </c>
      <c r="L1664" s="3">
        <v>1320122736</v>
      </c>
      <c r="M1664" s="3" t="b">
        <v>0</v>
      </c>
      <c r="N1664" s="3">
        <v>62</v>
      </c>
      <c r="O1664" s="3" t="b">
        <v>1</v>
      </c>
      <c r="P1664" s="3" t="s">
        <v>8287</v>
      </c>
      <c r="Q1664" s="8">
        <f t="shared" si="102"/>
        <v>1.026375</v>
      </c>
      <c r="R1664" s="10">
        <f t="shared" si="103"/>
        <v>132.43548387096774</v>
      </c>
      <c r="S1664" s="3" t="s">
        <v>8315</v>
      </c>
      <c r="T1664" s="3" t="s">
        <v>8336</v>
      </c>
    </row>
    <row r="1665" spans="1:20" ht="66" x14ac:dyDescent="0.2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14">
        <f t="shared" si="100"/>
        <v>42035.938738425924</v>
      </c>
      <c r="J1665" s="3">
        <v>1422750707</v>
      </c>
      <c r="K1665" s="14">
        <f t="shared" si="101"/>
        <v>42005.938738425924</v>
      </c>
      <c r="L1665" s="3">
        <v>1420158707</v>
      </c>
      <c r="M1665" s="3" t="b">
        <v>0</v>
      </c>
      <c r="N1665" s="3">
        <v>32</v>
      </c>
      <c r="O1665" s="3" t="b">
        <v>1</v>
      </c>
      <c r="P1665" s="3" t="s">
        <v>8287</v>
      </c>
      <c r="Q1665" s="8">
        <f t="shared" si="102"/>
        <v>1.08</v>
      </c>
      <c r="R1665" s="10">
        <f t="shared" si="103"/>
        <v>33.75</v>
      </c>
      <c r="S1665" s="3" t="s">
        <v>8315</v>
      </c>
      <c r="T1665" s="3" t="s">
        <v>8336</v>
      </c>
    </row>
    <row r="1666" spans="1:20" ht="88" x14ac:dyDescent="0.2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14">
        <f t="shared" si="100"/>
        <v>40984.082638888889</v>
      </c>
      <c r="J1666" s="3">
        <v>1331870340</v>
      </c>
      <c r="K1666" s="14">
        <f t="shared" si="101"/>
        <v>40939.678449074076</v>
      </c>
      <c r="L1666" s="3">
        <v>1328033818</v>
      </c>
      <c r="M1666" s="3" t="b">
        <v>0</v>
      </c>
      <c r="N1666" s="3">
        <v>89</v>
      </c>
      <c r="O1666" s="3" t="b">
        <v>1</v>
      </c>
      <c r="P1666" s="3" t="s">
        <v>8287</v>
      </c>
      <c r="Q1666" s="8">
        <f t="shared" si="102"/>
        <v>1.2240879999999998</v>
      </c>
      <c r="R1666" s="10">
        <f t="shared" si="103"/>
        <v>34.384494382022467</v>
      </c>
      <c r="S1666" s="3" t="s">
        <v>8315</v>
      </c>
      <c r="T1666" s="3" t="s">
        <v>8336</v>
      </c>
    </row>
    <row r="1667" spans="1:20" ht="88" x14ac:dyDescent="0.2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14">
        <f t="shared" ref="I1667:I1730" si="104">(((J1667/60)/60)/24)+DATE(1970,1,1)+(-2/24)</f>
        <v>40596.041666666664</v>
      </c>
      <c r="J1667" s="3">
        <v>1298343600</v>
      </c>
      <c r="K1667" s="14">
        <f t="shared" ref="K1667:K1730" si="105">(L1667/86400)+25569+(-2/24)</f>
        <v>40564.566122685181</v>
      </c>
      <c r="L1667" s="3">
        <v>1295624113</v>
      </c>
      <c r="M1667" s="3" t="b">
        <v>0</v>
      </c>
      <c r="N1667" s="3">
        <v>93</v>
      </c>
      <c r="O1667" s="3" t="b">
        <v>1</v>
      </c>
      <c r="P1667" s="3" t="s">
        <v>8287</v>
      </c>
      <c r="Q1667" s="8">
        <f t="shared" ref="Q1667:Q1730" si="106">E1667/D1667</f>
        <v>1.1945714285714286</v>
      </c>
      <c r="R1667" s="10">
        <f t="shared" ref="R1667:R1730" si="107">E1667/N1667</f>
        <v>44.956989247311824</v>
      </c>
      <c r="S1667" s="3" t="s">
        <v>8315</v>
      </c>
      <c r="T1667" s="3" t="s">
        <v>8336</v>
      </c>
    </row>
    <row r="1668" spans="1:20" ht="88" x14ac:dyDescent="0.2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14">
        <f t="shared" si="104"/>
        <v>41361.128159722219</v>
      </c>
      <c r="J1668" s="3">
        <v>1364447073</v>
      </c>
      <c r="K1668" s="14">
        <f t="shared" si="105"/>
        <v>41331.16982638889</v>
      </c>
      <c r="L1668" s="3">
        <v>1361858673</v>
      </c>
      <c r="M1668" s="3" t="b">
        <v>0</v>
      </c>
      <c r="N1668" s="3">
        <v>98</v>
      </c>
      <c r="O1668" s="3" t="b">
        <v>1</v>
      </c>
      <c r="P1668" s="3" t="s">
        <v>8287</v>
      </c>
      <c r="Q1668" s="8">
        <f t="shared" si="106"/>
        <v>1.6088</v>
      </c>
      <c r="R1668" s="10">
        <f t="shared" si="107"/>
        <v>41.04081632653061</v>
      </c>
      <c r="S1668" s="3" t="s">
        <v>8315</v>
      </c>
      <c r="T1668" s="3" t="s">
        <v>8336</v>
      </c>
    </row>
    <row r="1669" spans="1:20" ht="88" x14ac:dyDescent="0.2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14">
        <f t="shared" si="104"/>
        <v>41709.207638888889</v>
      </c>
      <c r="J1669" s="3">
        <v>1394521140</v>
      </c>
      <c r="K1669" s="14">
        <f t="shared" si="105"/>
        <v>41681.987245370365</v>
      </c>
      <c r="L1669" s="3">
        <v>1392169298</v>
      </c>
      <c r="M1669" s="3" t="b">
        <v>0</v>
      </c>
      <c r="N1669" s="3">
        <v>82</v>
      </c>
      <c r="O1669" s="3" t="b">
        <v>1</v>
      </c>
      <c r="P1669" s="3" t="s">
        <v>8287</v>
      </c>
      <c r="Q1669" s="8">
        <f t="shared" si="106"/>
        <v>1.2685294117647059</v>
      </c>
      <c r="R1669" s="10">
        <f t="shared" si="107"/>
        <v>52.597560975609753</v>
      </c>
      <c r="S1669" s="3" t="s">
        <v>8315</v>
      </c>
      <c r="T1669" s="3" t="s">
        <v>8336</v>
      </c>
    </row>
    <row r="1670" spans="1:20" ht="88" x14ac:dyDescent="0.2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14">
        <f t="shared" si="104"/>
        <v>40875.108090277776</v>
      </c>
      <c r="J1670" s="3">
        <v>1322454939</v>
      </c>
      <c r="K1670" s="14">
        <f t="shared" si="105"/>
        <v>40845.066423611112</v>
      </c>
      <c r="L1670" s="3">
        <v>1319859339</v>
      </c>
      <c r="M1670" s="3" t="b">
        <v>0</v>
      </c>
      <c r="N1670" s="3">
        <v>116</v>
      </c>
      <c r="O1670" s="3" t="b">
        <v>1</v>
      </c>
      <c r="P1670" s="3" t="s">
        <v>8287</v>
      </c>
      <c r="Q1670" s="8">
        <f t="shared" si="106"/>
        <v>1.026375</v>
      </c>
      <c r="R1670" s="10">
        <f t="shared" si="107"/>
        <v>70.784482758620683</v>
      </c>
      <c r="S1670" s="3" t="s">
        <v>8315</v>
      </c>
      <c r="T1670" s="3" t="s">
        <v>8336</v>
      </c>
    </row>
    <row r="1671" spans="1:20" ht="88" x14ac:dyDescent="0.2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14">
        <f t="shared" si="104"/>
        <v>42521.801805555551</v>
      </c>
      <c r="J1671" s="3">
        <v>1464729276</v>
      </c>
      <c r="K1671" s="14">
        <f t="shared" si="105"/>
        <v>42461.801805555551</v>
      </c>
      <c r="L1671" s="3">
        <v>1459545276</v>
      </c>
      <c r="M1671" s="3" t="b">
        <v>0</v>
      </c>
      <c r="N1671" s="3">
        <v>52</v>
      </c>
      <c r="O1671" s="3" t="b">
        <v>1</v>
      </c>
      <c r="P1671" s="3" t="s">
        <v>8287</v>
      </c>
      <c r="Q1671" s="8">
        <f t="shared" si="106"/>
        <v>1.3975</v>
      </c>
      <c r="R1671" s="10">
        <f t="shared" si="107"/>
        <v>53.75</v>
      </c>
      <c r="S1671" s="3" t="s">
        <v>8315</v>
      </c>
      <c r="T1671" s="3" t="s">
        <v>8336</v>
      </c>
    </row>
    <row r="1672" spans="1:20" ht="110" x14ac:dyDescent="0.2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14">
        <f t="shared" si="104"/>
        <v>40364.083333333328</v>
      </c>
      <c r="J1672" s="3">
        <v>1278302400</v>
      </c>
      <c r="K1672" s="14">
        <f t="shared" si="105"/>
        <v>40313.847210648142</v>
      </c>
      <c r="L1672" s="3">
        <v>1273961999</v>
      </c>
      <c r="M1672" s="3" t="b">
        <v>0</v>
      </c>
      <c r="N1672" s="3">
        <v>23</v>
      </c>
      <c r="O1672" s="3" t="b">
        <v>1</v>
      </c>
      <c r="P1672" s="3" t="s">
        <v>8287</v>
      </c>
      <c r="Q1672" s="8">
        <f t="shared" si="106"/>
        <v>1.026</v>
      </c>
      <c r="R1672" s="10">
        <f t="shared" si="107"/>
        <v>44.608695652173914</v>
      </c>
      <c r="S1672" s="3" t="s">
        <v>8315</v>
      </c>
      <c r="T1672" s="3" t="s">
        <v>8336</v>
      </c>
    </row>
    <row r="1673" spans="1:20" ht="66" x14ac:dyDescent="0.2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14">
        <f t="shared" si="104"/>
        <v>42583.460810185185</v>
      </c>
      <c r="J1673" s="3">
        <v>1470056614</v>
      </c>
      <c r="K1673" s="14">
        <f t="shared" si="105"/>
        <v>42553.460810185185</v>
      </c>
      <c r="L1673" s="3">
        <v>1467464614</v>
      </c>
      <c r="M1673" s="3" t="b">
        <v>0</v>
      </c>
      <c r="N1673" s="3">
        <v>77</v>
      </c>
      <c r="O1673" s="3" t="b">
        <v>1</v>
      </c>
      <c r="P1673" s="3" t="s">
        <v>8287</v>
      </c>
      <c r="Q1673" s="8">
        <f t="shared" si="106"/>
        <v>1.0067349999999999</v>
      </c>
      <c r="R1673" s="10">
        <f t="shared" si="107"/>
        <v>26.148961038961041</v>
      </c>
      <c r="S1673" s="3" t="s">
        <v>8315</v>
      </c>
      <c r="T1673" s="3" t="s">
        <v>8336</v>
      </c>
    </row>
    <row r="1674" spans="1:20" ht="66" x14ac:dyDescent="0.2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14">
        <f t="shared" si="104"/>
        <v>41064.573263888888</v>
      </c>
      <c r="J1674" s="3">
        <v>1338824730</v>
      </c>
      <c r="K1674" s="14">
        <f t="shared" si="105"/>
        <v>41034.573263888888</v>
      </c>
      <c r="L1674" s="3">
        <v>1336232730</v>
      </c>
      <c r="M1674" s="3" t="b">
        <v>0</v>
      </c>
      <c r="N1674" s="3">
        <v>49</v>
      </c>
      <c r="O1674" s="3" t="b">
        <v>1</v>
      </c>
      <c r="P1674" s="3" t="s">
        <v>8287</v>
      </c>
      <c r="Q1674" s="8">
        <f t="shared" si="106"/>
        <v>1.1294117647058823</v>
      </c>
      <c r="R1674" s="10">
        <f t="shared" si="107"/>
        <v>39.183673469387756</v>
      </c>
      <c r="S1674" s="3" t="s">
        <v>8315</v>
      </c>
      <c r="T1674" s="3" t="s">
        <v>8336</v>
      </c>
    </row>
    <row r="1675" spans="1:20" ht="88" x14ac:dyDescent="0.2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14">
        <f t="shared" si="104"/>
        <v>42069.795046296298</v>
      </c>
      <c r="J1675" s="3">
        <v>1425675892</v>
      </c>
      <c r="K1675" s="14">
        <f t="shared" si="105"/>
        <v>42039.795046296298</v>
      </c>
      <c r="L1675" s="3">
        <v>1423083892</v>
      </c>
      <c r="M1675" s="3" t="b">
        <v>0</v>
      </c>
      <c r="N1675" s="3">
        <v>59</v>
      </c>
      <c r="O1675" s="3" t="b">
        <v>1</v>
      </c>
      <c r="P1675" s="3" t="s">
        <v>8287</v>
      </c>
      <c r="Q1675" s="8">
        <f t="shared" si="106"/>
        <v>1.2809523809523808</v>
      </c>
      <c r="R1675" s="10">
        <f t="shared" si="107"/>
        <v>45.593220338983052</v>
      </c>
      <c r="S1675" s="3" t="s">
        <v>8315</v>
      </c>
      <c r="T1675" s="3" t="s">
        <v>8336</v>
      </c>
    </row>
    <row r="1676" spans="1:20" ht="88" x14ac:dyDescent="0.2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14">
        <f t="shared" si="104"/>
        <v>42600.207638888889</v>
      </c>
      <c r="J1676" s="3">
        <v>1471503540</v>
      </c>
      <c r="K1676" s="14">
        <f t="shared" si="105"/>
        <v>42569.522060185183</v>
      </c>
      <c r="L1676" s="3">
        <v>1468852306</v>
      </c>
      <c r="M1676" s="3" t="b">
        <v>0</v>
      </c>
      <c r="N1676" s="3">
        <v>113</v>
      </c>
      <c r="O1676" s="3" t="b">
        <v>1</v>
      </c>
      <c r="P1676" s="3" t="s">
        <v>8287</v>
      </c>
      <c r="Q1676" s="8">
        <f t="shared" si="106"/>
        <v>2.0169999999999999</v>
      </c>
      <c r="R1676" s="10">
        <f t="shared" si="107"/>
        <v>89.247787610619469</v>
      </c>
      <c r="S1676" s="3" t="s">
        <v>8315</v>
      </c>
      <c r="T1676" s="3" t="s">
        <v>8336</v>
      </c>
    </row>
    <row r="1677" spans="1:20" ht="66" x14ac:dyDescent="0.2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14">
        <f t="shared" si="104"/>
        <v>40832.835416666661</v>
      </c>
      <c r="J1677" s="3">
        <v>1318802580</v>
      </c>
      <c r="K1677" s="14">
        <f t="shared" si="105"/>
        <v>40802.649768518517</v>
      </c>
      <c r="L1677" s="3">
        <v>1316194540</v>
      </c>
      <c r="M1677" s="3" t="b">
        <v>0</v>
      </c>
      <c r="N1677" s="3">
        <v>34</v>
      </c>
      <c r="O1677" s="3" t="b">
        <v>1</v>
      </c>
      <c r="P1677" s="3" t="s">
        <v>8287</v>
      </c>
      <c r="Q1677" s="8">
        <f t="shared" si="106"/>
        <v>1.37416</v>
      </c>
      <c r="R1677" s="10">
        <f t="shared" si="107"/>
        <v>40.416470588235299</v>
      </c>
      <c r="S1677" s="3" t="s">
        <v>8315</v>
      </c>
      <c r="T1677" s="3" t="s">
        <v>8336</v>
      </c>
    </row>
    <row r="1678" spans="1:20" ht="66" x14ac:dyDescent="0.2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14">
        <f t="shared" si="104"/>
        <v>41020.082638888889</v>
      </c>
      <c r="J1678" s="3">
        <v>1334980740</v>
      </c>
      <c r="K1678" s="14">
        <f t="shared" si="105"/>
        <v>40973.642905092587</v>
      </c>
      <c r="L1678" s="3">
        <v>1330968347</v>
      </c>
      <c r="M1678" s="3" t="b">
        <v>0</v>
      </c>
      <c r="N1678" s="3">
        <v>42</v>
      </c>
      <c r="O1678" s="3" t="b">
        <v>1</v>
      </c>
      <c r="P1678" s="3" t="s">
        <v>8287</v>
      </c>
      <c r="Q1678" s="8">
        <f t="shared" si="106"/>
        <v>1.1533333333333333</v>
      </c>
      <c r="R1678" s="10">
        <f t="shared" si="107"/>
        <v>82.38095238095238</v>
      </c>
      <c r="S1678" s="3" t="s">
        <v>8315</v>
      </c>
      <c r="T1678" s="3" t="s">
        <v>8336</v>
      </c>
    </row>
    <row r="1679" spans="1:20" ht="88" x14ac:dyDescent="0.2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14">
        <f t="shared" si="104"/>
        <v>42476.165972222218</v>
      </c>
      <c r="J1679" s="3">
        <v>1460786340</v>
      </c>
      <c r="K1679" s="14">
        <f t="shared" si="105"/>
        <v>42416.323796296296</v>
      </c>
      <c r="L1679" s="3">
        <v>1455615976</v>
      </c>
      <c r="M1679" s="3" t="b">
        <v>0</v>
      </c>
      <c r="N1679" s="3">
        <v>42</v>
      </c>
      <c r="O1679" s="3" t="b">
        <v>1</v>
      </c>
      <c r="P1679" s="3" t="s">
        <v>8287</v>
      </c>
      <c r="Q1679" s="8">
        <f t="shared" si="106"/>
        <v>1.1166666666666667</v>
      </c>
      <c r="R1679" s="10">
        <f t="shared" si="107"/>
        <v>159.52380952380952</v>
      </c>
      <c r="S1679" s="3" t="s">
        <v>8315</v>
      </c>
      <c r="T1679" s="3" t="s">
        <v>8336</v>
      </c>
    </row>
    <row r="1680" spans="1:20" ht="88" x14ac:dyDescent="0.2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14">
        <f t="shared" si="104"/>
        <v>41676.771655092591</v>
      </c>
      <c r="J1680" s="3">
        <v>1391718671</v>
      </c>
      <c r="K1680" s="14">
        <f t="shared" si="105"/>
        <v>41662.771655092591</v>
      </c>
      <c r="L1680" s="3">
        <v>1390509071</v>
      </c>
      <c r="M1680" s="3" t="b">
        <v>0</v>
      </c>
      <c r="N1680" s="3">
        <v>49</v>
      </c>
      <c r="O1680" s="3" t="b">
        <v>1</v>
      </c>
      <c r="P1680" s="3" t="s">
        <v>8287</v>
      </c>
      <c r="Q1680" s="8">
        <f t="shared" si="106"/>
        <v>1.1839999999999999</v>
      </c>
      <c r="R1680" s="10">
        <f t="shared" si="107"/>
        <v>36.244897959183675</v>
      </c>
      <c r="S1680" s="3" t="s">
        <v>8315</v>
      </c>
      <c r="T1680" s="3" t="s">
        <v>8336</v>
      </c>
    </row>
    <row r="1681" spans="1:20" ht="110" x14ac:dyDescent="0.2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14">
        <f t="shared" si="104"/>
        <v>40745.985474537032</v>
      </c>
      <c r="J1681" s="3">
        <v>1311298745</v>
      </c>
      <c r="K1681" s="14">
        <f t="shared" si="105"/>
        <v>40722.985474537032</v>
      </c>
      <c r="L1681" s="3">
        <v>1309311545</v>
      </c>
      <c r="M1681" s="3" t="b">
        <v>0</v>
      </c>
      <c r="N1681" s="3">
        <v>56</v>
      </c>
      <c r="O1681" s="3" t="b">
        <v>1</v>
      </c>
      <c r="P1681" s="3" t="s">
        <v>8287</v>
      </c>
      <c r="Q1681" s="8">
        <f t="shared" si="106"/>
        <v>1.75</v>
      </c>
      <c r="R1681" s="10">
        <f t="shared" si="107"/>
        <v>62.5</v>
      </c>
      <c r="S1681" s="3" t="s">
        <v>8315</v>
      </c>
      <c r="T1681" s="3" t="s">
        <v>8336</v>
      </c>
    </row>
    <row r="1682" spans="1:20" ht="66" x14ac:dyDescent="0.2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14">
        <f t="shared" si="104"/>
        <v>41832.674386574072</v>
      </c>
      <c r="J1682" s="3">
        <v>1405188667</v>
      </c>
      <c r="K1682" s="14">
        <f t="shared" si="105"/>
        <v>41802.674386574072</v>
      </c>
      <c r="L1682" s="3">
        <v>1402596667</v>
      </c>
      <c r="M1682" s="3" t="b">
        <v>0</v>
      </c>
      <c r="N1682" s="3">
        <v>25</v>
      </c>
      <c r="O1682" s="3" t="b">
        <v>1</v>
      </c>
      <c r="P1682" s="3" t="s">
        <v>8287</v>
      </c>
      <c r="Q1682" s="8">
        <f t="shared" si="106"/>
        <v>1.175</v>
      </c>
      <c r="R1682" s="10">
        <f t="shared" si="107"/>
        <v>47</v>
      </c>
      <c r="S1682" s="3" t="s">
        <v>8315</v>
      </c>
      <c r="T1682" s="3" t="s">
        <v>8336</v>
      </c>
    </row>
    <row r="1683" spans="1:20" ht="88" x14ac:dyDescent="0.2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14">
        <f t="shared" si="104"/>
        <v>42822.999999999993</v>
      </c>
      <c r="J1683" s="3">
        <v>1490752800</v>
      </c>
      <c r="K1683" s="14">
        <f t="shared" si="105"/>
        <v>42774.03800925926</v>
      </c>
      <c r="L1683" s="3">
        <v>1486522484</v>
      </c>
      <c r="M1683" s="3" t="b">
        <v>0</v>
      </c>
      <c r="N1683" s="3">
        <v>884</v>
      </c>
      <c r="O1683" s="3" t="b">
        <v>0</v>
      </c>
      <c r="P1683" s="3" t="s">
        <v>8288</v>
      </c>
      <c r="Q1683" s="8">
        <f t="shared" si="106"/>
        <v>1.0142212307692309</v>
      </c>
      <c r="R1683" s="10">
        <f t="shared" si="107"/>
        <v>74.575090497737563</v>
      </c>
      <c r="S1683" s="3" t="s">
        <v>8315</v>
      </c>
      <c r="T1683" s="3" t="s">
        <v>8337</v>
      </c>
    </row>
    <row r="1684" spans="1:20" ht="66" x14ac:dyDescent="0.2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14">
        <f t="shared" si="104"/>
        <v>42839.088657407403</v>
      </c>
      <c r="J1684" s="3">
        <v>1492142860</v>
      </c>
      <c r="K1684" s="14">
        <f t="shared" si="105"/>
        <v>42779.130324074074</v>
      </c>
      <c r="L1684" s="3">
        <v>1486962460</v>
      </c>
      <c r="M1684" s="3" t="b">
        <v>0</v>
      </c>
      <c r="N1684" s="3">
        <v>0</v>
      </c>
      <c r="O1684" s="3" t="b">
        <v>0</v>
      </c>
      <c r="P1684" s="3" t="s">
        <v>8288</v>
      </c>
      <c r="Q1684" s="8">
        <f t="shared" si="106"/>
        <v>0</v>
      </c>
      <c r="R1684" s="10" t="e">
        <f t="shared" si="107"/>
        <v>#DIV/0!</v>
      </c>
      <c r="S1684" s="3" t="s">
        <v>8315</v>
      </c>
      <c r="T1684" s="3" t="s">
        <v>8337</v>
      </c>
    </row>
    <row r="1685" spans="1:20" ht="88" x14ac:dyDescent="0.2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14">
        <f t="shared" si="104"/>
        <v>42832.69835648148</v>
      </c>
      <c r="J1685" s="3">
        <v>1491590738</v>
      </c>
      <c r="K1685" s="14">
        <f t="shared" si="105"/>
        <v>42808.69835648148</v>
      </c>
      <c r="L1685" s="3">
        <v>1489517138</v>
      </c>
      <c r="M1685" s="3" t="b">
        <v>0</v>
      </c>
      <c r="N1685" s="3">
        <v>10</v>
      </c>
      <c r="O1685" s="3" t="b">
        <v>0</v>
      </c>
      <c r="P1685" s="3" t="s">
        <v>8288</v>
      </c>
      <c r="Q1685" s="8">
        <f t="shared" si="106"/>
        <v>0.21714285714285714</v>
      </c>
      <c r="R1685" s="10">
        <f t="shared" si="107"/>
        <v>76</v>
      </c>
      <c r="S1685" s="3" t="s">
        <v>8315</v>
      </c>
      <c r="T1685" s="3" t="s">
        <v>8337</v>
      </c>
    </row>
    <row r="1686" spans="1:20" ht="66" x14ac:dyDescent="0.2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14">
        <f t="shared" si="104"/>
        <v>42811.690289351849</v>
      </c>
      <c r="J1686" s="3">
        <v>1489775641</v>
      </c>
      <c r="K1686" s="14">
        <f t="shared" si="105"/>
        <v>42783.731956018521</v>
      </c>
      <c r="L1686" s="3">
        <v>1487360041</v>
      </c>
      <c r="M1686" s="3" t="b">
        <v>0</v>
      </c>
      <c r="N1686" s="3">
        <v>101</v>
      </c>
      <c r="O1686" s="3" t="b">
        <v>0</v>
      </c>
      <c r="P1686" s="3" t="s">
        <v>8288</v>
      </c>
      <c r="Q1686" s="8">
        <f t="shared" si="106"/>
        <v>1.0912500000000001</v>
      </c>
      <c r="R1686" s="10">
        <f t="shared" si="107"/>
        <v>86.43564356435644</v>
      </c>
      <c r="S1686" s="3" t="s">
        <v>8315</v>
      </c>
      <c r="T1686" s="3" t="s">
        <v>8337</v>
      </c>
    </row>
    <row r="1687" spans="1:20" ht="88" x14ac:dyDescent="0.2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14">
        <f t="shared" si="104"/>
        <v>42818.1252662037</v>
      </c>
      <c r="J1687" s="3">
        <v>1490331623</v>
      </c>
      <c r="K1687" s="14">
        <f t="shared" si="105"/>
        <v>42788.166932870365</v>
      </c>
      <c r="L1687" s="3">
        <v>1487743223</v>
      </c>
      <c r="M1687" s="3" t="b">
        <v>0</v>
      </c>
      <c r="N1687" s="3">
        <v>15</v>
      </c>
      <c r="O1687" s="3" t="b">
        <v>0</v>
      </c>
      <c r="P1687" s="3" t="s">
        <v>8288</v>
      </c>
      <c r="Q1687" s="8">
        <f t="shared" si="106"/>
        <v>1.0285714285714285</v>
      </c>
      <c r="R1687" s="10">
        <f t="shared" si="107"/>
        <v>24</v>
      </c>
      <c r="S1687" s="3" t="s">
        <v>8315</v>
      </c>
      <c r="T1687" s="3" t="s">
        <v>8337</v>
      </c>
    </row>
    <row r="1688" spans="1:20" ht="88" x14ac:dyDescent="0.2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14">
        <f t="shared" si="104"/>
        <v>42852.718969907401</v>
      </c>
      <c r="J1688" s="3">
        <v>1493320519</v>
      </c>
      <c r="K1688" s="14">
        <f t="shared" si="105"/>
        <v>42792.760636574072</v>
      </c>
      <c r="L1688" s="3">
        <v>1488140119</v>
      </c>
      <c r="M1688" s="3" t="b">
        <v>0</v>
      </c>
      <c r="N1688" s="3">
        <v>1</v>
      </c>
      <c r="O1688" s="3" t="b">
        <v>0</v>
      </c>
      <c r="P1688" s="3" t="s">
        <v>8288</v>
      </c>
      <c r="Q1688" s="8">
        <f t="shared" si="106"/>
        <v>3.5999999999999999E-3</v>
      </c>
      <c r="R1688" s="10">
        <f t="shared" si="107"/>
        <v>18</v>
      </c>
      <c r="S1688" s="3" t="s">
        <v>8315</v>
      </c>
      <c r="T1688" s="3" t="s">
        <v>8337</v>
      </c>
    </row>
    <row r="1689" spans="1:20" ht="110" x14ac:dyDescent="0.2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14">
        <f t="shared" si="104"/>
        <v>42835.760416666664</v>
      </c>
      <c r="J1689" s="3">
        <v>1491855300</v>
      </c>
      <c r="K1689" s="14">
        <f t="shared" si="105"/>
        <v>42801.963483796295</v>
      </c>
      <c r="L1689" s="3">
        <v>1488935245</v>
      </c>
      <c r="M1689" s="3" t="b">
        <v>0</v>
      </c>
      <c r="N1689" s="3">
        <v>39</v>
      </c>
      <c r="O1689" s="3" t="b">
        <v>0</v>
      </c>
      <c r="P1689" s="3" t="s">
        <v>8288</v>
      </c>
      <c r="Q1689" s="8">
        <f t="shared" si="106"/>
        <v>0.3125</v>
      </c>
      <c r="R1689" s="10">
        <f t="shared" si="107"/>
        <v>80.128205128205124</v>
      </c>
      <c r="S1689" s="3" t="s">
        <v>8315</v>
      </c>
      <c r="T1689" s="3" t="s">
        <v>8337</v>
      </c>
    </row>
    <row r="1690" spans="1:20" ht="88" x14ac:dyDescent="0.2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14">
        <f t="shared" si="104"/>
        <v>42834.40965277778</v>
      </c>
      <c r="J1690" s="3">
        <v>1491738594</v>
      </c>
      <c r="K1690" s="14">
        <f t="shared" si="105"/>
        <v>42804.451319444437</v>
      </c>
      <c r="L1690" s="3">
        <v>1489150194</v>
      </c>
      <c r="M1690" s="3" t="b">
        <v>0</v>
      </c>
      <c r="N1690" s="3">
        <v>7</v>
      </c>
      <c r="O1690" s="3" t="b">
        <v>0</v>
      </c>
      <c r="P1690" s="3" t="s">
        <v>8288</v>
      </c>
      <c r="Q1690" s="8">
        <f t="shared" si="106"/>
        <v>0.443</v>
      </c>
      <c r="R1690" s="10">
        <f t="shared" si="107"/>
        <v>253.14285714285714</v>
      </c>
      <c r="S1690" s="3" t="s">
        <v>8315</v>
      </c>
      <c r="T1690" s="3" t="s">
        <v>8337</v>
      </c>
    </row>
    <row r="1691" spans="1:20" ht="44" x14ac:dyDescent="0.2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14">
        <f t="shared" si="104"/>
        <v>42810.817476851851</v>
      </c>
      <c r="J1691" s="3">
        <v>1489700230</v>
      </c>
      <c r="K1691" s="14">
        <f t="shared" si="105"/>
        <v>42780.859143518515</v>
      </c>
      <c r="L1691" s="3">
        <v>1487111830</v>
      </c>
      <c r="M1691" s="3" t="b">
        <v>0</v>
      </c>
      <c r="N1691" s="3">
        <v>14</v>
      </c>
      <c r="O1691" s="3" t="b">
        <v>0</v>
      </c>
      <c r="P1691" s="3" t="s">
        <v>8288</v>
      </c>
      <c r="Q1691" s="8">
        <f t="shared" si="106"/>
        <v>1</v>
      </c>
      <c r="R1691" s="10">
        <f t="shared" si="107"/>
        <v>171.42857142857142</v>
      </c>
      <c r="S1691" s="3" t="s">
        <v>8315</v>
      </c>
      <c r="T1691" s="3" t="s">
        <v>8337</v>
      </c>
    </row>
    <row r="1692" spans="1:20" ht="88" x14ac:dyDescent="0.2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14">
        <f t="shared" si="104"/>
        <v>42831.306041666663</v>
      </c>
      <c r="J1692" s="3">
        <v>1491470442</v>
      </c>
      <c r="K1692" s="14">
        <f t="shared" si="105"/>
        <v>42801.347708333335</v>
      </c>
      <c r="L1692" s="3">
        <v>1488882042</v>
      </c>
      <c r="M1692" s="3" t="b">
        <v>0</v>
      </c>
      <c r="N1692" s="3">
        <v>11</v>
      </c>
      <c r="O1692" s="3" t="b">
        <v>0</v>
      </c>
      <c r="P1692" s="3" t="s">
        <v>8288</v>
      </c>
      <c r="Q1692" s="8">
        <f t="shared" si="106"/>
        <v>0.254</v>
      </c>
      <c r="R1692" s="10">
        <f t="shared" si="107"/>
        <v>57.727272727272727</v>
      </c>
      <c r="S1692" s="3" t="s">
        <v>8315</v>
      </c>
      <c r="T1692" s="3" t="s">
        <v>8337</v>
      </c>
    </row>
    <row r="1693" spans="1:20" ht="110" x14ac:dyDescent="0.2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14">
        <f t="shared" si="104"/>
        <v>42827.958333333336</v>
      </c>
      <c r="J1693" s="3">
        <v>1491181200</v>
      </c>
      <c r="K1693" s="14">
        <f t="shared" si="105"/>
        <v>42795.618148148147</v>
      </c>
      <c r="L1693" s="3">
        <v>1488387008</v>
      </c>
      <c r="M1693" s="3" t="b">
        <v>0</v>
      </c>
      <c r="N1693" s="3">
        <v>38</v>
      </c>
      <c r="O1693" s="3" t="b">
        <v>0</v>
      </c>
      <c r="P1693" s="3" t="s">
        <v>8288</v>
      </c>
      <c r="Q1693" s="8">
        <f t="shared" si="106"/>
        <v>0.33473333333333333</v>
      </c>
      <c r="R1693" s="10">
        <f t="shared" si="107"/>
        <v>264.26315789473682</v>
      </c>
      <c r="S1693" s="3" t="s">
        <v>8315</v>
      </c>
      <c r="T1693" s="3" t="s">
        <v>8337</v>
      </c>
    </row>
    <row r="1694" spans="1:20" ht="88" x14ac:dyDescent="0.2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14">
        <f t="shared" si="104"/>
        <v>42820.915972222218</v>
      </c>
      <c r="J1694" s="3">
        <v>1490572740</v>
      </c>
      <c r="K1694" s="14">
        <f t="shared" si="105"/>
        <v>42788.06790509259</v>
      </c>
      <c r="L1694" s="3">
        <v>1487734667</v>
      </c>
      <c r="M1694" s="3" t="b">
        <v>0</v>
      </c>
      <c r="N1694" s="3">
        <v>15</v>
      </c>
      <c r="O1694" s="3" t="b">
        <v>0</v>
      </c>
      <c r="P1694" s="3" t="s">
        <v>8288</v>
      </c>
      <c r="Q1694" s="8">
        <f t="shared" si="106"/>
        <v>0.47799999999999998</v>
      </c>
      <c r="R1694" s="10">
        <f t="shared" si="107"/>
        <v>159.33333333333334</v>
      </c>
      <c r="S1694" s="3" t="s">
        <v>8315</v>
      </c>
      <c r="T1694" s="3" t="s">
        <v>8337</v>
      </c>
    </row>
    <row r="1695" spans="1:20" ht="88" x14ac:dyDescent="0.2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14">
        <f t="shared" si="104"/>
        <v>42834.749999999993</v>
      </c>
      <c r="J1695" s="3">
        <v>1491768000</v>
      </c>
      <c r="K1695" s="14">
        <f t="shared" si="105"/>
        <v>42803.836944444447</v>
      </c>
      <c r="L1695" s="3">
        <v>1489097112</v>
      </c>
      <c r="M1695" s="3" t="b">
        <v>0</v>
      </c>
      <c r="N1695" s="3">
        <v>8</v>
      </c>
      <c r="O1695" s="3" t="b">
        <v>0</v>
      </c>
      <c r="P1695" s="3" t="s">
        <v>8288</v>
      </c>
      <c r="Q1695" s="8">
        <f t="shared" si="106"/>
        <v>9.3333333333333338E-2</v>
      </c>
      <c r="R1695" s="10">
        <f t="shared" si="107"/>
        <v>35</v>
      </c>
      <c r="S1695" s="3" t="s">
        <v>8315</v>
      </c>
      <c r="T1695" s="3" t="s">
        <v>8337</v>
      </c>
    </row>
    <row r="1696" spans="1:20" ht="88" x14ac:dyDescent="0.2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14">
        <f t="shared" si="104"/>
        <v>42821.10833333333</v>
      </c>
      <c r="J1696" s="3">
        <v>1490589360</v>
      </c>
      <c r="K1696" s="14">
        <f t="shared" si="105"/>
        <v>42791.586504629631</v>
      </c>
      <c r="L1696" s="3">
        <v>1488038674</v>
      </c>
      <c r="M1696" s="3" t="b">
        <v>0</v>
      </c>
      <c r="N1696" s="3">
        <v>1</v>
      </c>
      <c r="O1696" s="3" t="b">
        <v>0</v>
      </c>
      <c r="P1696" s="3" t="s">
        <v>8288</v>
      </c>
      <c r="Q1696" s="8">
        <f t="shared" si="106"/>
        <v>5.0000000000000001E-4</v>
      </c>
      <c r="R1696" s="10">
        <f t="shared" si="107"/>
        <v>5</v>
      </c>
      <c r="S1696" s="3" t="s">
        <v>8315</v>
      </c>
      <c r="T1696" s="3" t="s">
        <v>8337</v>
      </c>
    </row>
    <row r="1697" spans="1:20" ht="110" x14ac:dyDescent="0.2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14">
        <f t="shared" si="104"/>
        <v>42834.958333333336</v>
      </c>
      <c r="J1697" s="3">
        <v>1491786000</v>
      </c>
      <c r="K1697" s="14">
        <f t="shared" si="105"/>
        <v>42800.948078703703</v>
      </c>
      <c r="L1697" s="3">
        <v>1488847514</v>
      </c>
      <c r="M1697" s="3" t="b">
        <v>0</v>
      </c>
      <c r="N1697" s="3">
        <v>23</v>
      </c>
      <c r="O1697" s="3" t="b">
        <v>0</v>
      </c>
      <c r="P1697" s="3" t="s">
        <v>8288</v>
      </c>
      <c r="Q1697" s="8">
        <f t="shared" si="106"/>
        <v>0.11708333333333333</v>
      </c>
      <c r="R1697" s="10">
        <f t="shared" si="107"/>
        <v>61.086956521739133</v>
      </c>
      <c r="S1697" s="3" t="s">
        <v>8315</v>
      </c>
      <c r="T1697" s="3" t="s">
        <v>8337</v>
      </c>
    </row>
    <row r="1698" spans="1:20" ht="110" x14ac:dyDescent="0.2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14">
        <f t="shared" si="104"/>
        <v>42825.944571759253</v>
      </c>
      <c r="J1698" s="3">
        <v>1491007211</v>
      </c>
      <c r="K1698" s="14">
        <f t="shared" si="105"/>
        <v>42795.986238425925</v>
      </c>
      <c r="L1698" s="3">
        <v>1488418811</v>
      </c>
      <c r="M1698" s="3" t="b">
        <v>0</v>
      </c>
      <c r="N1698" s="3">
        <v>0</v>
      </c>
      <c r="O1698" s="3" t="b">
        <v>0</v>
      </c>
      <c r="P1698" s="3" t="s">
        <v>8288</v>
      </c>
      <c r="Q1698" s="8">
        <f t="shared" si="106"/>
        <v>0</v>
      </c>
      <c r="R1698" s="10" t="e">
        <f t="shared" si="107"/>
        <v>#DIV/0!</v>
      </c>
      <c r="S1698" s="3" t="s">
        <v>8315</v>
      </c>
      <c r="T1698" s="3" t="s">
        <v>8337</v>
      </c>
    </row>
    <row r="1699" spans="1:20" ht="88" x14ac:dyDescent="0.2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14">
        <f t="shared" si="104"/>
        <v>42834.907962962963</v>
      </c>
      <c r="J1699" s="3">
        <v>1491781648</v>
      </c>
      <c r="K1699" s="14">
        <f t="shared" si="105"/>
        <v>42804.949629629627</v>
      </c>
      <c r="L1699" s="3">
        <v>1489193248</v>
      </c>
      <c r="M1699" s="3" t="b">
        <v>0</v>
      </c>
      <c r="N1699" s="3">
        <v>22</v>
      </c>
      <c r="O1699" s="3" t="b">
        <v>0</v>
      </c>
      <c r="P1699" s="3" t="s">
        <v>8288</v>
      </c>
      <c r="Q1699" s="8">
        <f t="shared" si="106"/>
        <v>0.20208000000000001</v>
      </c>
      <c r="R1699" s="10">
        <f t="shared" si="107"/>
        <v>114.81818181818181</v>
      </c>
      <c r="S1699" s="3" t="s">
        <v>8315</v>
      </c>
      <c r="T1699" s="3" t="s">
        <v>8337</v>
      </c>
    </row>
    <row r="1700" spans="1:20" ht="110" x14ac:dyDescent="0.2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14">
        <f t="shared" si="104"/>
        <v>42820.064583333333</v>
      </c>
      <c r="J1700" s="3">
        <v>1490499180</v>
      </c>
      <c r="K1700" s="14">
        <f t="shared" si="105"/>
        <v>42796.124537037038</v>
      </c>
      <c r="L1700" s="3">
        <v>1488430760</v>
      </c>
      <c r="M1700" s="3" t="b">
        <v>0</v>
      </c>
      <c r="N1700" s="3">
        <v>0</v>
      </c>
      <c r="O1700" s="3" t="b">
        <v>0</v>
      </c>
      <c r="P1700" s="3" t="s">
        <v>8288</v>
      </c>
      <c r="Q1700" s="8">
        <f t="shared" si="106"/>
        <v>0</v>
      </c>
      <c r="R1700" s="10" t="e">
        <f t="shared" si="107"/>
        <v>#DIV/0!</v>
      </c>
      <c r="S1700" s="3" t="s">
        <v>8315</v>
      </c>
      <c r="T1700" s="3" t="s">
        <v>8337</v>
      </c>
    </row>
    <row r="1701" spans="1:20" ht="88" x14ac:dyDescent="0.2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14">
        <f t="shared" si="104"/>
        <v>42836.780613425923</v>
      </c>
      <c r="J1701" s="3">
        <v>1491943445</v>
      </c>
      <c r="K1701" s="14">
        <f t="shared" si="105"/>
        <v>42806.780613425923</v>
      </c>
      <c r="L1701" s="3">
        <v>1489351445</v>
      </c>
      <c r="M1701" s="3" t="b">
        <v>0</v>
      </c>
      <c r="N1701" s="3">
        <v>4</v>
      </c>
      <c r="O1701" s="3" t="b">
        <v>0</v>
      </c>
      <c r="P1701" s="3" t="s">
        <v>8288</v>
      </c>
      <c r="Q1701" s="8">
        <f t="shared" si="106"/>
        <v>4.2311459353574929E-2</v>
      </c>
      <c r="R1701" s="10">
        <f t="shared" si="107"/>
        <v>54</v>
      </c>
      <c r="S1701" s="3" t="s">
        <v>8315</v>
      </c>
      <c r="T1701" s="3" t="s">
        <v>8337</v>
      </c>
    </row>
    <row r="1702" spans="1:20" ht="88" x14ac:dyDescent="0.2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14">
        <f t="shared" si="104"/>
        <v>42826.083333333336</v>
      </c>
      <c r="J1702" s="3">
        <v>1491019200</v>
      </c>
      <c r="K1702" s="14">
        <f t="shared" si="105"/>
        <v>42795.988310185181</v>
      </c>
      <c r="L1702" s="3">
        <v>1488418990</v>
      </c>
      <c r="M1702" s="3" t="b">
        <v>0</v>
      </c>
      <c r="N1702" s="3">
        <v>79</v>
      </c>
      <c r="O1702" s="3" t="b">
        <v>0</v>
      </c>
      <c r="P1702" s="3" t="s">
        <v>8288</v>
      </c>
      <c r="Q1702" s="8">
        <f t="shared" si="106"/>
        <v>0.2606</v>
      </c>
      <c r="R1702" s="10">
        <f t="shared" si="107"/>
        <v>65.974683544303801</v>
      </c>
      <c r="S1702" s="3" t="s">
        <v>8315</v>
      </c>
      <c r="T1702" s="3" t="s">
        <v>8337</v>
      </c>
    </row>
    <row r="1703" spans="1:20" ht="88" x14ac:dyDescent="0.2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14">
        <f t="shared" si="104"/>
        <v>42019.581076388888</v>
      </c>
      <c r="J1703" s="3">
        <v>1421337405</v>
      </c>
      <c r="K1703" s="14">
        <f t="shared" si="105"/>
        <v>41989.581076388888</v>
      </c>
      <c r="L1703" s="3">
        <v>1418745405</v>
      </c>
      <c r="M1703" s="3" t="b">
        <v>0</v>
      </c>
      <c r="N1703" s="3">
        <v>2</v>
      </c>
      <c r="O1703" s="3" t="b">
        <v>0</v>
      </c>
      <c r="P1703" s="3" t="s">
        <v>8288</v>
      </c>
      <c r="Q1703" s="8">
        <f t="shared" si="106"/>
        <v>1.9801980198019802E-3</v>
      </c>
      <c r="R1703" s="10">
        <f t="shared" si="107"/>
        <v>5</v>
      </c>
      <c r="S1703" s="3" t="s">
        <v>8315</v>
      </c>
      <c r="T1703" s="3" t="s">
        <v>8337</v>
      </c>
    </row>
    <row r="1704" spans="1:20" ht="44" x14ac:dyDescent="0.2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14">
        <f t="shared" si="104"/>
        <v>42093.744791666664</v>
      </c>
      <c r="J1704" s="3">
        <v>1427745150</v>
      </c>
      <c r="K1704" s="14">
        <f t="shared" si="105"/>
        <v>42063.786458333336</v>
      </c>
      <c r="L1704" s="3">
        <v>1425156750</v>
      </c>
      <c r="M1704" s="3" t="b">
        <v>0</v>
      </c>
      <c r="N1704" s="3">
        <v>1</v>
      </c>
      <c r="O1704" s="3" t="b">
        <v>0</v>
      </c>
      <c r="P1704" s="3" t="s">
        <v>8288</v>
      </c>
      <c r="Q1704" s="8">
        <f t="shared" si="106"/>
        <v>6.0606060606060605E-5</v>
      </c>
      <c r="R1704" s="10">
        <f t="shared" si="107"/>
        <v>1</v>
      </c>
      <c r="S1704" s="3" t="s">
        <v>8315</v>
      </c>
      <c r="T1704" s="3" t="s">
        <v>8337</v>
      </c>
    </row>
    <row r="1705" spans="1:20" ht="88" x14ac:dyDescent="0.2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14">
        <f t="shared" si="104"/>
        <v>42247.198344907411</v>
      </c>
      <c r="J1705" s="3">
        <v>1441003537</v>
      </c>
      <c r="K1705" s="14">
        <f t="shared" si="105"/>
        <v>42187.198344907403</v>
      </c>
      <c r="L1705" s="3">
        <v>1435819537</v>
      </c>
      <c r="M1705" s="3" t="b">
        <v>0</v>
      </c>
      <c r="N1705" s="3">
        <v>2</v>
      </c>
      <c r="O1705" s="3" t="b">
        <v>0</v>
      </c>
      <c r="P1705" s="3" t="s">
        <v>8288</v>
      </c>
      <c r="Q1705" s="8">
        <f t="shared" si="106"/>
        <v>1.0200000000000001E-2</v>
      </c>
      <c r="R1705" s="10">
        <f t="shared" si="107"/>
        <v>25.5</v>
      </c>
      <c r="S1705" s="3" t="s">
        <v>8315</v>
      </c>
      <c r="T1705" s="3" t="s">
        <v>8337</v>
      </c>
    </row>
    <row r="1706" spans="1:20" ht="66" x14ac:dyDescent="0.2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14">
        <f t="shared" si="104"/>
        <v>42051.056400462963</v>
      </c>
      <c r="J1706" s="3">
        <v>1424056873</v>
      </c>
      <c r="K1706" s="14">
        <f t="shared" si="105"/>
        <v>42021.056400462963</v>
      </c>
      <c r="L1706" s="3">
        <v>1421464873</v>
      </c>
      <c r="M1706" s="3" t="b">
        <v>0</v>
      </c>
      <c r="N1706" s="3">
        <v>11</v>
      </c>
      <c r="O1706" s="3" t="b">
        <v>0</v>
      </c>
      <c r="P1706" s="3" t="s">
        <v>8288</v>
      </c>
      <c r="Q1706" s="8">
        <f t="shared" si="106"/>
        <v>0.65100000000000002</v>
      </c>
      <c r="R1706" s="10">
        <f t="shared" si="107"/>
        <v>118.36363636363636</v>
      </c>
      <c r="S1706" s="3" t="s">
        <v>8315</v>
      </c>
      <c r="T1706" s="3" t="s">
        <v>8337</v>
      </c>
    </row>
    <row r="1707" spans="1:20" ht="88" x14ac:dyDescent="0.2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14">
        <f t="shared" si="104"/>
        <v>42256.583333333336</v>
      </c>
      <c r="J1707" s="3">
        <v>1441814400</v>
      </c>
      <c r="K1707" s="14">
        <f t="shared" si="105"/>
        <v>42244.933402777773</v>
      </c>
      <c r="L1707" s="3">
        <v>1440807846</v>
      </c>
      <c r="M1707" s="3" t="b">
        <v>0</v>
      </c>
      <c r="N1707" s="3">
        <v>0</v>
      </c>
      <c r="O1707" s="3" t="b">
        <v>0</v>
      </c>
      <c r="P1707" s="3" t="s">
        <v>8288</v>
      </c>
      <c r="Q1707" s="8">
        <f t="shared" si="106"/>
        <v>0</v>
      </c>
      <c r="R1707" s="10" t="e">
        <f t="shared" si="107"/>
        <v>#DIV/0!</v>
      </c>
      <c r="S1707" s="3" t="s">
        <v>8315</v>
      </c>
      <c r="T1707" s="3" t="s">
        <v>8337</v>
      </c>
    </row>
    <row r="1708" spans="1:20" ht="88" x14ac:dyDescent="0.2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14">
        <f t="shared" si="104"/>
        <v>42239.223055555551</v>
      </c>
      <c r="J1708" s="3">
        <v>1440314472</v>
      </c>
      <c r="K1708" s="14">
        <f t="shared" si="105"/>
        <v>42179.223055555551</v>
      </c>
      <c r="L1708" s="3">
        <v>1435130472</v>
      </c>
      <c r="M1708" s="3" t="b">
        <v>0</v>
      </c>
      <c r="N1708" s="3">
        <v>0</v>
      </c>
      <c r="O1708" s="3" t="b">
        <v>0</v>
      </c>
      <c r="P1708" s="3" t="s">
        <v>8288</v>
      </c>
      <c r="Q1708" s="8">
        <f t="shared" si="106"/>
        <v>0</v>
      </c>
      <c r="R1708" s="10" t="e">
        <f t="shared" si="107"/>
        <v>#DIV/0!</v>
      </c>
      <c r="S1708" s="3" t="s">
        <v>8315</v>
      </c>
      <c r="T1708" s="3" t="s">
        <v>8337</v>
      </c>
    </row>
    <row r="1709" spans="1:20" ht="110" x14ac:dyDescent="0.2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14">
        <f t="shared" si="104"/>
        <v>42457.596006944441</v>
      </c>
      <c r="J1709" s="3">
        <v>1459181895</v>
      </c>
      <c r="K1709" s="14">
        <f t="shared" si="105"/>
        <v>42427.637673611105</v>
      </c>
      <c r="L1709" s="3">
        <v>1456593495</v>
      </c>
      <c r="M1709" s="3" t="b">
        <v>0</v>
      </c>
      <c r="N1709" s="3">
        <v>9</v>
      </c>
      <c r="O1709" s="3" t="b">
        <v>0</v>
      </c>
      <c r="P1709" s="3" t="s">
        <v>8288</v>
      </c>
      <c r="Q1709" s="8">
        <f t="shared" si="106"/>
        <v>9.74E-2</v>
      </c>
      <c r="R1709" s="10">
        <f t="shared" si="107"/>
        <v>54.111111111111114</v>
      </c>
      <c r="S1709" s="3" t="s">
        <v>8315</v>
      </c>
      <c r="T1709" s="3" t="s">
        <v>8337</v>
      </c>
    </row>
    <row r="1710" spans="1:20" ht="88" x14ac:dyDescent="0.2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14">
        <f t="shared" si="104"/>
        <v>42491.783634259256</v>
      </c>
      <c r="J1710" s="3">
        <v>1462135706</v>
      </c>
      <c r="K1710" s="14">
        <f t="shared" si="105"/>
        <v>42451.783634259256</v>
      </c>
      <c r="L1710" s="3">
        <v>1458679706</v>
      </c>
      <c r="M1710" s="3" t="b">
        <v>0</v>
      </c>
      <c r="N1710" s="3">
        <v>0</v>
      </c>
      <c r="O1710" s="3" t="b">
        <v>0</v>
      </c>
      <c r="P1710" s="3" t="s">
        <v>8288</v>
      </c>
      <c r="Q1710" s="8">
        <f t="shared" si="106"/>
        <v>0</v>
      </c>
      <c r="R1710" s="10" t="e">
        <f t="shared" si="107"/>
        <v>#DIV/0!</v>
      </c>
      <c r="S1710" s="3" t="s">
        <v>8315</v>
      </c>
      <c r="T1710" s="3" t="s">
        <v>8337</v>
      </c>
    </row>
    <row r="1711" spans="1:20" ht="88" x14ac:dyDescent="0.2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14">
        <f t="shared" si="104"/>
        <v>41882.735416666663</v>
      </c>
      <c r="J1711" s="3">
        <v>1409513940</v>
      </c>
      <c r="K1711" s="14">
        <f t="shared" si="105"/>
        <v>41841.480486111112</v>
      </c>
      <c r="L1711" s="3">
        <v>1405949514</v>
      </c>
      <c r="M1711" s="3" t="b">
        <v>0</v>
      </c>
      <c r="N1711" s="3">
        <v>4</v>
      </c>
      <c r="O1711" s="3" t="b">
        <v>0</v>
      </c>
      <c r="P1711" s="3" t="s">
        <v>8288</v>
      </c>
      <c r="Q1711" s="8">
        <f t="shared" si="106"/>
        <v>4.8571428571428571E-2</v>
      </c>
      <c r="R1711" s="10">
        <f t="shared" si="107"/>
        <v>21.25</v>
      </c>
      <c r="S1711" s="3" t="s">
        <v>8315</v>
      </c>
      <c r="T1711" s="3" t="s">
        <v>8337</v>
      </c>
    </row>
    <row r="1712" spans="1:20" ht="66" x14ac:dyDescent="0.2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14">
        <f t="shared" si="104"/>
        <v>42387.458333333336</v>
      </c>
      <c r="J1712" s="3">
        <v>1453122000</v>
      </c>
      <c r="K1712" s="14">
        <f t="shared" si="105"/>
        <v>42341.507962962962</v>
      </c>
      <c r="L1712" s="3">
        <v>1449151888</v>
      </c>
      <c r="M1712" s="3" t="b">
        <v>0</v>
      </c>
      <c r="N1712" s="3">
        <v>1</v>
      </c>
      <c r="O1712" s="3" t="b">
        <v>0</v>
      </c>
      <c r="P1712" s="3" t="s">
        <v>8288</v>
      </c>
      <c r="Q1712" s="8">
        <f t="shared" si="106"/>
        <v>6.7999999999999996E-3</v>
      </c>
      <c r="R1712" s="10">
        <f t="shared" si="107"/>
        <v>34</v>
      </c>
      <c r="S1712" s="3" t="s">
        <v>8315</v>
      </c>
      <c r="T1712" s="3" t="s">
        <v>8337</v>
      </c>
    </row>
    <row r="1713" spans="1:20" ht="88" x14ac:dyDescent="0.2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14">
        <f t="shared" si="104"/>
        <v>41883.562893518516</v>
      </c>
      <c r="J1713" s="3">
        <v>1409585434</v>
      </c>
      <c r="K1713" s="14">
        <f t="shared" si="105"/>
        <v>41852.562893518516</v>
      </c>
      <c r="L1713" s="3">
        <v>1406907034</v>
      </c>
      <c r="M1713" s="3" t="b">
        <v>0</v>
      </c>
      <c r="N1713" s="3">
        <v>2</v>
      </c>
      <c r="O1713" s="3" t="b">
        <v>0</v>
      </c>
      <c r="P1713" s="3" t="s">
        <v>8288</v>
      </c>
      <c r="Q1713" s="8">
        <f t="shared" si="106"/>
        <v>0.105</v>
      </c>
      <c r="R1713" s="10">
        <f t="shared" si="107"/>
        <v>525</v>
      </c>
      <c r="S1713" s="3" t="s">
        <v>8315</v>
      </c>
      <c r="T1713" s="3" t="s">
        <v>8337</v>
      </c>
    </row>
    <row r="1714" spans="1:20" ht="110" x14ac:dyDescent="0.2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14">
        <f t="shared" si="104"/>
        <v>42185.830474537033</v>
      </c>
      <c r="J1714" s="3">
        <v>1435701353</v>
      </c>
      <c r="K1714" s="14">
        <f t="shared" si="105"/>
        <v>42125.830474537033</v>
      </c>
      <c r="L1714" s="3">
        <v>1430517353</v>
      </c>
      <c r="M1714" s="3" t="b">
        <v>0</v>
      </c>
      <c r="N1714" s="3">
        <v>0</v>
      </c>
      <c r="O1714" s="3" t="b">
        <v>0</v>
      </c>
      <c r="P1714" s="3" t="s">
        <v>8288</v>
      </c>
      <c r="Q1714" s="8">
        <f t="shared" si="106"/>
        <v>0</v>
      </c>
      <c r="R1714" s="10" t="e">
        <f t="shared" si="107"/>
        <v>#DIV/0!</v>
      </c>
      <c r="S1714" s="3" t="s">
        <v>8315</v>
      </c>
      <c r="T1714" s="3" t="s">
        <v>8337</v>
      </c>
    </row>
    <row r="1715" spans="1:20" ht="110" x14ac:dyDescent="0.2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14">
        <f t="shared" si="104"/>
        <v>41917.717731481483</v>
      </c>
      <c r="J1715" s="3">
        <v>1412536412</v>
      </c>
      <c r="K1715" s="14">
        <f t="shared" si="105"/>
        <v>41887.717731481483</v>
      </c>
      <c r="L1715" s="3">
        <v>1409944412</v>
      </c>
      <c r="M1715" s="3" t="b">
        <v>0</v>
      </c>
      <c r="N1715" s="3">
        <v>1</v>
      </c>
      <c r="O1715" s="3" t="b">
        <v>0</v>
      </c>
      <c r="P1715" s="3" t="s">
        <v>8288</v>
      </c>
      <c r="Q1715" s="8">
        <f t="shared" si="106"/>
        <v>1.6666666666666666E-2</v>
      </c>
      <c r="R1715" s="10">
        <f t="shared" si="107"/>
        <v>50</v>
      </c>
      <c r="S1715" s="3" t="s">
        <v>8315</v>
      </c>
      <c r="T1715" s="3" t="s">
        <v>8337</v>
      </c>
    </row>
    <row r="1716" spans="1:20" ht="110" x14ac:dyDescent="0.2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14">
        <f t="shared" si="104"/>
        <v>42125.835196759253</v>
      </c>
      <c r="J1716" s="3">
        <v>1430517761</v>
      </c>
      <c r="K1716" s="14">
        <f t="shared" si="105"/>
        <v>42095.835196759253</v>
      </c>
      <c r="L1716" s="3">
        <v>1427925761</v>
      </c>
      <c r="M1716" s="3" t="b">
        <v>0</v>
      </c>
      <c r="N1716" s="3">
        <v>17</v>
      </c>
      <c r="O1716" s="3" t="b">
        <v>0</v>
      </c>
      <c r="P1716" s="3" t="s">
        <v>8288</v>
      </c>
      <c r="Q1716" s="8">
        <f t="shared" si="106"/>
        <v>7.868E-2</v>
      </c>
      <c r="R1716" s="10">
        <f t="shared" si="107"/>
        <v>115.70588235294117</v>
      </c>
      <c r="S1716" s="3" t="s">
        <v>8315</v>
      </c>
      <c r="T1716" s="3" t="s">
        <v>8337</v>
      </c>
    </row>
    <row r="1717" spans="1:20" ht="88" x14ac:dyDescent="0.2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14">
        <f t="shared" si="104"/>
        <v>42094.056944444441</v>
      </c>
      <c r="J1717" s="3">
        <v>1427772120</v>
      </c>
      <c r="K1717" s="14">
        <f t="shared" si="105"/>
        <v>42064.134085648147</v>
      </c>
      <c r="L1717" s="3">
        <v>1425186785</v>
      </c>
      <c r="M1717" s="3" t="b">
        <v>0</v>
      </c>
      <c r="N1717" s="3">
        <v>2</v>
      </c>
      <c r="O1717" s="3" t="b">
        <v>0</v>
      </c>
      <c r="P1717" s="3" t="s">
        <v>8288</v>
      </c>
      <c r="Q1717" s="8">
        <f t="shared" si="106"/>
        <v>2.2000000000000001E-3</v>
      </c>
      <c r="R1717" s="10">
        <f t="shared" si="107"/>
        <v>5.5</v>
      </c>
      <c r="S1717" s="3" t="s">
        <v>8315</v>
      </c>
      <c r="T1717" s="3" t="s">
        <v>8337</v>
      </c>
    </row>
    <row r="1718" spans="1:20" ht="110" x14ac:dyDescent="0.2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14">
        <f t="shared" si="104"/>
        <v>42713.535868055551</v>
      </c>
      <c r="J1718" s="3">
        <v>1481295099</v>
      </c>
      <c r="K1718" s="14">
        <f t="shared" si="105"/>
        <v>42673.494201388887</v>
      </c>
      <c r="L1718" s="3">
        <v>1477835499</v>
      </c>
      <c r="M1718" s="3" t="b">
        <v>0</v>
      </c>
      <c r="N1718" s="3">
        <v>3</v>
      </c>
      <c r="O1718" s="3" t="b">
        <v>0</v>
      </c>
      <c r="P1718" s="3" t="s">
        <v>8288</v>
      </c>
      <c r="Q1718" s="8">
        <f t="shared" si="106"/>
        <v>7.4999999999999997E-2</v>
      </c>
      <c r="R1718" s="10">
        <f t="shared" si="107"/>
        <v>50</v>
      </c>
      <c r="S1718" s="3" t="s">
        <v>8315</v>
      </c>
      <c r="T1718" s="3" t="s">
        <v>8337</v>
      </c>
    </row>
    <row r="1719" spans="1:20" ht="66" x14ac:dyDescent="0.2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14">
        <f t="shared" si="104"/>
        <v>42481.083333333336</v>
      </c>
      <c r="J1719" s="3">
        <v>1461211200</v>
      </c>
      <c r="K1719" s="14">
        <f t="shared" si="105"/>
        <v>42460.898587962962</v>
      </c>
      <c r="L1719" s="3">
        <v>1459467238</v>
      </c>
      <c r="M1719" s="3" t="b">
        <v>0</v>
      </c>
      <c r="N1719" s="3">
        <v>41</v>
      </c>
      <c r="O1719" s="3" t="b">
        <v>0</v>
      </c>
      <c r="P1719" s="3" t="s">
        <v>8288</v>
      </c>
      <c r="Q1719" s="8">
        <f t="shared" si="106"/>
        <v>0.42725880551301687</v>
      </c>
      <c r="R1719" s="10">
        <f t="shared" si="107"/>
        <v>34.024390243902438</v>
      </c>
      <c r="S1719" s="3" t="s">
        <v>8315</v>
      </c>
      <c r="T1719" s="3" t="s">
        <v>8337</v>
      </c>
    </row>
    <row r="1720" spans="1:20" ht="22" x14ac:dyDescent="0.2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14">
        <f t="shared" si="104"/>
        <v>42504.124305555553</v>
      </c>
      <c r="J1720" s="3">
        <v>1463201940</v>
      </c>
      <c r="K1720" s="14">
        <f t="shared" si="105"/>
        <v>42460.527187499996</v>
      </c>
      <c r="L1720" s="3">
        <v>1459435149</v>
      </c>
      <c r="M1720" s="3" t="b">
        <v>0</v>
      </c>
      <c r="N1720" s="3">
        <v>2</v>
      </c>
      <c r="O1720" s="3" t="b">
        <v>0</v>
      </c>
      <c r="P1720" s="3" t="s">
        <v>8288</v>
      </c>
      <c r="Q1720" s="8">
        <f t="shared" si="106"/>
        <v>2.142857142857143E-3</v>
      </c>
      <c r="R1720" s="10">
        <f t="shared" si="107"/>
        <v>37.5</v>
      </c>
      <c r="S1720" s="3" t="s">
        <v>8315</v>
      </c>
      <c r="T1720" s="3" t="s">
        <v>8337</v>
      </c>
    </row>
    <row r="1721" spans="1:20" ht="88" x14ac:dyDescent="0.2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14">
        <f t="shared" si="104"/>
        <v>41899.451284722221</v>
      </c>
      <c r="J1721" s="3">
        <v>1410958191</v>
      </c>
      <c r="K1721" s="14">
        <f t="shared" si="105"/>
        <v>41869.451284722221</v>
      </c>
      <c r="L1721" s="3">
        <v>1408366191</v>
      </c>
      <c r="M1721" s="3" t="b">
        <v>0</v>
      </c>
      <c r="N1721" s="3">
        <v>3</v>
      </c>
      <c r="O1721" s="3" t="b">
        <v>0</v>
      </c>
      <c r="P1721" s="3" t="s">
        <v>8288</v>
      </c>
      <c r="Q1721" s="8">
        <f t="shared" si="106"/>
        <v>8.7500000000000008E-3</v>
      </c>
      <c r="R1721" s="10">
        <f t="shared" si="107"/>
        <v>11.666666666666666</v>
      </c>
      <c r="S1721" s="3" t="s">
        <v>8315</v>
      </c>
      <c r="T1721" s="3" t="s">
        <v>8337</v>
      </c>
    </row>
    <row r="1722" spans="1:20" ht="88" x14ac:dyDescent="0.2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14">
        <f t="shared" si="104"/>
        <v>41952.741562499999</v>
      </c>
      <c r="J1722" s="3">
        <v>1415562471</v>
      </c>
      <c r="K1722" s="14">
        <f t="shared" si="105"/>
        <v>41922.699895833335</v>
      </c>
      <c r="L1722" s="3">
        <v>1412966871</v>
      </c>
      <c r="M1722" s="3" t="b">
        <v>0</v>
      </c>
      <c r="N1722" s="3">
        <v>8</v>
      </c>
      <c r="O1722" s="3" t="b">
        <v>0</v>
      </c>
      <c r="P1722" s="3" t="s">
        <v>8288</v>
      </c>
      <c r="Q1722" s="8">
        <f t="shared" si="106"/>
        <v>5.6250000000000001E-2</v>
      </c>
      <c r="R1722" s="10">
        <f t="shared" si="107"/>
        <v>28.125</v>
      </c>
      <c r="S1722" s="3" t="s">
        <v>8315</v>
      </c>
      <c r="T1722" s="3" t="s">
        <v>8337</v>
      </c>
    </row>
    <row r="1723" spans="1:20" ht="88" x14ac:dyDescent="0.2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14">
        <f t="shared" si="104"/>
        <v>42349.37804398148</v>
      </c>
      <c r="J1723" s="3">
        <v>1449831863</v>
      </c>
      <c r="K1723" s="14">
        <f t="shared" si="105"/>
        <v>42319.37804398148</v>
      </c>
      <c r="L1723" s="3">
        <v>1447239863</v>
      </c>
      <c r="M1723" s="3" t="b">
        <v>0</v>
      </c>
      <c r="N1723" s="3">
        <v>0</v>
      </c>
      <c r="O1723" s="3" t="b">
        <v>0</v>
      </c>
      <c r="P1723" s="3" t="s">
        <v>8288</v>
      </c>
      <c r="Q1723" s="8">
        <f t="shared" si="106"/>
        <v>0</v>
      </c>
      <c r="R1723" s="10" t="e">
        <f t="shared" si="107"/>
        <v>#DIV/0!</v>
      </c>
      <c r="S1723" s="3" t="s">
        <v>8315</v>
      </c>
      <c r="T1723" s="3" t="s">
        <v>8337</v>
      </c>
    </row>
    <row r="1724" spans="1:20" ht="88" x14ac:dyDescent="0.2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14">
        <f t="shared" si="104"/>
        <v>42462.923611111109</v>
      </c>
      <c r="J1724" s="3">
        <v>1459642200</v>
      </c>
      <c r="K1724" s="14">
        <f t="shared" si="105"/>
        <v>42425.877650462957</v>
      </c>
      <c r="L1724" s="3">
        <v>1456441429</v>
      </c>
      <c r="M1724" s="3" t="b">
        <v>0</v>
      </c>
      <c r="N1724" s="3">
        <v>1</v>
      </c>
      <c r="O1724" s="3" t="b">
        <v>0</v>
      </c>
      <c r="P1724" s="3" t="s">
        <v>8288</v>
      </c>
      <c r="Q1724" s="8">
        <f t="shared" si="106"/>
        <v>3.4722222222222224E-4</v>
      </c>
      <c r="R1724" s="10">
        <f t="shared" si="107"/>
        <v>1</v>
      </c>
      <c r="S1724" s="3" t="s">
        <v>8315</v>
      </c>
      <c r="T1724" s="3" t="s">
        <v>8337</v>
      </c>
    </row>
    <row r="1725" spans="1:20" ht="110" x14ac:dyDescent="0.2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14">
        <f t="shared" si="104"/>
        <v>42186.166666666664</v>
      </c>
      <c r="J1725" s="3">
        <v>1435730400</v>
      </c>
      <c r="K1725" s="14">
        <f t="shared" si="105"/>
        <v>42129.742071759254</v>
      </c>
      <c r="L1725" s="3">
        <v>1430855315</v>
      </c>
      <c r="M1725" s="3" t="b">
        <v>0</v>
      </c>
      <c r="N1725" s="3">
        <v>3</v>
      </c>
      <c r="O1725" s="3" t="b">
        <v>0</v>
      </c>
      <c r="P1725" s="3" t="s">
        <v>8288</v>
      </c>
      <c r="Q1725" s="8">
        <f t="shared" si="106"/>
        <v>6.5000000000000002E-2</v>
      </c>
      <c r="R1725" s="10">
        <f t="shared" si="107"/>
        <v>216.66666666666666</v>
      </c>
      <c r="S1725" s="3" t="s">
        <v>8315</v>
      </c>
      <c r="T1725" s="3" t="s">
        <v>8337</v>
      </c>
    </row>
    <row r="1726" spans="1:20" ht="88" x14ac:dyDescent="0.2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14">
        <f t="shared" si="104"/>
        <v>41942.849097222221</v>
      </c>
      <c r="J1726" s="3">
        <v>1414707762</v>
      </c>
      <c r="K1726" s="14">
        <f t="shared" si="105"/>
        <v>41912.849097222221</v>
      </c>
      <c r="L1726" s="3">
        <v>1412115762</v>
      </c>
      <c r="M1726" s="3" t="b">
        <v>0</v>
      </c>
      <c r="N1726" s="3">
        <v>4</v>
      </c>
      <c r="O1726" s="3" t="b">
        <v>0</v>
      </c>
      <c r="P1726" s="3" t="s">
        <v>8288</v>
      </c>
      <c r="Q1726" s="8">
        <f t="shared" si="106"/>
        <v>5.8333333333333336E-3</v>
      </c>
      <c r="R1726" s="10">
        <f t="shared" si="107"/>
        <v>8.75</v>
      </c>
      <c r="S1726" s="3" t="s">
        <v>8315</v>
      </c>
      <c r="T1726" s="3" t="s">
        <v>8337</v>
      </c>
    </row>
    <row r="1727" spans="1:20" ht="110" x14ac:dyDescent="0.2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14">
        <f t="shared" si="104"/>
        <v>41875.884826388887</v>
      </c>
      <c r="J1727" s="3">
        <v>1408922049</v>
      </c>
      <c r="K1727" s="14">
        <f t="shared" si="105"/>
        <v>41845.884826388887</v>
      </c>
      <c r="L1727" s="3">
        <v>1406330049</v>
      </c>
      <c r="M1727" s="3" t="b">
        <v>0</v>
      </c>
      <c r="N1727" s="3">
        <v>9</v>
      </c>
      <c r="O1727" s="3" t="b">
        <v>0</v>
      </c>
      <c r="P1727" s="3" t="s">
        <v>8288</v>
      </c>
      <c r="Q1727" s="8">
        <f t="shared" si="106"/>
        <v>0.10181818181818182</v>
      </c>
      <c r="R1727" s="10">
        <f t="shared" si="107"/>
        <v>62.222222222222221</v>
      </c>
      <c r="S1727" s="3" t="s">
        <v>8315</v>
      </c>
      <c r="T1727" s="3" t="s">
        <v>8337</v>
      </c>
    </row>
    <row r="1728" spans="1:20" ht="66" x14ac:dyDescent="0.2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14">
        <f t="shared" si="104"/>
        <v>41817.836388888885</v>
      </c>
      <c r="J1728" s="3">
        <v>1403906664</v>
      </c>
      <c r="K1728" s="14">
        <f t="shared" si="105"/>
        <v>41788.836388888885</v>
      </c>
      <c r="L1728" s="3">
        <v>1401401064</v>
      </c>
      <c r="M1728" s="3" t="b">
        <v>0</v>
      </c>
      <c r="N1728" s="3">
        <v>16</v>
      </c>
      <c r="O1728" s="3" t="b">
        <v>0</v>
      </c>
      <c r="P1728" s="3" t="s">
        <v>8288</v>
      </c>
      <c r="Q1728" s="8">
        <f t="shared" si="106"/>
        <v>0.33784615384615385</v>
      </c>
      <c r="R1728" s="10">
        <f t="shared" si="107"/>
        <v>137.25</v>
      </c>
      <c r="S1728" s="3" t="s">
        <v>8315</v>
      </c>
      <c r="T1728" s="3" t="s">
        <v>8337</v>
      </c>
    </row>
    <row r="1729" spans="1:20" ht="110" x14ac:dyDescent="0.2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14">
        <f t="shared" si="104"/>
        <v>42099.374999999993</v>
      </c>
      <c r="J1729" s="3">
        <v>1428231600</v>
      </c>
      <c r="K1729" s="14">
        <f t="shared" si="105"/>
        <v>42044.844641203701</v>
      </c>
      <c r="L1729" s="3">
        <v>1423520177</v>
      </c>
      <c r="M1729" s="3" t="b">
        <v>0</v>
      </c>
      <c r="N1729" s="3">
        <v>1</v>
      </c>
      <c r="O1729" s="3" t="b">
        <v>0</v>
      </c>
      <c r="P1729" s="3" t="s">
        <v>8288</v>
      </c>
      <c r="Q1729" s="8">
        <f t="shared" si="106"/>
        <v>3.3333333333333332E-4</v>
      </c>
      <c r="R1729" s="10">
        <f t="shared" si="107"/>
        <v>1</v>
      </c>
      <c r="S1729" s="3" t="s">
        <v>8315</v>
      </c>
      <c r="T1729" s="3" t="s">
        <v>8337</v>
      </c>
    </row>
    <row r="1730" spans="1:20" ht="88" x14ac:dyDescent="0.2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14">
        <f t="shared" si="104"/>
        <v>42298.542523148142</v>
      </c>
      <c r="J1730" s="3">
        <v>1445439674</v>
      </c>
      <c r="K1730" s="14">
        <f t="shared" si="105"/>
        <v>42268.542523148142</v>
      </c>
      <c r="L1730" s="3">
        <v>1442847674</v>
      </c>
      <c r="M1730" s="3" t="b">
        <v>0</v>
      </c>
      <c r="N1730" s="3">
        <v>7</v>
      </c>
      <c r="O1730" s="3" t="b">
        <v>0</v>
      </c>
      <c r="P1730" s="3" t="s">
        <v>8288</v>
      </c>
      <c r="Q1730" s="8">
        <f t="shared" si="106"/>
        <v>0.68400000000000005</v>
      </c>
      <c r="R1730" s="10">
        <f t="shared" si="107"/>
        <v>122.14285714285714</v>
      </c>
      <c r="S1730" s="3" t="s">
        <v>8315</v>
      </c>
      <c r="T1730" s="3" t="s">
        <v>8337</v>
      </c>
    </row>
    <row r="1731" spans="1:20" ht="88" x14ac:dyDescent="0.2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14">
        <f t="shared" ref="I1731:I1794" si="108">(((J1731/60)/60)/24)+DATE(1970,1,1)+(-2/24)</f>
        <v>42530.968819444439</v>
      </c>
      <c r="J1731" s="3">
        <v>1465521306</v>
      </c>
      <c r="K1731" s="14">
        <f t="shared" ref="K1731:K1794" si="109">(L1731/86400)+25569+(-2/24)</f>
        <v>42470.968819444439</v>
      </c>
      <c r="L1731" s="3">
        <v>1460337306</v>
      </c>
      <c r="M1731" s="3" t="b">
        <v>0</v>
      </c>
      <c r="N1731" s="3">
        <v>0</v>
      </c>
      <c r="O1731" s="3" t="b">
        <v>0</v>
      </c>
      <c r="P1731" s="3" t="s">
        <v>8288</v>
      </c>
      <c r="Q1731" s="8">
        <f t="shared" ref="Q1731:Q1794" si="110">E1731/D1731</f>
        <v>0</v>
      </c>
      <c r="R1731" s="10" t="e">
        <f t="shared" ref="R1731:R1794" si="111">E1731/N1731</f>
        <v>#DIV/0!</v>
      </c>
      <c r="S1731" s="3" t="s">
        <v>8315</v>
      </c>
      <c r="T1731" s="3" t="s">
        <v>8337</v>
      </c>
    </row>
    <row r="1732" spans="1:20" ht="88" x14ac:dyDescent="0.2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14">
        <f t="shared" si="108"/>
        <v>42302.004432870373</v>
      </c>
      <c r="J1732" s="3">
        <v>1445738783</v>
      </c>
      <c r="K1732" s="14">
        <f t="shared" si="109"/>
        <v>42272.004432870366</v>
      </c>
      <c r="L1732" s="3">
        <v>1443146783</v>
      </c>
      <c r="M1732" s="3" t="b">
        <v>0</v>
      </c>
      <c r="N1732" s="3">
        <v>0</v>
      </c>
      <c r="O1732" s="3" t="b">
        <v>0</v>
      </c>
      <c r="P1732" s="3" t="s">
        <v>8288</v>
      </c>
      <c r="Q1732" s="8">
        <f t="shared" si="110"/>
        <v>0</v>
      </c>
      <c r="R1732" s="10" t="e">
        <f t="shared" si="111"/>
        <v>#DIV/0!</v>
      </c>
      <c r="S1732" s="3" t="s">
        <v>8315</v>
      </c>
      <c r="T1732" s="3" t="s">
        <v>8337</v>
      </c>
    </row>
    <row r="1733" spans="1:20" ht="44" x14ac:dyDescent="0.2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14">
        <f t="shared" si="108"/>
        <v>42166.541666666664</v>
      </c>
      <c r="J1733" s="3">
        <v>1434034800</v>
      </c>
      <c r="K1733" s="14">
        <f t="shared" si="109"/>
        <v>42152.823518518511</v>
      </c>
      <c r="L1733" s="3">
        <v>1432849552</v>
      </c>
      <c r="M1733" s="3" t="b">
        <v>0</v>
      </c>
      <c r="N1733" s="3">
        <v>0</v>
      </c>
      <c r="O1733" s="3" t="b">
        <v>0</v>
      </c>
      <c r="P1733" s="3" t="s">
        <v>8288</v>
      </c>
      <c r="Q1733" s="8">
        <f t="shared" si="110"/>
        <v>0</v>
      </c>
      <c r="R1733" s="10" t="e">
        <f t="shared" si="111"/>
        <v>#DIV/0!</v>
      </c>
      <c r="S1733" s="3" t="s">
        <v>8315</v>
      </c>
      <c r="T1733" s="3" t="s">
        <v>8337</v>
      </c>
    </row>
    <row r="1734" spans="1:20" ht="88" x14ac:dyDescent="0.2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14">
        <f t="shared" si="108"/>
        <v>42385.124999999993</v>
      </c>
      <c r="J1734" s="3">
        <v>1452920400</v>
      </c>
      <c r="K1734" s="14">
        <f t="shared" si="109"/>
        <v>42325.600474537037</v>
      </c>
      <c r="L1734" s="3">
        <v>1447777481</v>
      </c>
      <c r="M1734" s="3" t="b">
        <v>0</v>
      </c>
      <c r="N1734" s="3">
        <v>0</v>
      </c>
      <c r="O1734" s="3" t="b">
        <v>0</v>
      </c>
      <c r="P1734" s="3" t="s">
        <v>8288</v>
      </c>
      <c r="Q1734" s="8">
        <f t="shared" si="110"/>
        <v>0</v>
      </c>
      <c r="R1734" s="10" t="e">
        <f t="shared" si="111"/>
        <v>#DIV/0!</v>
      </c>
      <c r="S1734" s="3" t="s">
        <v>8315</v>
      </c>
      <c r="T1734" s="3" t="s">
        <v>8337</v>
      </c>
    </row>
    <row r="1735" spans="1:20" ht="88" x14ac:dyDescent="0.2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14">
        <f t="shared" si="108"/>
        <v>42626.812499999993</v>
      </c>
      <c r="J1735" s="3">
        <v>1473802200</v>
      </c>
      <c r="K1735" s="14">
        <f t="shared" si="109"/>
        <v>42614.592291666668</v>
      </c>
      <c r="L1735" s="3">
        <v>1472746374</v>
      </c>
      <c r="M1735" s="3" t="b">
        <v>0</v>
      </c>
      <c r="N1735" s="3">
        <v>0</v>
      </c>
      <c r="O1735" s="3" t="b">
        <v>0</v>
      </c>
      <c r="P1735" s="3" t="s">
        <v>8288</v>
      </c>
      <c r="Q1735" s="8">
        <f t="shared" si="110"/>
        <v>0</v>
      </c>
      <c r="R1735" s="10" t="e">
        <f t="shared" si="111"/>
        <v>#DIV/0!</v>
      </c>
      <c r="S1735" s="3" t="s">
        <v>8315</v>
      </c>
      <c r="T1735" s="3" t="s">
        <v>8337</v>
      </c>
    </row>
    <row r="1736" spans="1:20" ht="88" x14ac:dyDescent="0.2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14">
        <f t="shared" si="108"/>
        <v>42131.953194444439</v>
      </c>
      <c r="J1736" s="3">
        <v>1431046356</v>
      </c>
      <c r="K1736" s="14">
        <f t="shared" si="109"/>
        <v>42101.953194444439</v>
      </c>
      <c r="L1736" s="3">
        <v>1428454356</v>
      </c>
      <c r="M1736" s="3" t="b">
        <v>0</v>
      </c>
      <c r="N1736" s="3">
        <v>1</v>
      </c>
      <c r="O1736" s="3" t="b">
        <v>0</v>
      </c>
      <c r="P1736" s="3" t="s">
        <v>8288</v>
      </c>
      <c r="Q1736" s="8">
        <f t="shared" si="110"/>
        <v>2.2222222222222223E-4</v>
      </c>
      <c r="R1736" s="10">
        <f t="shared" si="111"/>
        <v>1</v>
      </c>
      <c r="S1736" s="3" t="s">
        <v>8315</v>
      </c>
      <c r="T1736" s="3" t="s">
        <v>8337</v>
      </c>
    </row>
    <row r="1737" spans="1:20" ht="88" x14ac:dyDescent="0.2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14">
        <f t="shared" si="108"/>
        <v>42589.730844907412</v>
      </c>
      <c r="J1737" s="3">
        <v>1470598345</v>
      </c>
      <c r="K1737" s="14">
        <f t="shared" si="109"/>
        <v>42559.730844907404</v>
      </c>
      <c r="L1737" s="3">
        <v>1468006345</v>
      </c>
      <c r="M1737" s="3" t="b">
        <v>0</v>
      </c>
      <c r="N1737" s="3">
        <v>2</v>
      </c>
      <c r="O1737" s="3" t="b">
        <v>0</v>
      </c>
      <c r="P1737" s="3" t="s">
        <v>8288</v>
      </c>
      <c r="Q1737" s="8">
        <f t="shared" si="110"/>
        <v>0.11</v>
      </c>
      <c r="R1737" s="10">
        <f t="shared" si="111"/>
        <v>55</v>
      </c>
      <c r="S1737" s="3" t="s">
        <v>8315</v>
      </c>
      <c r="T1737" s="3" t="s">
        <v>8337</v>
      </c>
    </row>
    <row r="1738" spans="1:20" ht="66" x14ac:dyDescent="0.2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14">
        <f t="shared" si="108"/>
        <v>42316.819826388884</v>
      </c>
      <c r="J1738" s="3">
        <v>1447018833</v>
      </c>
      <c r="K1738" s="14">
        <f t="shared" si="109"/>
        <v>42286.77815972222</v>
      </c>
      <c r="L1738" s="3">
        <v>1444423233</v>
      </c>
      <c r="M1738" s="3" t="b">
        <v>0</v>
      </c>
      <c r="N1738" s="3">
        <v>1</v>
      </c>
      <c r="O1738" s="3" t="b">
        <v>0</v>
      </c>
      <c r="P1738" s="3" t="s">
        <v>8288</v>
      </c>
      <c r="Q1738" s="8">
        <f t="shared" si="110"/>
        <v>7.3333333333333332E-3</v>
      </c>
      <c r="R1738" s="10">
        <f t="shared" si="111"/>
        <v>22</v>
      </c>
      <c r="S1738" s="3" t="s">
        <v>8315</v>
      </c>
      <c r="T1738" s="3" t="s">
        <v>8337</v>
      </c>
    </row>
    <row r="1739" spans="1:20" ht="110" x14ac:dyDescent="0.2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14">
        <f t="shared" si="108"/>
        <v>42205.865648148152</v>
      </c>
      <c r="J1739" s="3">
        <v>1437432392</v>
      </c>
      <c r="K1739" s="14">
        <f t="shared" si="109"/>
        <v>42175.865648148145</v>
      </c>
      <c r="L1739" s="3">
        <v>1434840392</v>
      </c>
      <c r="M1739" s="3" t="b">
        <v>0</v>
      </c>
      <c r="N1739" s="3">
        <v>15</v>
      </c>
      <c r="O1739" s="3" t="b">
        <v>0</v>
      </c>
      <c r="P1739" s="3" t="s">
        <v>8288</v>
      </c>
      <c r="Q1739" s="8">
        <f t="shared" si="110"/>
        <v>0.21249999999999999</v>
      </c>
      <c r="R1739" s="10">
        <f t="shared" si="111"/>
        <v>56.666666666666664</v>
      </c>
      <c r="S1739" s="3" t="s">
        <v>8315</v>
      </c>
      <c r="T1739" s="3" t="s">
        <v>8337</v>
      </c>
    </row>
    <row r="1740" spans="1:20" ht="66" x14ac:dyDescent="0.2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14">
        <f t="shared" si="108"/>
        <v>41914.790995370371</v>
      </c>
      <c r="J1740" s="3">
        <v>1412283542</v>
      </c>
      <c r="K1740" s="14">
        <f t="shared" si="109"/>
        <v>41884.790995370371</v>
      </c>
      <c r="L1740" s="3">
        <v>1409691542</v>
      </c>
      <c r="M1740" s="3" t="b">
        <v>0</v>
      </c>
      <c r="N1740" s="3">
        <v>1</v>
      </c>
      <c r="O1740" s="3" t="b">
        <v>0</v>
      </c>
      <c r="P1740" s="3" t="s">
        <v>8288</v>
      </c>
      <c r="Q1740" s="8">
        <f t="shared" si="110"/>
        <v>4.0000000000000001E-3</v>
      </c>
      <c r="R1740" s="10">
        <f t="shared" si="111"/>
        <v>20</v>
      </c>
      <c r="S1740" s="3" t="s">
        <v>8315</v>
      </c>
      <c r="T1740" s="3" t="s">
        <v>8337</v>
      </c>
    </row>
    <row r="1741" spans="1:20" ht="88" x14ac:dyDescent="0.2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14">
        <f t="shared" si="108"/>
        <v>42494.749212962961</v>
      </c>
      <c r="J1741" s="3">
        <v>1462391932</v>
      </c>
      <c r="K1741" s="14">
        <f t="shared" si="109"/>
        <v>42435.790879629632</v>
      </c>
      <c r="L1741" s="3">
        <v>1457297932</v>
      </c>
      <c r="M1741" s="3" t="b">
        <v>0</v>
      </c>
      <c r="N1741" s="3">
        <v>1</v>
      </c>
      <c r="O1741" s="3" t="b">
        <v>0</v>
      </c>
      <c r="P1741" s="3" t="s">
        <v>8288</v>
      </c>
      <c r="Q1741" s="8">
        <f t="shared" si="110"/>
        <v>1E-3</v>
      </c>
      <c r="R1741" s="10">
        <f t="shared" si="111"/>
        <v>1</v>
      </c>
      <c r="S1741" s="3" t="s">
        <v>8315</v>
      </c>
      <c r="T1741" s="3" t="s">
        <v>8337</v>
      </c>
    </row>
    <row r="1742" spans="1:20" ht="88" x14ac:dyDescent="0.2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14">
        <f t="shared" si="108"/>
        <v>42201.73405092593</v>
      </c>
      <c r="J1742" s="3">
        <v>1437075422</v>
      </c>
      <c r="K1742" s="14">
        <f t="shared" si="109"/>
        <v>42171.734050925923</v>
      </c>
      <c r="L1742" s="3">
        <v>1434483422</v>
      </c>
      <c r="M1742" s="3" t="b">
        <v>0</v>
      </c>
      <c r="N1742" s="3">
        <v>0</v>
      </c>
      <c r="O1742" s="3" t="b">
        <v>0</v>
      </c>
      <c r="P1742" s="3" t="s">
        <v>8288</v>
      </c>
      <c r="Q1742" s="8">
        <f t="shared" si="110"/>
        <v>0</v>
      </c>
      <c r="R1742" s="10" t="e">
        <f t="shared" si="111"/>
        <v>#DIV/0!</v>
      </c>
      <c r="S1742" s="3" t="s">
        <v>8315</v>
      </c>
      <c r="T1742" s="3" t="s">
        <v>8337</v>
      </c>
    </row>
    <row r="1743" spans="1:20" ht="66" x14ac:dyDescent="0.2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14">
        <f t="shared" si="108"/>
        <v>42165.544803240737</v>
      </c>
      <c r="J1743" s="3">
        <v>1433948671</v>
      </c>
      <c r="K1743" s="14">
        <f t="shared" si="109"/>
        <v>42120.544803240737</v>
      </c>
      <c r="L1743" s="3">
        <v>1430060671</v>
      </c>
      <c r="M1743" s="3" t="b">
        <v>0</v>
      </c>
      <c r="N1743" s="3">
        <v>52</v>
      </c>
      <c r="O1743" s="3" t="b">
        <v>1</v>
      </c>
      <c r="P1743" s="3" t="s">
        <v>8280</v>
      </c>
      <c r="Q1743" s="8">
        <f t="shared" si="110"/>
        <v>1.1083333333333334</v>
      </c>
      <c r="R1743" s="10">
        <f t="shared" si="111"/>
        <v>25.576923076923077</v>
      </c>
      <c r="S1743" s="3" t="s">
        <v>8328</v>
      </c>
      <c r="T1743" s="3" t="s">
        <v>8329</v>
      </c>
    </row>
    <row r="1744" spans="1:20" ht="88" x14ac:dyDescent="0.2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14">
        <f t="shared" si="108"/>
        <v>42742.791666666664</v>
      </c>
      <c r="J1744" s="3">
        <v>1483822800</v>
      </c>
      <c r="K1744" s="14">
        <f t="shared" si="109"/>
        <v>42710.793634259258</v>
      </c>
      <c r="L1744" s="3">
        <v>1481058170</v>
      </c>
      <c r="M1744" s="3" t="b">
        <v>0</v>
      </c>
      <c r="N1744" s="3">
        <v>34</v>
      </c>
      <c r="O1744" s="3" t="b">
        <v>1</v>
      </c>
      <c r="P1744" s="3" t="s">
        <v>8280</v>
      </c>
      <c r="Q1744" s="8">
        <f t="shared" si="110"/>
        <v>1.0874999999999999</v>
      </c>
      <c r="R1744" s="10">
        <f t="shared" si="111"/>
        <v>63.970588235294116</v>
      </c>
      <c r="S1744" s="3" t="s">
        <v>8328</v>
      </c>
      <c r="T1744" s="3" t="s">
        <v>8329</v>
      </c>
    </row>
    <row r="1745" spans="1:20" ht="88" x14ac:dyDescent="0.2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14">
        <f t="shared" si="108"/>
        <v>42609.082638888889</v>
      </c>
      <c r="J1745" s="3">
        <v>1472270340</v>
      </c>
      <c r="K1745" s="14">
        <f t="shared" si="109"/>
        <v>42586.842303240737</v>
      </c>
      <c r="L1745" s="3">
        <v>1470348775</v>
      </c>
      <c r="M1745" s="3" t="b">
        <v>0</v>
      </c>
      <c r="N1745" s="3">
        <v>67</v>
      </c>
      <c r="O1745" s="3" t="b">
        <v>1</v>
      </c>
      <c r="P1745" s="3" t="s">
        <v>8280</v>
      </c>
      <c r="Q1745" s="8">
        <f t="shared" si="110"/>
        <v>1.0041666666666667</v>
      </c>
      <c r="R1745" s="10">
        <f t="shared" si="111"/>
        <v>89.925373134328353</v>
      </c>
      <c r="S1745" s="3" t="s">
        <v>8328</v>
      </c>
      <c r="T1745" s="3" t="s">
        <v>8329</v>
      </c>
    </row>
    <row r="1746" spans="1:20" ht="88" x14ac:dyDescent="0.2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14">
        <f t="shared" si="108"/>
        <v>42071.480057870365</v>
      </c>
      <c r="J1746" s="3">
        <v>1425821477</v>
      </c>
      <c r="K1746" s="14">
        <f t="shared" si="109"/>
        <v>42026.521724537037</v>
      </c>
      <c r="L1746" s="3">
        <v>1421937077</v>
      </c>
      <c r="M1746" s="3" t="b">
        <v>0</v>
      </c>
      <c r="N1746" s="3">
        <v>70</v>
      </c>
      <c r="O1746" s="3" t="b">
        <v>1</v>
      </c>
      <c r="P1746" s="3" t="s">
        <v>8280</v>
      </c>
      <c r="Q1746" s="8">
        <f t="shared" si="110"/>
        <v>1.1845454545454546</v>
      </c>
      <c r="R1746" s="10">
        <f t="shared" si="111"/>
        <v>93.071428571428569</v>
      </c>
      <c r="S1746" s="3" t="s">
        <v>8328</v>
      </c>
      <c r="T1746" s="3" t="s">
        <v>8329</v>
      </c>
    </row>
    <row r="1747" spans="1:20" ht="110" x14ac:dyDescent="0.2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14">
        <f t="shared" si="108"/>
        <v>42725.999999999993</v>
      </c>
      <c r="J1747" s="3">
        <v>1482372000</v>
      </c>
      <c r="K1747" s="14">
        <f t="shared" si="109"/>
        <v>42690.176365740735</v>
      </c>
      <c r="L1747" s="3">
        <v>1479276838</v>
      </c>
      <c r="M1747" s="3" t="b">
        <v>0</v>
      </c>
      <c r="N1747" s="3">
        <v>89</v>
      </c>
      <c r="O1747" s="3" t="b">
        <v>1</v>
      </c>
      <c r="P1747" s="3" t="s">
        <v>8280</v>
      </c>
      <c r="Q1747" s="8">
        <f t="shared" si="110"/>
        <v>1.1401428571428571</v>
      </c>
      <c r="R1747" s="10">
        <f t="shared" si="111"/>
        <v>89.674157303370791</v>
      </c>
      <c r="S1747" s="3" t="s">
        <v>8328</v>
      </c>
      <c r="T1747" s="3" t="s">
        <v>8329</v>
      </c>
    </row>
    <row r="1748" spans="1:20" ht="88" x14ac:dyDescent="0.2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14">
        <f t="shared" si="108"/>
        <v>42697.999999999993</v>
      </c>
      <c r="J1748" s="3">
        <v>1479952800</v>
      </c>
      <c r="K1748" s="14">
        <f t="shared" si="109"/>
        <v>42668.093368055554</v>
      </c>
      <c r="L1748" s="3">
        <v>1477368867</v>
      </c>
      <c r="M1748" s="3" t="b">
        <v>0</v>
      </c>
      <c r="N1748" s="3">
        <v>107</v>
      </c>
      <c r="O1748" s="3" t="b">
        <v>1</v>
      </c>
      <c r="P1748" s="3" t="s">
        <v>8280</v>
      </c>
      <c r="Q1748" s="8">
        <f t="shared" si="110"/>
        <v>1.4810000000000001</v>
      </c>
      <c r="R1748" s="10">
        <f t="shared" si="111"/>
        <v>207.61682242990653</v>
      </c>
      <c r="S1748" s="3" t="s">
        <v>8328</v>
      </c>
      <c r="T1748" s="3" t="s">
        <v>8329</v>
      </c>
    </row>
    <row r="1749" spans="1:20" ht="88" x14ac:dyDescent="0.2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14">
        <f t="shared" si="108"/>
        <v>42321.541666666664</v>
      </c>
      <c r="J1749" s="3">
        <v>1447426800</v>
      </c>
      <c r="K1749" s="14">
        <f t="shared" si="109"/>
        <v>42292.35219907407</v>
      </c>
      <c r="L1749" s="3">
        <v>1444904830</v>
      </c>
      <c r="M1749" s="3" t="b">
        <v>0</v>
      </c>
      <c r="N1749" s="3">
        <v>159</v>
      </c>
      <c r="O1749" s="3" t="b">
        <v>1</v>
      </c>
      <c r="P1749" s="3" t="s">
        <v>8280</v>
      </c>
      <c r="Q1749" s="8">
        <f t="shared" si="110"/>
        <v>1.0495555555555556</v>
      </c>
      <c r="R1749" s="10">
        <f t="shared" si="111"/>
        <v>59.408805031446541</v>
      </c>
      <c r="S1749" s="3" t="s">
        <v>8328</v>
      </c>
      <c r="T1749" s="3" t="s">
        <v>8329</v>
      </c>
    </row>
    <row r="1750" spans="1:20" ht="66" x14ac:dyDescent="0.2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14">
        <f t="shared" si="108"/>
        <v>42249.867395833331</v>
      </c>
      <c r="J1750" s="3">
        <v>1441234143</v>
      </c>
      <c r="K1750" s="14">
        <f t="shared" si="109"/>
        <v>42219.867395833331</v>
      </c>
      <c r="L1750" s="3">
        <v>1438642143</v>
      </c>
      <c r="M1750" s="3" t="b">
        <v>0</v>
      </c>
      <c r="N1750" s="3">
        <v>181</v>
      </c>
      <c r="O1750" s="3" t="b">
        <v>1</v>
      </c>
      <c r="P1750" s="3" t="s">
        <v>8280</v>
      </c>
      <c r="Q1750" s="8">
        <f t="shared" si="110"/>
        <v>1.29948</v>
      </c>
      <c r="R1750" s="10">
        <f t="shared" si="111"/>
        <v>358.97237569060775</v>
      </c>
      <c r="S1750" s="3" t="s">
        <v>8328</v>
      </c>
      <c r="T1750" s="3" t="s">
        <v>8329</v>
      </c>
    </row>
    <row r="1751" spans="1:20" ht="66" x14ac:dyDescent="0.2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14">
        <f t="shared" si="108"/>
        <v>42795.708333333336</v>
      </c>
      <c r="J1751" s="3">
        <v>1488394800</v>
      </c>
      <c r="K1751" s="14">
        <f t="shared" si="109"/>
        <v>42758.892604166664</v>
      </c>
      <c r="L1751" s="3">
        <v>1485213921</v>
      </c>
      <c r="M1751" s="3" t="b">
        <v>0</v>
      </c>
      <c r="N1751" s="3">
        <v>131</v>
      </c>
      <c r="O1751" s="3" t="b">
        <v>1</v>
      </c>
      <c r="P1751" s="3" t="s">
        <v>8280</v>
      </c>
      <c r="Q1751" s="8">
        <f t="shared" si="110"/>
        <v>1.2348756218905472</v>
      </c>
      <c r="R1751" s="10">
        <f t="shared" si="111"/>
        <v>94.736641221374043</v>
      </c>
      <c r="S1751" s="3" t="s">
        <v>8328</v>
      </c>
      <c r="T1751" s="3" t="s">
        <v>8329</v>
      </c>
    </row>
    <row r="1752" spans="1:20" ht="110" x14ac:dyDescent="0.2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14">
        <f t="shared" si="108"/>
        <v>42479.753518518519</v>
      </c>
      <c r="J1752" s="3">
        <v>1461096304</v>
      </c>
      <c r="K1752" s="14">
        <f t="shared" si="109"/>
        <v>42454.753518518519</v>
      </c>
      <c r="L1752" s="3">
        <v>1458936304</v>
      </c>
      <c r="M1752" s="3" t="b">
        <v>0</v>
      </c>
      <c r="N1752" s="3">
        <v>125</v>
      </c>
      <c r="O1752" s="3" t="b">
        <v>1</v>
      </c>
      <c r="P1752" s="3" t="s">
        <v>8280</v>
      </c>
      <c r="Q1752" s="8">
        <f t="shared" si="110"/>
        <v>2.0162</v>
      </c>
      <c r="R1752" s="10">
        <f t="shared" si="111"/>
        <v>80.647999999999996</v>
      </c>
      <c r="S1752" s="3" t="s">
        <v>8328</v>
      </c>
      <c r="T1752" s="3" t="s">
        <v>8329</v>
      </c>
    </row>
    <row r="1753" spans="1:20" ht="66" x14ac:dyDescent="0.2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14">
        <f t="shared" si="108"/>
        <v>42082.6565162037</v>
      </c>
      <c r="J1753" s="3">
        <v>1426787123</v>
      </c>
      <c r="K1753" s="14">
        <f t="shared" si="109"/>
        <v>42052.698182870365</v>
      </c>
      <c r="L1753" s="3">
        <v>1424198723</v>
      </c>
      <c r="M1753" s="3" t="b">
        <v>0</v>
      </c>
      <c r="N1753" s="3">
        <v>61</v>
      </c>
      <c r="O1753" s="3" t="b">
        <v>1</v>
      </c>
      <c r="P1753" s="3" t="s">
        <v>8280</v>
      </c>
      <c r="Q1753" s="8">
        <f t="shared" si="110"/>
        <v>1.0289999999999999</v>
      </c>
      <c r="R1753" s="10">
        <f t="shared" si="111"/>
        <v>168.68852459016392</v>
      </c>
      <c r="S1753" s="3" t="s">
        <v>8328</v>
      </c>
      <c r="T1753" s="3" t="s">
        <v>8329</v>
      </c>
    </row>
    <row r="1754" spans="1:20" ht="66" x14ac:dyDescent="0.2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14">
        <f t="shared" si="108"/>
        <v>42657.169930555552</v>
      </c>
      <c r="J1754" s="3">
        <v>1476425082</v>
      </c>
      <c r="K1754" s="14">
        <f t="shared" si="109"/>
        <v>42627.169930555552</v>
      </c>
      <c r="L1754" s="3">
        <v>1473833082</v>
      </c>
      <c r="M1754" s="3" t="b">
        <v>0</v>
      </c>
      <c r="N1754" s="3">
        <v>90</v>
      </c>
      <c r="O1754" s="3" t="b">
        <v>1</v>
      </c>
      <c r="P1754" s="3" t="s">
        <v>8280</v>
      </c>
      <c r="Q1754" s="8">
        <f t="shared" si="110"/>
        <v>2.6016666666666666</v>
      </c>
      <c r="R1754" s="10">
        <f t="shared" si="111"/>
        <v>34.68888888888889</v>
      </c>
      <c r="S1754" s="3" t="s">
        <v>8328</v>
      </c>
      <c r="T1754" s="3" t="s">
        <v>8329</v>
      </c>
    </row>
    <row r="1755" spans="1:20" ht="88" x14ac:dyDescent="0.2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14">
        <f t="shared" si="108"/>
        <v>42450.624629629623</v>
      </c>
      <c r="J1755" s="3">
        <v>1458579568</v>
      </c>
      <c r="K1755" s="14">
        <f t="shared" si="109"/>
        <v>42420.666296296295</v>
      </c>
      <c r="L1755" s="3">
        <v>1455991168</v>
      </c>
      <c r="M1755" s="3" t="b">
        <v>0</v>
      </c>
      <c r="N1755" s="3">
        <v>35</v>
      </c>
      <c r="O1755" s="3" t="b">
        <v>1</v>
      </c>
      <c r="P1755" s="3" t="s">
        <v>8280</v>
      </c>
      <c r="Q1755" s="8">
        <f t="shared" si="110"/>
        <v>1.08</v>
      </c>
      <c r="R1755" s="10">
        <f t="shared" si="111"/>
        <v>462.85714285714283</v>
      </c>
      <c r="S1755" s="3" t="s">
        <v>8328</v>
      </c>
      <c r="T1755" s="3" t="s">
        <v>8329</v>
      </c>
    </row>
    <row r="1756" spans="1:20" ht="88" x14ac:dyDescent="0.2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14">
        <f t="shared" si="108"/>
        <v>42097.751770833333</v>
      </c>
      <c r="J1756" s="3">
        <v>1428091353</v>
      </c>
      <c r="K1756" s="14">
        <f t="shared" si="109"/>
        <v>42067.793437499997</v>
      </c>
      <c r="L1756" s="3">
        <v>1425502953</v>
      </c>
      <c r="M1756" s="3" t="b">
        <v>0</v>
      </c>
      <c r="N1756" s="3">
        <v>90</v>
      </c>
      <c r="O1756" s="3" t="b">
        <v>1</v>
      </c>
      <c r="P1756" s="3" t="s">
        <v>8280</v>
      </c>
      <c r="Q1756" s="8">
        <f t="shared" si="110"/>
        <v>1.1052941176470588</v>
      </c>
      <c r="R1756" s="10">
        <f t="shared" si="111"/>
        <v>104.38888888888889</v>
      </c>
      <c r="S1756" s="3" t="s">
        <v>8328</v>
      </c>
      <c r="T1756" s="3" t="s">
        <v>8329</v>
      </c>
    </row>
    <row r="1757" spans="1:20" ht="88" x14ac:dyDescent="0.2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14">
        <f t="shared" si="108"/>
        <v>42282.705567129626</v>
      </c>
      <c r="J1757" s="3">
        <v>1444071361</v>
      </c>
      <c r="K1757" s="14">
        <f t="shared" si="109"/>
        <v>42252.705567129626</v>
      </c>
      <c r="L1757" s="3">
        <v>1441479361</v>
      </c>
      <c r="M1757" s="3" t="b">
        <v>0</v>
      </c>
      <c r="N1757" s="3">
        <v>4</v>
      </c>
      <c r="O1757" s="3" t="b">
        <v>1</v>
      </c>
      <c r="P1757" s="3" t="s">
        <v>8280</v>
      </c>
      <c r="Q1757" s="8">
        <f t="shared" si="110"/>
        <v>1.2</v>
      </c>
      <c r="R1757" s="10">
        <f t="shared" si="111"/>
        <v>7.5</v>
      </c>
      <c r="S1757" s="3" t="s">
        <v>8328</v>
      </c>
      <c r="T1757" s="3" t="s">
        <v>8329</v>
      </c>
    </row>
    <row r="1758" spans="1:20" ht="88" x14ac:dyDescent="0.2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14">
        <f t="shared" si="108"/>
        <v>42611.084131944437</v>
      </c>
      <c r="J1758" s="3">
        <v>1472443269</v>
      </c>
      <c r="K1758" s="14">
        <f t="shared" si="109"/>
        <v>42571.084131944437</v>
      </c>
      <c r="L1758" s="3">
        <v>1468987269</v>
      </c>
      <c r="M1758" s="3" t="b">
        <v>0</v>
      </c>
      <c r="N1758" s="3">
        <v>120</v>
      </c>
      <c r="O1758" s="3" t="b">
        <v>1</v>
      </c>
      <c r="P1758" s="3" t="s">
        <v>8280</v>
      </c>
      <c r="Q1758" s="8">
        <f t="shared" si="110"/>
        <v>1.0282909090909091</v>
      </c>
      <c r="R1758" s="10">
        <f t="shared" si="111"/>
        <v>47.13</v>
      </c>
      <c r="S1758" s="3" t="s">
        <v>8328</v>
      </c>
      <c r="T1758" s="3" t="s">
        <v>8329</v>
      </c>
    </row>
    <row r="1759" spans="1:20" ht="66" x14ac:dyDescent="0.2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14">
        <f t="shared" si="108"/>
        <v>42763.728472222218</v>
      </c>
      <c r="J1759" s="3">
        <v>1485631740</v>
      </c>
      <c r="K1759" s="14">
        <f t="shared" si="109"/>
        <v>42733.744016203702</v>
      </c>
      <c r="L1759" s="3">
        <v>1483041083</v>
      </c>
      <c r="M1759" s="3" t="b">
        <v>0</v>
      </c>
      <c r="N1759" s="3">
        <v>14</v>
      </c>
      <c r="O1759" s="3" t="b">
        <v>1</v>
      </c>
      <c r="P1759" s="3" t="s">
        <v>8280</v>
      </c>
      <c r="Q1759" s="8">
        <f t="shared" si="110"/>
        <v>1.1599999999999999</v>
      </c>
      <c r="R1759" s="10">
        <f t="shared" si="111"/>
        <v>414.28571428571428</v>
      </c>
      <c r="S1759" s="3" t="s">
        <v>8328</v>
      </c>
      <c r="T1759" s="3" t="s">
        <v>8329</v>
      </c>
    </row>
    <row r="1760" spans="1:20" ht="88" x14ac:dyDescent="0.2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14">
        <f t="shared" si="108"/>
        <v>42565.87259259259</v>
      </c>
      <c r="J1760" s="3">
        <v>1468536992</v>
      </c>
      <c r="K1760" s="14">
        <f t="shared" si="109"/>
        <v>42505.87259259259</v>
      </c>
      <c r="L1760" s="3">
        <v>1463352992</v>
      </c>
      <c r="M1760" s="3" t="b">
        <v>0</v>
      </c>
      <c r="N1760" s="3">
        <v>27</v>
      </c>
      <c r="O1760" s="3" t="b">
        <v>1</v>
      </c>
      <c r="P1760" s="3" t="s">
        <v>8280</v>
      </c>
      <c r="Q1760" s="8">
        <f t="shared" si="110"/>
        <v>1.147</v>
      </c>
      <c r="R1760" s="10">
        <f t="shared" si="111"/>
        <v>42.481481481481481</v>
      </c>
      <c r="S1760" s="3" t="s">
        <v>8328</v>
      </c>
      <c r="T1760" s="3" t="s">
        <v>8329</v>
      </c>
    </row>
    <row r="1761" spans="1:20" ht="44" x14ac:dyDescent="0.2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14">
        <f t="shared" si="108"/>
        <v>42088.704039351847</v>
      </c>
      <c r="J1761" s="3">
        <v>1427309629</v>
      </c>
      <c r="K1761" s="14">
        <f t="shared" si="109"/>
        <v>42068.745706018519</v>
      </c>
      <c r="L1761" s="3">
        <v>1425585229</v>
      </c>
      <c r="M1761" s="3" t="b">
        <v>0</v>
      </c>
      <c r="N1761" s="3">
        <v>49</v>
      </c>
      <c r="O1761" s="3" t="b">
        <v>1</v>
      </c>
      <c r="P1761" s="3" t="s">
        <v>8280</v>
      </c>
      <c r="Q1761" s="8">
        <f t="shared" si="110"/>
        <v>1.0660000000000001</v>
      </c>
      <c r="R1761" s="10">
        <f t="shared" si="111"/>
        <v>108.77551020408163</v>
      </c>
      <c r="S1761" s="3" t="s">
        <v>8328</v>
      </c>
      <c r="T1761" s="3" t="s">
        <v>8329</v>
      </c>
    </row>
    <row r="1762" spans="1:20" ht="110" x14ac:dyDescent="0.2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14">
        <f t="shared" si="108"/>
        <v>42425.589270833334</v>
      </c>
      <c r="J1762" s="3">
        <v>1456416513</v>
      </c>
      <c r="K1762" s="14">
        <f t="shared" si="109"/>
        <v>42405.589270833334</v>
      </c>
      <c r="L1762" s="3">
        <v>1454688513</v>
      </c>
      <c r="M1762" s="3" t="b">
        <v>0</v>
      </c>
      <c r="N1762" s="3">
        <v>102</v>
      </c>
      <c r="O1762" s="3" t="b">
        <v>1</v>
      </c>
      <c r="P1762" s="3" t="s">
        <v>8280</v>
      </c>
      <c r="Q1762" s="8">
        <f t="shared" si="110"/>
        <v>1.6544000000000001</v>
      </c>
      <c r="R1762" s="10">
        <f t="shared" si="111"/>
        <v>81.098039215686271</v>
      </c>
      <c r="S1762" s="3" t="s">
        <v>8328</v>
      </c>
      <c r="T1762" s="3" t="s">
        <v>8329</v>
      </c>
    </row>
    <row r="1763" spans="1:20" ht="66" x14ac:dyDescent="0.2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14">
        <f t="shared" si="108"/>
        <v>42259.484490740739</v>
      </c>
      <c r="J1763" s="3">
        <v>1442065060</v>
      </c>
      <c r="K1763" s="14">
        <f t="shared" si="109"/>
        <v>42209.484490740739</v>
      </c>
      <c r="L1763" s="3">
        <v>1437745060</v>
      </c>
      <c r="M1763" s="3" t="b">
        <v>0</v>
      </c>
      <c r="N1763" s="3">
        <v>3</v>
      </c>
      <c r="O1763" s="3" t="b">
        <v>1</v>
      </c>
      <c r="P1763" s="3" t="s">
        <v>8280</v>
      </c>
      <c r="Q1763" s="8">
        <f t="shared" si="110"/>
        <v>1.55</v>
      </c>
      <c r="R1763" s="10">
        <f t="shared" si="111"/>
        <v>51.666666666666664</v>
      </c>
      <c r="S1763" s="3" t="s">
        <v>8328</v>
      </c>
      <c r="T1763" s="3" t="s">
        <v>8329</v>
      </c>
    </row>
    <row r="1764" spans="1:20" ht="44" x14ac:dyDescent="0.2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14">
        <f t="shared" si="108"/>
        <v>42440.898668981477</v>
      </c>
      <c r="J1764" s="3">
        <v>1457739245</v>
      </c>
      <c r="K1764" s="14">
        <f t="shared" si="109"/>
        <v>42410.898668981477</v>
      </c>
      <c r="L1764" s="3">
        <v>1455147245</v>
      </c>
      <c r="M1764" s="3" t="b">
        <v>0</v>
      </c>
      <c r="N1764" s="3">
        <v>25</v>
      </c>
      <c r="O1764" s="3" t="b">
        <v>1</v>
      </c>
      <c r="P1764" s="3" t="s">
        <v>8280</v>
      </c>
      <c r="Q1764" s="8">
        <f t="shared" si="110"/>
        <v>8.85</v>
      </c>
      <c r="R1764" s="10">
        <f t="shared" si="111"/>
        <v>35.4</v>
      </c>
      <c r="S1764" s="3" t="s">
        <v>8328</v>
      </c>
      <c r="T1764" s="3" t="s">
        <v>8329</v>
      </c>
    </row>
    <row r="1765" spans="1:20" ht="88" x14ac:dyDescent="0.2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14">
        <f t="shared" si="108"/>
        <v>42666.785185185181</v>
      </c>
      <c r="J1765" s="3">
        <v>1477255840</v>
      </c>
      <c r="K1765" s="14">
        <f t="shared" si="109"/>
        <v>42636.785185185181</v>
      </c>
      <c r="L1765" s="3">
        <v>1474663840</v>
      </c>
      <c r="M1765" s="3" t="b">
        <v>0</v>
      </c>
      <c r="N1765" s="3">
        <v>118</v>
      </c>
      <c r="O1765" s="3" t="b">
        <v>1</v>
      </c>
      <c r="P1765" s="3" t="s">
        <v>8280</v>
      </c>
      <c r="Q1765" s="8">
        <f t="shared" si="110"/>
        <v>1.0190833333333333</v>
      </c>
      <c r="R1765" s="10">
        <f t="shared" si="111"/>
        <v>103.63559322033899</v>
      </c>
      <c r="S1765" s="3" t="s">
        <v>8328</v>
      </c>
      <c r="T1765" s="3" t="s">
        <v>8329</v>
      </c>
    </row>
    <row r="1766" spans="1:20" ht="88" x14ac:dyDescent="0.2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14">
        <f t="shared" si="108"/>
        <v>41854.40253472222</v>
      </c>
      <c r="J1766" s="3">
        <v>1407065979</v>
      </c>
      <c r="K1766" s="14">
        <f t="shared" si="109"/>
        <v>41825.40253472222</v>
      </c>
      <c r="L1766" s="3">
        <v>1404560379</v>
      </c>
      <c r="M1766" s="3" t="b">
        <v>1</v>
      </c>
      <c r="N1766" s="3">
        <v>39</v>
      </c>
      <c r="O1766" s="3" t="b">
        <v>0</v>
      </c>
      <c r="P1766" s="3" t="s">
        <v>8280</v>
      </c>
      <c r="Q1766" s="8">
        <f t="shared" si="110"/>
        <v>0.19600000000000001</v>
      </c>
      <c r="R1766" s="10">
        <f t="shared" si="111"/>
        <v>55.282051282051285</v>
      </c>
      <c r="S1766" s="3" t="s">
        <v>8328</v>
      </c>
      <c r="T1766" s="3" t="s">
        <v>8329</v>
      </c>
    </row>
    <row r="1767" spans="1:20" ht="110" x14ac:dyDescent="0.2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14">
        <f t="shared" si="108"/>
        <v>41864.897129629629</v>
      </c>
      <c r="J1767" s="3">
        <v>1407972712</v>
      </c>
      <c r="K1767" s="14">
        <f t="shared" si="109"/>
        <v>41834.897129629629</v>
      </c>
      <c r="L1767" s="3">
        <v>1405380712</v>
      </c>
      <c r="M1767" s="3" t="b">
        <v>1</v>
      </c>
      <c r="N1767" s="3">
        <v>103</v>
      </c>
      <c r="O1767" s="3" t="b">
        <v>0</v>
      </c>
      <c r="P1767" s="3" t="s">
        <v>8280</v>
      </c>
      <c r="Q1767" s="8">
        <f t="shared" si="110"/>
        <v>0.59467839999999994</v>
      </c>
      <c r="R1767" s="10">
        <f t="shared" si="111"/>
        <v>72.16970873786407</v>
      </c>
      <c r="S1767" s="3" t="s">
        <v>8328</v>
      </c>
      <c r="T1767" s="3" t="s">
        <v>8329</v>
      </c>
    </row>
    <row r="1768" spans="1:20" ht="66" x14ac:dyDescent="0.2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14">
        <f t="shared" si="108"/>
        <v>41876.77648148148</v>
      </c>
      <c r="J1768" s="3">
        <v>1408999088</v>
      </c>
      <c r="K1768" s="14">
        <f t="shared" si="109"/>
        <v>41855.77648148148</v>
      </c>
      <c r="L1768" s="3">
        <v>1407184688</v>
      </c>
      <c r="M1768" s="3" t="b">
        <v>1</v>
      </c>
      <c r="N1768" s="3">
        <v>0</v>
      </c>
      <c r="O1768" s="3" t="b">
        <v>0</v>
      </c>
      <c r="P1768" s="3" t="s">
        <v>8280</v>
      </c>
      <c r="Q1768" s="8">
        <f t="shared" si="110"/>
        <v>0</v>
      </c>
      <c r="R1768" s="10" t="e">
        <f t="shared" si="111"/>
        <v>#DIV/0!</v>
      </c>
      <c r="S1768" s="3" t="s">
        <v>8328</v>
      </c>
      <c r="T1768" s="3" t="s">
        <v>8329</v>
      </c>
    </row>
    <row r="1769" spans="1:20" ht="66" x14ac:dyDescent="0.2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14">
        <f t="shared" si="108"/>
        <v>41854.575046296297</v>
      </c>
      <c r="J1769" s="3">
        <v>1407080884</v>
      </c>
      <c r="K1769" s="14">
        <f t="shared" si="109"/>
        <v>41824.575046296297</v>
      </c>
      <c r="L1769" s="3">
        <v>1404488884</v>
      </c>
      <c r="M1769" s="3" t="b">
        <v>1</v>
      </c>
      <c r="N1769" s="3">
        <v>39</v>
      </c>
      <c r="O1769" s="3" t="b">
        <v>0</v>
      </c>
      <c r="P1769" s="3" t="s">
        <v>8280</v>
      </c>
      <c r="Q1769" s="8">
        <f t="shared" si="110"/>
        <v>0.4572</v>
      </c>
      <c r="R1769" s="10">
        <f t="shared" si="111"/>
        <v>58.615384615384613</v>
      </c>
      <c r="S1769" s="3" t="s">
        <v>8328</v>
      </c>
      <c r="T1769" s="3" t="s">
        <v>8329</v>
      </c>
    </row>
    <row r="1770" spans="1:20" ht="88" x14ac:dyDescent="0.2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14">
        <f t="shared" si="108"/>
        <v>41909.477361111109</v>
      </c>
      <c r="J1770" s="3">
        <v>1411824444</v>
      </c>
      <c r="K1770" s="14">
        <f t="shared" si="109"/>
        <v>41849.477361111109</v>
      </c>
      <c r="L1770" s="3">
        <v>1406640444</v>
      </c>
      <c r="M1770" s="3" t="b">
        <v>1</v>
      </c>
      <c r="N1770" s="3">
        <v>15</v>
      </c>
      <c r="O1770" s="3" t="b">
        <v>0</v>
      </c>
      <c r="P1770" s="3" t="s">
        <v>8280</v>
      </c>
      <c r="Q1770" s="8">
        <f t="shared" si="110"/>
        <v>3.7400000000000003E-2</v>
      </c>
      <c r="R1770" s="10">
        <f t="shared" si="111"/>
        <v>12.466666666666667</v>
      </c>
      <c r="S1770" s="3" t="s">
        <v>8328</v>
      </c>
      <c r="T1770" s="3" t="s">
        <v>8329</v>
      </c>
    </row>
    <row r="1771" spans="1:20" ht="88" x14ac:dyDescent="0.2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14">
        <f t="shared" si="108"/>
        <v>42017.735636574071</v>
      </c>
      <c r="J1771" s="3">
        <v>1421177959</v>
      </c>
      <c r="K1771" s="14">
        <f t="shared" si="109"/>
        <v>41987.735636574071</v>
      </c>
      <c r="L1771" s="3">
        <v>1418585959</v>
      </c>
      <c r="M1771" s="3" t="b">
        <v>1</v>
      </c>
      <c r="N1771" s="3">
        <v>22</v>
      </c>
      <c r="O1771" s="3" t="b">
        <v>0</v>
      </c>
      <c r="P1771" s="3" t="s">
        <v>8280</v>
      </c>
      <c r="Q1771" s="8">
        <f t="shared" si="110"/>
        <v>2.7025E-2</v>
      </c>
      <c r="R1771" s="10">
        <f t="shared" si="111"/>
        <v>49.136363636363633</v>
      </c>
      <c r="S1771" s="3" t="s">
        <v>8328</v>
      </c>
      <c r="T1771" s="3" t="s">
        <v>8329</v>
      </c>
    </row>
    <row r="1772" spans="1:20" ht="110" x14ac:dyDescent="0.2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14">
        <f t="shared" si="108"/>
        <v>41926.696689814817</v>
      </c>
      <c r="J1772" s="3">
        <v>1413312194</v>
      </c>
      <c r="K1772" s="14">
        <f t="shared" si="109"/>
        <v>41891.696689814817</v>
      </c>
      <c r="L1772" s="3">
        <v>1410288194</v>
      </c>
      <c r="M1772" s="3" t="b">
        <v>1</v>
      </c>
      <c r="N1772" s="3">
        <v>92</v>
      </c>
      <c r="O1772" s="3" t="b">
        <v>0</v>
      </c>
      <c r="P1772" s="3" t="s">
        <v>8280</v>
      </c>
      <c r="Q1772" s="8">
        <f t="shared" si="110"/>
        <v>0.56514285714285717</v>
      </c>
      <c r="R1772" s="10">
        <f t="shared" si="111"/>
        <v>150.5</v>
      </c>
      <c r="S1772" s="3" t="s">
        <v>8328</v>
      </c>
      <c r="T1772" s="3" t="s">
        <v>8329</v>
      </c>
    </row>
    <row r="1773" spans="1:20" ht="88" x14ac:dyDescent="0.2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14">
        <f t="shared" si="108"/>
        <v>41935.896296296298</v>
      </c>
      <c r="J1773" s="3">
        <v>1414107040</v>
      </c>
      <c r="K1773" s="14">
        <f t="shared" si="109"/>
        <v>41905.896296296291</v>
      </c>
      <c r="L1773" s="3">
        <v>1411515040</v>
      </c>
      <c r="M1773" s="3" t="b">
        <v>1</v>
      </c>
      <c r="N1773" s="3">
        <v>25</v>
      </c>
      <c r="O1773" s="3" t="b">
        <v>0</v>
      </c>
      <c r="P1773" s="3" t="s">
        <v>8280</v>
      </c>
      <c r="Q1773" s="8">
        <f t="shared" si="110"/>
        <v>0.21309523809523809</v>
      </c>
      <c r="R1773" s="10">
        <f t="shared" si="111"/>
        <v>35.799999999999997</v>
      </c>
      <c r="S1773" s="3" t="s">
        <v>8328</v>
      </c>
      <c r="T1773" s="3" t="s">
        <v>8329</v>
      </c>
    </row>
    <row r="1774" spans="1:20" ht="88" x14ac:dyDescent="0.2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14">
        <f t="shared" si="108"/>
        <v>41826.634675925925</v>
      </c>
      <c r="J1774" s="3">
        <v>1404666836</v>
      </c>
      <c r="K1774" s="14">
        <f t="shared" si="109"/>
        <v>41766.634675925925</v>
      </c>
      <c r="L1774" s="3">
        <v>1399482836</v>
      </c>
      <c r="M1774" s="3" t="b">
        <v>1</v>
      </c>
      <c r="N1774" s="3">
        <v>19</v>
      </c>
      <c r="O1774" s="3" t="b">
        <v>0</v>
      </c>
      <c r="P1774" s="3" t="s">
        <v>8280</v>
      </c>
      <c r="Q1774" s="8">
        <f t="shared" si="110"/>
        <v>0.156</v>
      </c>
      <c r="R1774" s="10">
        <f t="shared" si="111"/>
        <v>45.157894736842103</v>
      </c>
      <c r="S1774" s="3" t="s">
        <v>8328</v>
      </c>
      <c r="T1774" s="3" t="s">
        <v>8329</v>
      </c>
    </row>
    <row r="1775" spans="1:20" ht="88" x14ac:dyDescent="0.2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14">
        <f t="shared" si="108"/>
        <v>42023.677060185182</v>
      </c>
      <c r="J1775" s="3">
        <v>1421691298</v>
      </c>
      <c r="K1775" s="14">
        <f t="shared" si="109"/>
        <v>41978.677060185182</v>
      </c>
      <c r="L1775" s="3">
        <v>1417803298</v>
      </c>
      <c r="M1775" s="3" t="b">
        <v>1</v>
      </c>
      <c r="N1775" s="3">
        <v>19</v>
      </c>
      <c r="O1775" s="3" t="b">
        <v>0</v>
      </c>
      <c r="P1775" s="3" t="s">
        <v>8280</v>
      </c>
      <c r="Q1775" s="8">
        <f t="shared" si="110"/>
        <v>6.2566666666666673E-2</v>
      </c>
      <c r="R1775" s="10">
        <f t="shared" si="111"/>
        <v>98.78947368421052</v>
      </c>
      <c r="S1775" s="3" t="s">
        <v>8328</v>
      </c>
      <c r="T1775" s="3" t="s">
        <v>8329</v>
      </c>
    </row>
    <row r="1776" spans="1:20" ht="88" x14ac:dyDescent="0.2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14">
        <f t="shared" si="108"/>
        <v>41972.540972222218</v>
      </c>
      <c r="J1776" s="3">
        <v>1417273140</v>
      </c>
      <c r="K1776" s="14">
        <f t="shared" si="109"/>
        <v>41930.135324074072</v>
      </c>
      <c r="L1776" s="3">
        <v>1413609292</v>
      </c>
      <c r="M1776" s="3" t="b">
        <v>1</v>
      </c>
      <c r="N1776" s="3">
        <v>13</v>
      </c>
      <c r="O1776" s="3" t="b">
        <v>0</v>
      </c>
      <c r="P1776" s="3" t="s">
        <v>8280</v>
      </c>
      <c r="Q1776" s="8">
        <f t="shared" si="110"/>
        <v>0.4592</v>
      </c>
      <c r="R1776" s="10">
        <f t="shared" si="111"/>
        <v>88.307692307692307</v>
      </c>
      <c r="S1776" s="3" t="s">
        <v>8328</v>
      </c>
      <c r="T1776" s="3" t="s">
        <v>8329</v>
      </c>
    </row>
    <row r="1777" spans="1:20" ht="88" x14ac:dyDescent="0.2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14">
        <f t="shared" si="108"/>
        <v>41936.893055555556</v>
      </c>
      <c r="J1777" s="3">
        <v>1414193160</v>
      </c>
      <c r="K1777" s="14">
        <f t="shared" si="109"/>
        <v>41891.893055555549</v>
      </c>
      <c r="L1777" s="3">
        <v>1410305160</v>
      </c>
      <c r="M1777" s="3" t="b">
        <v>1</v>
      </c>
      <c r="N1777" s="3">
        <v>124</v>
      </c>
      <c r="O1777" s="3" t="b">
        <v>0</v>
      </c>
      <c r="P1777" s="3" t="s">
        <v>8280</v>
      </c>
      <c r="Q1777" s="8">
        <f t="shared" si="110"/>
        <v>0.65101538461538466</v>
      </c>
      <c r="R1777" s="10">
        <f t="shared" si="111"/>
        <v>170.62903225806451</v>
      </c>
      <c r="S1777" s="3" t="s">
        <v>8328</v>
      </c>
      <c r="T1777" s="3" t="s">
        <v>8329</v>
      </c>
    </row>
    <row r="1778" spans="1:20" ht="110" x14ac:dyDescent="0.2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14">
        <f t="shared" si="108"/>
        <v>41941.873506944445</v>
      </c>
      <c r="J1778" s="3">
        <v>1414623471</v>
      </c>
      <c r="K1778" s="14">
        <f t="shared" si="109"/>
        <v>41905.873506944445</v>
      </c>
      <c r="L1778" s="3">
        <v>1411513071</v>
      </c>
      <c r="M1778" s="3" t="b">
        <v>1</v>
      </c>
      <c r="N1778" s="3">
        <v>4</v>
      </c>
      <c r="O1778" s="3" t="b">
        <v>0</v>
      </c>
      <c r="P1778" s="3" t="s">
        <v>8280</v>
      </c>
      <c r="Q1778" s="8">
        <f t="shared" si="110"/>
        <v>6.7000000000000004E-2</v>
      </c>
      <c r="R1778" s="10">
        <f t="shared" si="111"/>
        <v>83.75</v>
      </c>
      <c r="S1778" s="3" t="s">
        <v>8328</v>
      </c>
      <c r="T1778" s="3" t="s">
        <v>8329</v>
      </c>
    </row>
    <row r="1779" spans="1:20" ht="110" x14ac:dyDescent="0.2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14">
        <f t="shared" si="108"/>
        <v>42055.27376157407</v>
      </c>
      <c r="J1779" s="3">
        <v>1424421253</v>
      </c>
      <c r="K1779" s="14">
        <f t="shared" si="109"/>
        <v>42025.27376157407</v>
      </c>
      <c r="L1779" s="3">
        <v>1421829253</v>
      </c>
      <c r="M1779" s="3" t="b">
        <v>1</v>
      </c>
      <c r="N1779" s="3">
        <v>10</v>
      </c>
      <c r="O1779" s="3" t="b">
        <v>0</v>
      </c>
      <c r="P1779" s="3" t="s">
        <v>8280</v>
      </c>
      <c r="Q1779" s="8">
        <f t="shared" si="110"/>
        <v>0.135625</v>
      </c>
      <c r="R1779" s="10">
        <f t="shared" si="111"/>
        <v>65.099999999999994</v>
      </c>
      <c r="S1779" s="3" t="s">
        <v>8328</v>
      </c>
      <c r="T1779" s="3" t="s">
        <v>8329</v>
      </c>
    </row>
    <row r="1780" spans="1:20" ht="88" x14ac:dyDescent="0.2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14">
        <f t="shared" si="108"/>
        <v>42090.738368055558</v>
      </c>
      <c r="J1780" s="3">
        <v>1427485395</v>
      </c>
      <c r="K1780" s="14">
        <f t="shared" si="109"/>
        <v>42045.780034722215</v>
      </c>
      <c r="L1780" s="3">
        <v>1423600995</v>
      </c>
      <c r="M1780" s="3" t="b">
        <v>1</v>
      </c>
      <c r="N1780" s="3">
        <v>15</v>
      </c>
      <c r="O1780" s="3" t="b">
        <v>0</v>
      </c>
      <c r="P1780" s="3" t="s">
        <v>8280</v>
      </c>
      <c r="Q1780" s="8">
        <f t="shared" si="110"/>
        <v>1.9900000000000001E-2</v>
      </c>
      <c r="R1780" s="10">
        <f t="shared" si="111"/>
        <v>66.333333333333329</v>
      </c>
      <c r="S1780" s="3" t="s">
        <v>8328</v>
      </c>
      <c r="T1780" s="3" t="s">
        <v>8329</v>
      </c>
    </row>
    <row r="1781" spans="1:20" ht="88" x14ac:dyDescent="0.2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14">
        <f t="shared" si="108"/>
        <v>42615.608564814807</v>
      </c>
      <c r="J1781" s="3">
        <v>1472834180</v>
      </c>
      <c r="K1781" s="14">
        <f t="shared" si="109"/>
        <v>42585.608564814807</v>
      </c>
      <c r="L1781" s="3">
        <v>1470242180</v>
      </c>
      <c r="M1781" s="3" t="b">
        <v>1</v>
      </c>
      <c r="N1781" s="3">
        <v>38</v>
      </c>
      <c r="O1781" s="3" t="b">
        <v>0</v>
      </c>
      <c r="P1781" s="3" t="s">
        <v>8280</v>
      </c>
      <c r="Q1781" s="8">
        <f t="shared" si="110"/>
        <v>0.36236363636363639</v>
      </c>
      <c r="R1781" s="10">
        <f t="shared" si="111"/>
        <v>104.89473684210526</v>
      </c>
      <c r="S1781" s="3" t="s">
        <v>8328</v>
      </c>
      <c r="T1781" s="3" t="s">
        <v>8329</v>
      </c>
    </row>
    <row r="1782" spans="1:20" ht="88" x14ac:dyDescent="0.2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14">
        <f t="shared" si="108"/>
        <v>42553.517476851855</v>
      </c>
      <c r="J1782" s="3">
        <v>1467469510</v>
      </c>
      <c r="K1782" s="14">
        <f t="shared" si="109"/>
        <v>42493.517476851848</v>
      </c>
      <c r="L1782" s="3">
        <v>1462285510</v>
      </c>
      <c r="M1782" s="3" t="b">
        <v>1</v>
      </c>
      <c r="N1782" s="3">
        <v>152</v>
      </c>
      <c r="O1782" s="3" t="b">
        <v>0</v>
      </c>
      <c r="P1782" s="3" t="s">
        <v>8280</v>
      </c>
      <c r="Q1782" s="8">
        <f t="shared" si="110"/>
        <v>0.39743333333333336</v>
      </c>
      <c r="R1782" s="10">
        <f t="shared" si="111"/>
        <v>78.440789473684205</v>
      </c>
      <c r="S1782" s="3" t="s">
        <v>8328</v>
      </c>
      <c r="T1782" s="3" t="s">
        <v>8329</v>
      </c>
    </row>
    <row r="1783" spans="1:20" ht="110" x14ac:dyDescent="0.2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14">
        <f t="shared" si="108"/>
        <v>42628.534085648142</v>
      </c>
      <c r="J1783" s="3">
        <v>1473950945</v>
      </c>
      <c r="K1783" s="14">
        <f t="shared" si="109"/>
        <v>42597.534085648142</v>
      </c>
      <c r="L1783" s="3">
        <v>1471272545</v>
      </c>
      <c r="M1783" s="3" t="b">
        <v>1</v>
      </c>
      <c r="N1783" s="3">
        <v>24</v>
      </c>
      <c r="O1783" s="3" t="b">
        <v>0</v>
      </c>
      <c r="P1783" s="3" t="s">
        <v>8280</v>
      </c>
      <c r="Q1783" s="8">
        <f t="shared" si="110"/>
        <v>0.25763636363636366</v>
      </c>
      <c r="R1783" s="10">
        <f t="shared" si="111"/>
        <v>59.041666666666664</v>
      </c>
      <c r="S1783" s="3" t="s">
        <v>8328</v>
      </c>
      <c r="T1783" s="3" t="s">
        <v>8329</v>
      </c>
    </row>
    <row r="1784" spans="1:20" ht="88" x14ac:dyDescent="0.2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14">
        <f t="shared" si="108"/>
        <v>42421.491770833331</v>
      </c>
      <c r="J1784" s="3">
        <v>1456062489</v>
      </c>
      <c r="K1784" s="14">
        <f t="shared" si="109"/>
        <v>42388.491770833331</v>
      </c>
      <c r="L1784" s="3">
        <v>1453211289</v>
      </c>
      <c r="M1784" s="3" t="b">
        <v>1</v>
      </c>
      <c r="N1784" s="3">
        <v>76</v>
      </c>
      <c r="O1784" s="3" t="b">
        <v>0</v>
      </c>
      <c r="P1784" s="3" t="s">
        <v>8280</v>
      </c>
      <c r="Q1784" s="8">
        <f t="shared" si="110"/>
        <v>0.15491428571428573</v>
      </c>
      <c r="R1784" s="10">
        <f t="shared" si="111"/>
        <v>71.34210526315789</v>
      </c>
      <c r="S1784" s="3" t="s">
        <v>8328</v>
      </c>
      <c r="T1784" s="3" t="s">
        <v>8329</v>
      </c>
    </row>
    <row r="1785" spans="1:20" ht="88" x14ac:dyDescent="0.2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14">
        <f t="shared" si="108"/>
        <v>42145.866643518515</v>
      </c>
      <c r="J1785" s="3">
        <v>1432248478</v>
      </c>
      <c r="K1785" s="14">
        <f t="shared" si="109"/>
        <v>42115.866643518515</v>
      </c>
      <c r="L1785" s="3">
        <v>1429656478</v>
      </c>
      <c r="M1785" s="3" t="b">
        <v>1</v>
      </c>
      <c r="N1785" s="3">
        <v>185</v>
      </c>
      <c r="O1785" s="3" t="b">
        <v>0</v>
      </c>
      <c r="P1785" s="3" t="s">
        <v>8280</v>
      </c>
      <c r="Q1785" s="8">
        <f t="shared" si="110"/>
        <v>0.236925</v>
      </c>
      <c r="R1785" s="10">
        <f t="shared" si="111"/>
        <v>51.227027027027027</v>
      </c>
      <c r="S1785" s="3" t="s">
        <v>8328</v>
      </c>
      <c r="T1785" s="3" t="s">
        <v>8329</v>
      </c>
    </row>
    <row r="1786" spans="1:20" ht="88" x14ac:dyDescent="0.2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14">
        <f t="shared" si="108"/>
        <v>42035.059027777774</v>
      </c>
      <c r="J1786" s="3">
        <v>1422674700</v>
      </c>
      <c r="K1786" s="14">
        <f t="shared" si="109"/>
        <v>42003.572222222218</v>
      </c>
      <c r="L1786" s="3">
        <v>1419954240</v>
      </c>
      <c r="M1786" s="3" t="b">
        <v>1</v>
      </c>
      <c r="N1786" s="3">
        <v>33</v>
      </c>
      <c r="O1786" s="3" t="b">
        <v>0</v>
      </c>
      <c r="P1786" s="3" t="s">
        <v>8280</v>
      </c>
      <c r="Q1786" s="8">
        <f t="shared" si="110"/>
        <v>0.39760000000000001</v>
      </c>
      <c r="R1786" s="10">
        <f t="shared" si="111"/>
        <v>60.242424242424242</v>
      </c>
      <c r="S1786" s="3" t="s">
        <v>8328</v>
      </c>
      <c r="T1786" s="3" t="s">
        <v>8329</v>
      </c>
    </row>
    <row r="1787" spans="1:20" ht="88" x14ac:dyDescent="0.2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14">
        <f t="shared" si="108"/>
        <v>41927.916666666664</v>
      </c>
      <c r="J1787" s="3">
        <v>1413417600</v>
      </c>
      <c r="K1787" s="14">
        <f t="shared" si="109"/>
        <v>41897.051562499997</v>
      </c>
      <c r="L1787" s="3">
        <v>1410750855</v>
      </c>
      <c r="M1787" s="3" t="b">
        <v>1</v>
      </c>
      <c r="N1787" s="3">
        <v>108</v>
      </c>
      <c r="O1787" s="3" t="b">
        <v>0</v>
      </c>
      <c r="P1787" s="3" t="s">
        <v>8280</v>
      </c>
      <c r="Q1787" s="8">
        <f t="shared" si="110"/>
        <v>0.20220833333333332</v>
      </c>
      <c r="R1787" s="10">
        <f t="shared" si="111"/>
        <v>44.935185185185183</v>
      </c>
      <c r="S1787" s="3" t="s">
        <v>8328</v>
      </c>
      <c r="T1787" s="3" t="s">
        <v>8329</v>
      </c>
    </row>
    <row r="1788" spans="1:20" ht="88" x14ac:dyDescent="0.2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14">
        <f t="shared" si="108"/>
        <v>41988.467326388891</v>
      </c>
      <c r="J1788" s="3">
        <v>1418649177</v>
      </c>
      <c r="K1788" s="14">
        <f t="shared" si="109"/>
        <v>41958.467326388891</v>
      </c>
      <c r="L1788" s="3">
        <v>1416057177</v>
      </c>
      <c r="M1788" s="3" t="b">
        <v>1</v>
      </c>
      <c r="N1788" s="3">
        <v>29</v>
      </c>
      <c r="O1788" s="3" t="b">
        <v>0</v>
      </c>
      <c r="P1788" s="3" t="s">
        <v>8280</v>
      </c>
      <c r="Q1788" s="8">
        <f t="shared" si="110"/>
        <v>0.47631578947368419</v>
      </c>
      <c r="R1788" s="10">
        <f t="shared" si="111"/>
        <v>31.206896551724139</v>
      </c>
      <c r="S1788" s="3" t="s">
        <v>8328</v>
      </c>
      <c r="T1788" s="3" t="s">
        <v>8329</v>
      </c>
    </row>
    <row r="1789" spans="1:20" ht="88" x14ac:dyDescent="0.2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14">
        <f t="shared" si="108"/>
        <v>42098.53052083333</v>
      </c>
      <c r="J1789" s="3">
        <v>1428158637</v>
      </c>
      <c r="K1789" s="14">
        <f t="shared" si="109"/>
        <v>42068.572187499994</v>
      </c>
      <c r="L1789" s="3">
        <v>1425570237</v>
      </c>
      <c r="M1789" s="3" t="b">
        <v>1</v>
      </c>
      <c r="N1789" s="3">
        <v>24</v>
      </c>
      <c r="O1789" s="3" t="b">
        <v>0</v>
      </c>
      <c r="P1789" s="3" t="s">
        <v>8280</v>
      </c>
      <c r="Q1789" s="8">
        <f t="shared" si="110"/>
        <v>0.15329999999999999</v>
      </c>
      <c r="R1789" s="10">
        <f t="shared" si="111"/>
        <v>63.875</v>
      </c>
      <c r="S1789" s="3" t="s">
        <v>8328</v>
      </c>
      <c r="T1789" s="3" t="s">
        <v>8329</v>
      </c>
    </row>
    <row r="1790" spans="1:20" ht="66" x14ac:dyDescent="0.2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14">
        <f t="shared" si="108"/>
        <v>41943.865069444444</v>
      </c>
      <c r="J1790" s="3">
        <v>1414795542</v>
      </c>
      <c r="K1790" s="14">
        <f t="shared" si="109"/>
        <v>41913.865069444444</v>
      </c>
      <c r="L1790" s="3">
        <v>1412203542</v>
      </c>
      <c r="M1790" s="3" t="b">
        <v>1</v>
      </c>
      <c r="N1790" s="3">
        <v>4</v>
      </c>
      <c r="O1790" s="3" t="b">
        <v>0</v>
      </c>
      <c r="P1790" s="3" t="s">
        <v>8280</v>
      </c>
      <c r="Q1790" s="8">
        <f t="shared" si="110"/>
        <v>1.3818181818181818E-2</v>
      </c>
      <c r="R1790" s="10">
        <f t="shared" si="111"/>
        <v>19</v>
      </c>
      <c r="S1790" s="3" t="s">
        <v>8328</v>
      </c>
      <c r="T1790" s="3" t="s">
        <v>8329</v>
      </c>
    </row>
    <row r="1791" spans="1:20" ht="88" x14ac:dyDescent="0.2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14">
        <f t="shared" si="108"/>
        <v>42016.166701388887</v>
      </c>
      <c r="J1791" s="3">
        <v>1421042403</v>
      </c>
      <c r="K1791" s="14">
        <f t="shared" si="109"/>
        <v>41956.166701388887</v>
      </c>
      <c r="L1791" s="3">
        <v>1415858403</v>
      </c>
      <c r="M1791" s="3" t="b">
        <v>1</v>
      </c>
      <c r="N1791" s="3">
        <v>4</v>
      </c>
      <c r="O1791" s="3" t="b">
        <v>0</v>
      </c>
      <c r="P1791" s="3" t="s">
        <v>8280</v>
      </c>
      <c r="Q1791" s="8">
        <f t="shared" si="110"/>
        <v>5.0000000000000001E-3</v>
      </c>
      <c r="R1791" s="10">
        <f t="shared" si="111"/>
        <v>10</v>
      </c>
      <c r="S1791" s="3" t="s">
        <v>8328</v>
      </c>
      <c r="T1791" s="3" t="s">
        <v>8329</v>
      </c>
    </row>
    <row r="1792" spans="1:20" ht="88" x14ac:dyDescent="0.2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14">
        <f t="shared" si="108"/>
        <v>42040.591180555559</v>
      </c>
      <c r="J1792" s="3">
        <v>1423152678</v>
      </c>
      <c r="K1792" s="14">
        <f t="shared" si="109"/>
        <v>42010.591180555552</v>
      </c>
      <c r="L1792" s="3">
        <v>1420560678</v>
      </c>
      <c r="M1792" s="3" t="b">
        <v>1</v>
      </c>
      <c r="N1792" s="3">
        <v>15</v>
      </c>
      <c r="O1792" s="3" t="b">
        <v>0</v>
      </c>
      <c r="P1792" s="3" t="s">
        <v>8280</v>
      </c>
      <c r="Q1792" s="8">
        <f t="shared" si="110"/>
        <v>4.9575757575757579E-2</v>
      </c>
      <c r="R1792" s="10">
        <f t="shared" si="111"/>
        <v>109.06666666666666</v>
      </c>
      <c r="S1792" s="3" t="s">
        <v>8328</v>
      </c>
      <c r="T1792" s="3" t="s">
        <v>8329</v>
      </c>
    </row>
    <row r="1793" spans="1:20" ht="66" x14ac:dyDescent="0.2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14">
        <f t="shared" si="108"/>
        <v>42033.657002314816</v>
      </c>
      <c r="J1793" s="3">
        <v>1422553565</v>
      </c>
      <c r="K1793" s="14">
        <f t="shared" si="109"/>
        <v>41973.657002314816</v>
      </c>
      <c r="L1793" s="3">
        <v>1417369565</v>
      </c>
      <c r="M1793" s="3" t="b">
        <v>1</v>
      </c>
      <c r="N1793" s="3">
        <v>4</v>
      </c>
      <c r="O1793" s="3" t="b">
        <v>0</v>
      </c>
      <c r="P1793" s="3" t="s">
        <v>8280</v>
      </c>
      <c r="Q1793" s="8">
        <f t="shared" si="110"/>
        <v>3.5666666666666666E-2</v>
      </c>
      <c r="R1793" s="10">
        <f t="shared" si="111"/>
        <v>26.75</v>
      </c>
      <c r="S1793" s="3" t="s">
        <v>8328</v>
      </c>
      <c r="T1793" s="3" t="s">
        <v>8329</v>
      </c>
    </row>
    <row r="1794" spans="1:20" ht="66" x14ac:dyDescent="0.2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14">
        <f t="shared" si="108"/>
        <v>42226.207638888889</v>
      </c>
      <c r="J1794" s="3">
        <v>1439189940</v>
      </c>
      <c r="K1794" s="14">
        <f t="shared" si="109"/>
        <v>42188.947708333326</v>
      </c>
      <c r="L1794" s="3">
        <v>1435970682</v>
      </c>
      <c r="M1794" s="3" t="b">
        <v>1</v>
      </c>
      <c r="N1794" s="3">
        <v>139</v>
      </c>
      <c r="O1794" s="3" t="b">
        <v>0</v>
      </c>
      <c r="P1794" s="3" t="s">
        <v>8280</v>
      </c>
      <c r="Q1794" s="8">
        <f t="shared" si="110"/>
        <v>0.61124000000000001</v>
      </c>
      <c r="R1794" s="10">
        <f t="shared" si="111"/>
        <v>109.93525179856115</v>
      </c>
      <c r="S1794" s="3" t="s">
        <v>8328</v>
      </c>
      <c r="T1794" s="3" t="s">
        <v>8329</v>
      </c>
    </row>
    <row r="1795" spans="1:20" ht="88" x14ac:dyDescent="0.2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14">
        <f t="shared" ref="I1795:I1858" si="112">(((J1795/60)/60)/24)+DATE(1970,1,1)+(-2/24)</f>
        <v>41970.85</v>
      </c>
      <c r="J1795" s="3">
        <v>1417127040</v>
      </c>
      <c r="K1795" s="14">
        <f t="shared" ref="K1795:K1858" si="113">(L1795/86400)+25569+(-2/24)</f>
        <v>41940.808333333327</v>
      </c>
      <c r="L1795" s="3">
        <v>1414531440</v>
      </c>
      <c r="M1795" s="3" t="b">
        <v>1</v>
      </c>
      <c r="N1795" s="3">
        <v>2</v>
      </c>
      <c r="O1795" s="3" t="b">
        <v>0</v>
      </c>
      <c r="P1795" s="3" t="s">
        <v>8280</v>
      </c>
      <c r="Q1795" s="8">
        <f t="shared" ref="Q1795:Q1858" si="114">E1795/D1795</f>
        <v>1.3333333333333334E-2</v>
      </c>
      <c r="R1795" s="10">
        <f t="shared" ref="R1795:R1858" si="115">E1795/N1795</f>
        <v>20</v>
      </c>
      <c r="S1795" s="3" t="s">
        <v>8328</v>
      </c>
      <c r="T1795" s="3" t="s">
        <v>8329</v>
      </c>
    </row>
    <row r="1796" spans="1:20" ht="110" x14ac:dyDescent="0.2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14">
        <f t="shared" si="112"/>
        <v>42046.467847222222</v>
      </c>
      <c r="J1796" s="3">
        <v>1423660422</v>
      </c>
      <c r="K1796" s="14">
        <f t="shared" si="113"/>
        <v>42011.467847222222</v>
      </c>
      <c r="L1796" s="3">
        <v>1420636422</v>
      </c>
      <c r="M1796" s="3" t="b">
        <v>1</v>
      </c>
      <c r="N1796" s="3">
        <v>18</v>
      </c>
      <c r="O1796" s="3" t="b">
        <v>0</v>
      </c>
      <c r="P1796" s="3" t="s">
        <v>8280</v>
      </c>
      <c r="Q1796" s="8">
        <f t="shared" si="114"/>
        <v>0.11077777777777778</v>
      </c>
      <c r="R1796" s="10">
        <f t="shared" si="115"/>
        <v>55.388888888888886</v>
      </c>
      <c r="S1796" s="3" t="s">
        <v>8328</v>
      </c>
      <c r="T1796" s="3" t="s">
        <v>8329</v>
      </c>
    </row>
    <row r="1797" spans="1:20" ht="88" x14ac:dyDescent="0.2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14">
        <f t="shared" si="112"/>
        <v>42657.583333333336</v>
      </c>
      <c r="J1797" s="3">
        <v>1476460800</v>
      </c>
      <c r="K1797" s="14">
        <f t="shared" si="113"/>
        <v>42628.205335648141</v>
      </c>
      <c r="L1797" s="3">
        <v>1473922541</v>
      </c>
      <c r="M1797" s="3" t="b">
        <v>1</v>
      </c>
      <c r="N1797" s="3">
        <v>81</v>
      </c>
      <c r="O1797" s="3" t="b">
        <v>0</v>
      </c>
      <c r="P1797" s="3" t="s">
        <v>8280</v>
      </c>
      <c r="Q1797" s="8">
        <f t="shared" si="114"/>
        <v>0.38735714285714284</v>
      </c>
      <c r="R1797" s="10">
        <f t="shared" si="115"/>
        <v>133.90123456790124</v>
      </c>
      <c r="S1797" s="3" t="s">
        <v>8328</v>
      </c>
      <c r="T1797" s="3" t="s">
        <v>8329</v>
      </c>
    </row>
    <row r="1798" spans="1:20" ht="110" x14ac:dyDescent="0.2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14">
        <f t="shared" si="112"/>
        <v>42575.356087962959</v>
      </c>
      <c r="J1798" s="3">
        <v>1469356366</v>
      </c>
      <c r="K1798" s="14">
        <f t="shared" si="113"/>
        <v>42515.356087962959</v>
      </c>
      <c r="L1798" s="3">
        <v>1464172366</v>
      </c>
      <c r="M1798" s="3" t="b">
        <v>1</v>
      </c>
      <c r="N1798" s="3">
        <v>86</v>
      </c>
      <c r="O1798" s="3" t="b">
        <v>0</v>
      </c>
      <c r="P1798" s="3" t="s">
        <v>8280</v>
      </c>
      <c r="Q1798" s="8">
        <f t="shared" si="114"/>
        <v>0.22052631578947368</v>
      </c>
      <c r="R1798" s="10">
        <f t="shared" si="115"/>
        <v>48.720930232558139</v>
      </c>
      <c r="S1798" s="3" t="s">
        <v>8328</v>
      </c>
      <c r="T1798" s="3" t="s">
        <v>8329</v>
      </c>
    </row>
    <row r="1799" spans="1:20" ht="88" x14ac:dyDescent="0.2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14">
        <f t="shared" si="112"/>
        <v>42719.485983796294</v>
      </c>
      <c r="J1799" s="3">
        <v>1481809189</v>
      </c>
      <c r="K1799" s="14">
        <f t="shared" si="113"/>
        <v>42689.485983796294</v>
      </c>
      <c r="L1799" s="3">
        <v>1479217189</v>
      </c>
      <c r="M1799" s="3" t="b">
        <v>1</v>
      </c>
      <c r="N1799" s="3">
        <v>140</v>
      </c>
      <c r="O1799" s="3" t="b">
        <v>0</v>
      </c>
      <c r="P1799" s="3" t="s">
        <v>8280</v>
      </c>
      <c r="Q1799" s="8">
        <f t="shared" si="114"/>
        <v>0.67549999999999999</v>
      </c>
      <c r="R1799" s="10">
        <f t="shared" si="115"/>
        <v>48.25</v>
      </c>
      <c r="S1799" s="3" t="s">
        <v>8328</v>
      </c>
      <c r="T1799" s="3" t="s">
        <v>8329</v>
      </c>
    </row>
    <row r="1800" spans="1:20" ht="88" x14ac:dyDescent="0.2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14">
        <f t="shared" si="112"/>
        <v>42404.243437499994</v>
      </c>
      <c r="J1800" s="3">
        <v>1454572233</v>
      </c>
      <c r="K1800" s="14">
        <f t="shared" si="113"/>
        <v>42344.243437499994</v>
      </c>
      <c r="L1800" s="3">
        <v>1449388233</v>
      </c>
      <c r="M1800" s="3" t="b">
        <v>1</v>
      </c>
      <c r="N1800" s="3">
        <v>37</v>
      </c>
      <c r="O1800" s="3" t="b">
        <v>0</v>
      </c>
      <c r="P1800" s="3" t="s">
        <v>8280</v>
      </c>
      <c r="Q1800" s="8">
        <f t="shared" si="114"/>
        <v>0.136375</v>
      </c>
      <c r="R1800" s="10">
        <f t="shared" si="115"/>
        <v>58.972972972972975</v>
      </c>
      <c r="S1800" s="3" t="s">
        <v>8328</v>
      </c>
      <c r="T1800" s="3" t="s">
        <v>8329</v>
      </c>
    </row>
    <row r="1801" spans="1:20" ht="66" x14ac:dyDescent="0.2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14">
        <f t="shared" si="112"/>
        <v>41954.801018518519</v>
      </c>
      <c r="J1801" s="3">
        <v>1415740408</v>
      </c>
      <c r="K1801" s="14">
        <f t="shared" si="113"/>
        <v>41934.759351851848</v>
      </c>
      <c r="L1801" s="3">
        <v>1414008808</v>
      </c>
      <c r="M1801" s="3" t="b">
        <v>1</v>
      </c>
      <c r="N1801" s="3">
        <v>6</v>
      </c>
      <c r="O1801" s="3" t="b">
        <v>0</v>
      </c>
      <c r="P1801" s="3" t="s">
        <v>8280</v>
      </c>
      <c r="Q1801" s="8">
        <f t="shared" si="114"/>
        <v>1.7457500000000001E-2</v>
      </c>
      <c r="R1801" s="10">
        <f t="shared" si="115"/>
        <v>11.638333333333334</v>
      </c>
      <c r="S1801" s="3" t="s">
        <v>8328</v>
      </c>
      <c r="T1801" s="3" t="s">
        <v>8329</v>
      </c>
    </row>
    <row r="1802" spans="1:20" ht="110" x14ac:dyDescent="0.2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14">
        <f t="shared" si="112"/>
        <v>42653.522800925923</v>
      </c>
      <c r="J1802" s="3">
        <v>1476109970</v>
      </c>
      <c r="K1802" s="14">
        <f t="shared" si="113"/>
        <v>42623.522800925923</v>
      </c>
      <c r="L1802" s="3">
        <v>1473517970</v>
      </c>
      <c r="M1802" s="3" t="b">
        <v>1</v>
      </c>
      <c r="N1802" s="3">
        <v>113</v>
      </c>
      <c r="O1802" s="3" t="b">
        <v>0</v>
      </c>
      <c r="P1802" s="3" t="s">
        <v>8280</v>
      </c>
      <c r="Q1802" s="8">
        <f t="shared" si="114"/>
        <v>0.20449632511889321</v>
      </c>
      <c r="R1802" s="10">
        <f t="shared" si="115"/>
        <v>83.716814159292042</v>
      </c>
      <c r="S1802" s="3" t="s">
        <v>8328</v>
      </c>
      <c r="T1802" s="3" t="s">
        <v>8329</v>
      </c>
    </row>
    <row r="1803" spans="1:20" ht="110" x14ac:dyDescent="0.2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14">
        <f t="shared" si="112"/>
        <v>42353.423611111109</v>
      </c>
      <c r="J1803" s="3">
        <v>1450181400</v>
      </c>
      <c r="K1803" s="14">
        <f t="shared" si="113"/>
        <v>42321.577175925922</v>
      </c>
      <c r="L1803" s="3">
        <v>1447429868</v>
      </c>
      <c r="M1803" s="3" t="b">
        <v>1</v>
      </c>
      <c r="N1803" s="3">
        <v>37</v>
      </c>
      <c r="O1803" s="3" t="b">
        <v>0</v>
      </c>
      <c r="P1803" s="3" t="s">
        <v>8280</v>
      </c>
      <c r="Q1803" s="8">
        <f t="shared" si="114"/>
        <v>0.13852941176470587</v>
      </c>
      <c r="R1803" s="10">
        <f t="shared" si="115"/>
        <v>63.648648648648646</v>
      </c>
      <c r="S1803" s="3" t="s">
        <v>8328</v>
      </c>
      <c r="T1803" s="3" t="s">
        <v>8329</v>
      </c>
    </row>
    <row r="1804" spans="1:20" ht="66" x14ac:dyDescent="0.2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14">
        <f t="shared" si="112"/>
        <v>42182.832638888889</v>
      </c>
      <c r="J1804" s="3">
        <v>1435442340</v>
      </c>
      <c r="K1804" s="14">
        <f t="shared" si="113"/>
        <v>42159.389236111114</v>
      </c>
      <c r="L1804" s="3">
        <v>1433416830</v>
      </c>
      <c r="M1804" s="3" t="b">
        <v>1</v>
      </c>
      <c r="N1804" s="3">
        <v>18</v>
      </c>
      <c r="O1804" s="3" t="b">
        <v>0</v>
      </c>
      <c r="P1804" s="3" t="s">
        <v>8280</v>
      </c>
      <c r="Q1804" s="8">
        <f t="shared" si="114"/>
        <v>0.48485714285714288</v>
      </c>
      <c r="R1804" s="10">
        <f t="shared" si="115"/>
        <v>94.277777777777771</v>
      </c>
      <c r="S1804" s="3" t="s">
        <v>8328</v>
      </c>
      <c r="T1804" s="3" t="s">
        <v>8329</v>
      </c>
    </row>
    <row r="1805" spans="1:20" ht="88" x14ac:dyDescent="0.2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14">
        <f t="shared" si="112"/>
        <v>42048.988217592596</v>
      </c>
      <c r="J1805" s="3">
        <v>1423878182</v>
      </c>
      <c r="K1805" s="14">
        <f t="shared" si="113"/>
        <v>42017.988217592589</v>
      </c>
      <c r="L1805" s="3">
        <v>1421199782</v>
      </c>
      <c r="M1805" s="3" t="b">
        <v>1</v>
      </c>
      <c r="N1805" s="3">
        <v>75</v>
      </c>
      <c r="O1805" s="3" t="b">
        <v>0</v>
      </c>
      <c r="P1805" s="3" t="s">
        <v>8280</v>
      </c>
      <c r="Q1805" s="8">
        <f t="shared" si="114"/>
        <v>0.308</v>
      </c>
      <c r="R1805" s="10">
        <f t="shared" si="115"/>
        <v>71.86666666666666</v>
      </c>
      <c r="S1805" s="3" t="s">
        <v>8328</v>
      </c>
      <c r="T1805" s="3" t="s">
        <v>8329</v>
      </c>
    </row>
    <row r="1806" spans="1:20" ht="88" x14ac:dyDescent="0.2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14">
        <f t="shared" si="112"/>
        <v>42322.636620370373</v>
      </c>
      <c r="J1806" s="3">
        <v>1447521404</v>
      </c>
      <c r="K1806" s="14">
        <f t="shared" si="113"/>
        <v>42282.594953703701</v>
      </c>
      <c r="L1806" s="3">
        <v>1444061804</v>
      </c>
      <c r="M1806" s="3" t="b">
        <v>1</v>
      </c>
      <c r="N1806" s="3">
        <v>52</v>
      </c>
      <c r="O1806" s="3" t="b">
        <v>0</v>
      </c>
      <c r="P1806" s="3" t="s">
        <v>8280</v>
      </c>
      <c r="Q1806" s="8">
        <f t="shared" si="114"/>
        <v>0.35174193548387095</v>
      </c>
      <c r="R1806" s="10">
        <f t="shared" si="115"/>
        <v>104.84615384615384</v>
      </c>
      <c r="S1806" s="3" t="s">
        <v>8328</v>
      </c>
      <c r="T1806" s="3" t="s">
        <v>8329</v>
      </c>
    </row>
    <row r="1807" spans="1:20" ht="110" x14ac:dyDescent="0.2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14">
        <f t="shared" si="112"/>
        <v>42279.666666666664</v>
      </c>
      <c r="J1807" s="3">
        <v>1443808800</v>
      </c>
      <c r="K1807" s="14">
        <f t="shared" si="113"/>
        <v>42247.720578703702</v>
      </c>
      <c r="L1807" s="3">
        <v>1441048658</v>
      </c>
      <c r="M1807" s="3" t="b">
        <v>1</v>
      </c>
      <c r="N1807" s="3">
        <v>122</v>
      </c>
      <c r="O1807" s="3" t="b">
        <v>0</v>
      </c>
      <c r="P1807" s="3" t="s">
        <v>8280</v>
      </c>
      <c r="Q1807" s="8">
        <f t="shared" si="114"/>
        <v>0.36404444444444445</v>
      </c>
      <c r="R1807" s="10">
        <f t="shared" si="115"/>
        <v>67.139344262295083</v>
      </c>
      <c r="S1807" s="3" t="s">
        <v>8328</v>
      </c>
      <c r="T1807" s="3" t="s">
        <v>8329</v>
      </c>
    </row>
    <row r="1808" spans="1:20" ht="88" x14ac:dyDescent="0.2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14">
        <f t="shared" si="112"/>
        <v>41912.554965277777</v>
      </c>
      <c r="J1808" s="3">
        <v>1412090349</v>
      </c>
      <c r="K1808" s="14">
        <f t="shared" si="113"/>
        <v>41877.554965277777</v>
      </c>
      <c r="L1808" s="3">
        <v>1409066349</v>
      </c>
      <c r="M1808" s="3" t="b">
        <v>1</v>
      </c>
      <c r="N1808" s="3">
        <v>8</v>
      </c>
      <c r="O1808" s="3" t="b">
        <v>0</v>
      </c>
      <c r="P1808" s="3" t="s">
        <v>8280</v>
      </c>
      <c r="Q1808" s="8">
        <f t="shared" si="114"/>
        <v>2.955E-2</v>
      </c>
      <c r="R1808" s="10">
        <f t="shared" si="115"/>
        <v>73.875</v>
      </c>
      <c r="S1808" s="3" t="s">
        <v>8328</v>
      </c>
      <c r="T1808" s="3" t="s">
        <v>8329</v>
      </c>
    </row>
    <row r="1809" spans="1:20" ht="44" x14ac:dyDescent="0.2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14">
        <f t="shared" si="112"/>
        <v>41909.985104166662</v>
      </c>
      <c r="J1809" s="3">
        <v>1411868313</v>
      </c>
      <c r="K1809" s="14">
        <f t="shared" si="113"/>
        <v>41879.985104166662</v>
      </c>
      <c r="L1809" s="3">
        <v>1409276313</v>
      </c>
      <c r="M1809" s="3" t="b">
        <v>1</v>
      </c>
      <c r="N1809" s="3">
        <v>8</v>
      </c>
      <c r="O1809" s="3" t="b">
        <v>0</v>
      </c>
      <c r="P1809" s="3" t="s">
        <v>8280</v>
      </c>
      <c r="Q1809" s="8">
        <f t="shared" si="114"/>
        <v>0.1106</v>
      </c>
      <c r="R1809" s="10">
        <f t="shared" si="115"/>
        <v>69.125</v>
      </c>
      <c r="S1809" s="3" t="s">
        <v>8328</v>
      </c>
      <c r="T1809" s="3" t="s">
        <v>8329</v>
      </c>
    </row>
    <row r="1810" spans="1:20" ht="110" x14ac:dyDescent="0.2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14">
        <f t="shared" si="112"/>
        <v>42777.597569444442</v>
      </c>
      <c r="J1810" s="3">
        <v>1486830030</v>
      </c>
      <c r="K1810" s="14">
        <f t="shared" si="113"/>
        <v>42742.597569444442</v>
      </c>
      <c r="L1810" s="3">
        <v>1483806030</v>
      </c>
      <c r="M1810" s="3" t="b">
        <v>1</v>
      </c>
      <c r="N1810" s="3">
        <v>96</v>
      </c>
      <c r="O1810" s="3" t="b">
        <v>0</v>
      </c>
      <c r="P1810" s="3" t="s">
        <v>8280</v>
      </c>
      <c r="Q1810" s="8">
        <f t="shared" si="114"/>
        <v>0.41407142857142859</v>
      </c>
      <c r="R1810" s="10">
        <f t="shared" si="115"/>
        <v>120.77083333333333</v>
      </c>
      <c r="S1810" s="3" t="s">
        <v>8328</v>
      </c>
      <c r="T1810" s="3" t="s">
        <v>8329</v>
      </c>
    </row>
    <row r="1811" spans="1:20" ht="88" x14ac:dyDescent="0.2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14">
        <f t="shared" si="112"/>
        <v>42064.824525462966</v>
      </c>
      <c r="J1811" s="3">
        <v>1425246439</v>
      </c>
      <c r="K1811" s="14">
        <f t="shared" si="113"/>
        <v>42029.824525462966</v>
      </c>
      <c r="L1811" s="3">
        <v>1422222439</v>
      </c>
      <c r="M1811" s="3" t="b">
        <v>1</v>
      </c>
      <c r="N1811" s="3">
        <v>9</v>
      </c>
      <c r="O1811" s="3" t="b">
        <v>0</v>
      </c>
      <c r="P1811" s="3" t="s">
        <v>8280</v>
      </c>
      <c r="Q1811" s="8">
        <f t="shared" si="114"/>
        <v>0.10857142857142857</v>
      </c>
      <c r="R1811" s="10">
        <f t="shared" si="115"/>
        <v>42.222222222222221</v>
      </c>
      <c r="S1811" s="3" t="s">
        <v>8328</v>
      </c>
      <c r="T1811" s="3" t="s">
        <v>8329</v>
      </c>
    </row>
    <row r="1812" spans="1:20" ht="66" x14ac:dyDescent="0.2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14">
        <f t="shared" si="112"/>
        <v>41872.826689814814</v>
      </c>
      <c r="J1812" s="3">
        <v>1408657826</v>
      </c>
      <c r="K1812" s="14">
        <f t="shared" si="113"/>
        <v>41860.826689814814</v>
      </c>
      <c r="L1812" s="3">
        <v>1407621026</v>
      </c>
      <c r="M1812" s="3" t="b">
        <v>0</v>
      </c>
      <c r="N1812" s="3">
        <v>2</v>
      </c>
      <c r="O1812" s="3" t="b">
        <v>0</v>
      </c>
      <c r="P1812" s="3" t="s">
        <v>8280</v>
      </c>
      <c r="Q1812" s="8">
        <f t="shared" si="114"/>
        <v>3.3333333333333333E-2</v>
      </c>
      <c r="R1812" s="10">
        <f t="shared" si="115"/>
        <v>7.5</v>
      </c>
      <c r="S1812" s="3" t="s">
        <v>8328</v>
      </c>
      <c r="T1812" s="3" t="s">
        <v>8329</v>
      </c>
    </row>
    <row r="1813" spans="1:20" ht="88" x14ac:dyDescent="0.2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14">
        <f t="shared" si="112"/>
        <v>41936.083333333328</v>
      </c>
      <c r="J1813" s="3">
        <v>1414123200</v>
      </c>
      <c r="K1813" s="14">
        <f t="shared" si="113"/>
        <v>41876.350347222222</v>
      </c>
      <c r="L1813" s="3">
        <v>1408962270</v>
      </c>
      <c r="M1813" s="3" t="b">
        <v>0</v>
      </c>
      <c r="N1813" s="3">
        <v>26</v>
      </c>
      <c r="O1813" s="3" t="b">
        <v>0</v>
      </c>
      <c r="P1813" s="3" t="s">
        <v>8280</v>
      </c>
      <c r="Q1813" s="8">
        <f t="shared" si="114"/>
        <v>7.407407407407407E-4</v>
      </c>
      <c r="R1813" s="10">
        <f t="shared" si="115"/>
        <v>1.5384615384615385</v>
      </c>
      <c r="S1813" s="3" t="s">
        <v>8328</v>
      </c>
      <c r="T1813" s="3" t="s">
        <v>8329</v>
      </c>
    </row>
    <row r="1814" spans="1:20" ht="110" x14ac:dyDescent="0.2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14">
        <f t="shared" si="112"/>
        <v>42554.235370370363</v>
      </c>
      <c r="J1814" s="3">
        <v>1467531536</v>
      </c>
      <c r="K1814" s="14">
        <f t="shared" si="113"/>
        <v>42524.235370370363</v>
      </c>
      <c r="L1814" s="3">
        <v>1464939536</v>
      </c>
      <c r="M1814" s="3" t="b">
        <v>0</v>
      </c>
      <c r="N1814" s="3">
        <v>23</v>
      </c>
      <c r="O1814" s="3" t="b">
        <v>0</v>
      </c>
      <c r="P1814" s="3" t="s">
        <v>8280</v>
      </c>
      <c r="Q1814" s="8">
        <f t="shared" si="114"/>
        <v>0.13307692307692306</v>
      </c>
      <c r="R1814" s="10">
        <f t="shared" si="115"/>
        <v>37.608695652173914</v>
      </c>
      <c r="S1814" s="3" t="s">
        <v>8328</v>
      </c>
      <c r="T1814" s="3" t="s">
        <v>8329</v>
      </c>
    </row>
    <row r="1815" spans="1:20" ht="88" x14ac:dyDescent="0.2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14">
        <f t="shared" si="112"/>
        <v>41859.80569444444</v>
      </c>
      <c r="J1815" s="3">
        <v>1407532812</v>
      </c>
      <c r="K1815" s="14">
        <f t="shared" si="113"/>
        <v>41829.80569444444</v>
      </c>
      <c r="L1815" s="3">
        <v>1404940812</v>
      </c>
      <c r="M1815" s="3" t="b">
        <v>0</v>
      </c>
      <c r="N1815" s="3">
        <v>0</v>
      </c>
      <c r="O1815" s="3" t="b">
        <v>0</v>
      </c>
      <c r="P1815" s="3" t="s">
        <v>8280</v>
      </c>
      <c r="Q1815" s="8">
        <f t="shared" si="114"/>
        <v>0</v>
      </c>
      <c r="R1815" s="10" t="e">
        <f t="shared" si="115"/>
        <v>#DIV/0!</v>
      </c>
      <c r="S1815" s="3" t="s">
        <v>8328</v>
      </c>
      <c r="T1815" s="3" t="s">
        <v>8329</v>
      </c>
    </row>
    <row r="1816" spans="1:20" ht="88" x14ac:dyDescent="0.2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14">
        <f t="shared" si="112"/>
        <v>42063.230740740742</v>
      </c>
      <c r="J1816" s="3">
        <v>1425108736</v>
      </c>
      <c r="K1816" s="14">
        <f t="shared" si="113"/>
        <v>42033.230740740742</v>
      </c>
      <c r="L1816" s="3">
        <v>1422516736</v>
      </c>
      <c r="M1816" s="3" t="b">
        <v>0</v>
      </c>
      <c r="N1816" s="3">
        <v>140</v>
      </c>
      <c r="O1816" s="3" t="b">
        <v>0</v>
      </c>
      <c r="P1816" s="3" t="s">
        <v>8280</v>
      </c>
      <c r="Q1816" s="8">
        <f t="shared" si="114"/>
        <v>0.49183333333333334</v>
      </c>
      <c r="R1816" s="10">
        <f t="shared" si="115"/>
        <v>42.157142857142858</v>
      </c>
      <c r="S1816" s="3" t="s">
        <v>8328</v>
      </c>
      <c r="T1816" s="3" t="s">
        <v>8329</v>
      </c>
    </row>
    <row r="1817" spans="1:20" ht="88" x14ac:dyDescent="0.2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14">
        <f t="shared" si="112"/>
        <v>42186.823344907411</v>
      </c>
      <c r="J1817" s="3">
        <v>1435787137</v>
      </c>
      <c r="K1817" s="14">
        <f t="shared" si="113"/>
        <v>42172.823344907403</v>
      </c>
      <c r="L1817" s="3">
        <v>1434577537</v>
      </c>
      <c r="M1817" s="3" t="b">
        <v>0</v>
      </c>
      <c r="N1817" s="3">
        <v>0</v>
      </c>
      <c r="O1817" s="3" t="b">
        <v>0</v>
      </c>
      <c r="P1817" s="3" t="s">
        <v>8280</v>
      </c>
      <c r="Q1817" s="8">
        <f t="shared" si="114"/>
        <v>0</v>
      </c>
      <c r="R1817" s="10" t="e">
        <f t="shared" si="115"/>
        <v>#DIV/0!</v>
      </c>
      <c r="S1817" s="3" t="s">
        <v>8328</v>
      </c>
      <c r="T1817" s="3" t="s">
        <v>8329</v>
      </c>
    </row>
    <row r="1818" spans="1:20" ht="88" x14ac:dyDescent="0.2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14">
        <f t="shared" si="112"/>
        <v>42576.708333333336</v>
      </c>
      <c r="J1818" s="3">
        <v>1469473200</v>
      </c>
      <c r="K1818" s="14">
        <f t="shared" si="113"/>
        <v>42548.792858796289</v>
      </c>
      <c r="L1818" s="3">
        <v>1467061303</v>
      </c>
      <c r="M1818" s="3" t="b">
        <v>0</v>
      </c>
      <c r="N1818" s="3">
        <v>6</v>
      </c>
      <c r="O1818" s="3" t="b">
        <v>0</v>
      </c>
      <c r="P1818" s="3" t="s">
        <v>8280</v>
      </c>
      <c r="Q1818" s="8">
        <f t="shared" si="114"/>
        <v>2.036E-2</v>
      </c>
      <c r="R1818" s="10">
        <f t="shared" si="115"/>
        <v>84.833333333333329</v>
      </c>
      <c r="S1818" s="3" t="s">
        <v>8328</v>
      </c>
      <c r="T1818" s="3" t="s">
        <v>8329</v>
      </c>
    </row>
    <row r="1819" spans="1:20" ht="66" x14ac:dyDescent="0.2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14">
        <f t="shared" si="112"/>
        <v>42765.207638888889</v>
      </c>
      <c r="J1819" s="3">
        <v>1485759540</v>
      </c>
      <c r="K1819" s="14">
        <f t="shared" si="113"/>
        <v>42705.578784722216</v>
      </c>
      <c r="L1819" s="3">
        <v>1480607607</v>
      </c>
      <c r="M1819" s="3" t="b">
        <v>0</v>
      </c>
      <c r="N1819" s="3">
        <v>100</v>
      </c>
      <c r="O1819" s="3" t="b">
        <v>0</v>
      </c>
      <c r="P1819" s="3" t="s">
        <v>8280</v>
      </c>
      <c r="Q1819" s="8">
        <f t="shared" si="114"/>
        <v>0.52327777777777773</v>
      </c>
      <c r="R1819" s="10">
        <f t="shared" si="115"/>
        <v>94.19</v>
      </c>
      <c r="S1819" s="3" t="s">
        <v>8328</v>
      </c>
      <c r="T1819" s="3" t="s">
        <v>8329</v>
      </c>
    </row>
    <row r="1820" spans="1:20" ht="66" x14ac:dyDescent="0.2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14">
        <f t="shared" si="112"/>
        <v>42097.109374999993</v>
      </c>
      <c r="J1820" s="3">
        <v>1428035850</v>
      </c>
      <c r="K1820" s="14">
        <f t="shared" si="113"/>
        <v>42067.151041666664</v>
      </c>
      <c r="L1820" s="3">
        <v>1425447450</v>
      </c>
      <c r="M1820" s="3" t="b">
        <v>0</v>
      </c>
      <c r="N1820" s="3">
        <v>0</v>
      </c>
      <c r="O1820" s="3" t="b">
        <v>0</v>
      </c>
      <c r="P1820" s="3" t="s">
        <v>8280</v>
      </c>
      <c r="Q1820" s="8">
        <f t="shared" si="114"/>
        <v>0</v>
      </c>
      <c r="R1820" s="10" t="e">
        <f t="shared" si="115"/>
        <v>#DIV/0!</v>
      </c>
      <c r="S1820" s="3" t="s">
        <v>8328</v>
      </c>
      <c r="T1820" s="3" t="s">
        <v>8329</v>
      </c>
    </row>
    <row r="1821" spans="1:20" ht="88" x14ac:dyDescent="0.2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14">
        <f t="shared" si="112"/>
        <v>41850.668935185182</v>
      </c>
      <c r="J1821" s="3">
        <v>1406743396</v>
      </c>
      <c r="K1821" s="14">
        <f t="shared" si="113"/>
        <v>41820.668935185182</v>
      </c>
      <c r="L1821" s="3">
        <v>1404151396</v>
      </c>
      <c r="M1821" s="3" t="b">
        <v>0</v>
      </c>
      <c r="N1821" s="3">
        <v>4</v>
      </c>
      <c r="O1821" s="3" t="b">
        <v>0</v>
      </c>
      <c r="P1821" s="3" t="s">
        <v>8280</v>
      </c>
      <c r="Q1821" s="8">
        <f t="shared" si="114"/>
        <v>2.0833333333333332E-2</v>
      </c>
      <c r="R1821" s="10">
        <f t="shared" si="115"/>
        <v>6.25</v>
      </c>
      <c r="S1821" s="3" t="s">
        <v>8328</v>
      </c>
      <c r="T1821" s="3" t="s">
        <v>8329</v>
      </c>
    </row>
    <row r="1822" spans="1:20" ht="110" x14ac:dyDescent="0.2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14">
        <f t="shared" si="112"/>
        <v>42094.959374999999</v>
      </c>
      <c r="J1822" s="3">
        <v>1427850090</v>
      </c>
      <c r="K1822" s="14">
        <f t="shared" si="113"/>
        <v>42065.001041666663</v>
      </c>
      <c r="L1822" s="3">
        <v>1425261690</v>
      </c>
      <c r="M1822" s="3" t="b">
        <v>0</v>
      </c>
      <c r="N1822" s="3">
        <v>8</v>
      </c>
      <c r="O1822" s="3" t="b">
        <v>0</v>
      </c>
      <c r="P1822" s="3" t="s">
        <v>8280</v>
      </c>
      <c r="Q1822" s="8">
        <f t="shared" si="114"/>
        <v>6.565384615384616E-2</v>
      </c>
      <c r="R1822" s="10">
        <f t="shared" si="115"/>
        <v>213.375</v>
      </c>
      <c r="S1822" s="3" t="s">
        <v>8328</v>
      </c>
      <c r="T1822" s="3" t="s">
        <v>8329</v>
      </c>
    </row>
    <row r="1823" spans="1:20" ht="88" x14ac:dyDescent="0.2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14">
        <f t="shared" si="112"/>
        <v>40971.235729166663</v>
      </c>
      <c r="J1823" s="3">
        <v>1330760367</v>
      </c>
      <c r="K1823" s="14">
        <f t="shared" si="113"/>
        <v>40926.235729166663</v>
      </c>
      <c r="L1823" s="3">
        <v>1326872367</v>
      </c>
      <c r="M1823" s="3" t="b">
        <v>0</v>
      </c>
      <c r="N1823" s="3">
        <v>57</v>
      </c>
      <c r="O1823" s="3" t="b">
        <v>1</v>
      </c>
      <c r="P1823" s="3" t="s">
        <v>8271</v>
      </c>
      <c r="Q1823" s="8">
        <f t="shared" si="114"/>
        <v>1.3489</v>
      </c>
      <c r="R1823" s="10">
        <f t="shared" si="115"/>
        <v>59.162280701754383</v>
      </c>
      <c r="S1823" s="3" t="s">
        <v>8315</v>
      </c>
      <c r="T1823" s="3" t="s">
        <v>8316</v>
      </c>
    </row>
    <row r="1824" spans="1:20" ht="66" x14ac:dyDescent="0.2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14">
        <f t="shared" si="112"/>
        <v>41670.709027777775</v>
      </c>
      <c r="J1824" s="3">
        <v>1391194860</v>
      </c>
      <c r="K1824" s="14">
        <f t="shared" si="113"/>
        <v>41634.713680555556</v>
      </c>
      <c r="L1824" s="3">
        <v>1388084862</v>
      </c>
      <c r="M1824" s="3" t="b">
        <v>0</v>
      </c>
      <c r="N1824" s="3">
        <v>11</v>
      </c>
      <c r="O1824" s="3" t="b">
        <v>1</v>
      </c>
      <c r="P1824" s="3" t="s">
        <v>8271</v>
      </c>
      <c r="Q1824" s="8">
        <f t="shared" si="114"/>
        <v>1</v>
      </c>
      <c r="R1824" s="10">
        <f t="shared" si="115"/>
        <v>27.272727272727273</v>
      </c>
      <c r="S1824" s="3" t="s">
        <v>8315</v>
      </c>
      <c r="T1824" s="3" t="s">
        <v>8316</v>
      </c>
    </row>
    <row r="1825" spans="1:20" ht="88" x14ac:dyDescent="0.2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14">
        <f t="shared" si="112"/>
        <v>41206.60157407407</v>
      </c>
      <c r="J1825" s="3">
        <v>1351095976</v>
      </c>
      <c r="K1825" s="14">
        <f t="shared" si="113"/>
        <v>41176.60157407407</v>
      </c>
      <c r="L1825" s="3">
        <v>1348503976</v>
      </c>
      <c r="M1825" s="3" t="b">
        <v>0</v>
      </c>
      <c r="N1825" s="3">
        <v>33</v>
      </c>
      <c r="O1825" s="3" t="b">
        <v>1</v>
      </c>
      <c r="P1825" s="3" t="s">
        <v>8271</v>
      </c>
      <c r="Q1825" s="8">
        <f t="shared" si="114"/>
        <v>1.1585714285714286</v>
      </c>
      <c r="R1825" s="10">
        <f t="shared" si="115"/>
        <v>24.575757575757574</v>
      </c>
      <c r="S1825" s="3" t="s">
        <v>8315</v>
      </c>
      <c r="T1825" s="3" t="s">
        <v>8316</v>
      </c>
    </row>
    <row r="1826" spans="1:20" ht="22" x14ac:dyDescent="0.2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14">
        <f t="shared" si="112"/>
        <v>41647.005555555552</v>
      </c>
      <c r="J1826" s="3">
        <v>1389146880</v>
      </c>
      <c r="K1826" s="14">
        <f t="shared" si="113"/>
        <v>41626.832951388882</v>
      </c>
      <c r="L1826" s="3">
        <v>1387403967</v>
      </c>
      <c r="M1826" s="3" t="b">
        <v>0</v>
      </c>
      <c r="N1826" s="3">
        <v>40</v>
      </c>
      <c r="O1826" s="3" t="b">
        <v>1</v>
      </c>
      <c r="P1826" s="3" t="s">
        <v>8271</v>
      </c>
      <c r="Q1826" s="8">
        <f t="shared" si="114"/>
        <v>1.0006666666666666</v>
      </c>
      <c r="R1826" s="10">
        <f t="shared" si="115"/>
        <v>75.05</v>
      </c>
      <c r="S1826" s="3" t="s">
        <v>8315</v>
      </c>
      <c r="T1826" s="3" t="s">
        <v>8316</v>
      </c>
    </row>
    <row r="1827" spans="1:20" ht="110" x14ac:dyDescent="0.2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14">
        <f t="shared" si="112"/>
        <v>41466.751192129625</v>
      </c>
      <c r="J1827" s="3">
        <v>1373572903</v>
      </c>
      <c r="K1827" s="14">
        <f t="shared" si="113"/>
        <v>41443.751192129625</v>
      </c>
      <c r="L1827" s="3">
        <v>1371585703</v>
      </c>
      <c r="M1827" s="3" t="b">
        <v>0</v>
      </c>
      <c r="N1827" s="3">
        <v>50</v>
      </c>
      <c r="O1827" s="3" t="b">
        <v>1</v>
      </c>
      <c r="P1827" s="3" t="s">
        <v>8271</v>
      </c>
      <c r="Q1827" s="8">
        <f t="shared" si="114"/>
        <v>1.0505</v>
      </c>
      <c r="R1827" s="10">
        <f t="shared" si="115"/>
        <v>42.02</v>
      </c>
      <c r="S1827" s="3" t="s">
        <v>8315</v>
      </c>
      <c r="T1827" s="3" t="s">
        <v>8316</v>
      </c>
    </row>
    <row r="1828" spans="1:20" ht="44" x14ac:dyDescent="0.2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14">
        <f t="shared" si="112"/>
        <v>41687.840474537035</v>
      </c>
      <c r="J1828" s="3">
        <v>1392675017</v>
      </c>
      <c r="K1828" s="14">
        <f t="shared" si="113"/>
        <v>41657.840474537035</v>
      </c>
      <c r="L1828" s="3">
        <v>1390083017</v>
      </c>
      <c r="M1828" s="3" t="b">
        <v>0</v>
      </c>
      <c r="N1828" s="3">
        <v>38</v>
      </c>
      <c r="O1828" s="3" t="b">
        <v>1</v>
      </c>
      <c r="P1828" s="3" t="s">
        <v>8271</v>
      </c>
      <c r="Q1828" s="8">
        <f t="shared" si="114"/>
        <v>1.01</v>
      </c>
      <c r="R1828" s="10">
        <f t="shared" si="115"/>
        <v>53.157894736842103</v>
      </c>
      <c r="S1828" s="3" t="s">
        <v>8315</v>
      </c>
      <c r="T1828" s="3" t="s">
        <v>8316</v>
      </c>
    </row>
    <row r="1829" spans="1:20" ht="110" x14ac:dyDescent="0.2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14">
        <f t="shared" si="112"/>
        <v>40605.242604166662</v>
      </c>
      <c r="J1829" s="3">
        <v>1299138561</v>
      </c>
      <c r="K1829" s="14">
        <f t="shared" si="113"/>
        <v>40555.242604166662</v>
      </c>
      <c r="L1829" s="3">
        <v>1294818561</v>
      </c>
      <c r="M1829" s="3" t="b">
        <v>0</v>
      </c>
      <c r="N1829" s="3">
        <v>96</v>
      </c>
      <c r="O1829" s="3" t="b">
        <v>1</v>
      </c>
      <c r="P1829" s="3" t="s">
        <v>8271</v>
      </c>
      <c r="Q1829" s="8">
        <f t="shared" si="114"/>
        <v>1.0066250000000001</v>
      </c>
      <c r="R1829" s="10">
        <f t="shared" si="115"/>
        <v>83.885416666666671</v>
      </c>
      <c r="S1829" s="3" t="s">
        <v>8315</v>
      </c>
      <c r="T1829" s="3" t="s">
        <v>8316</v>
      </c>
    </row>
    <row r="1830" spans="1:20" ht="110" x14ac:dyDescent="0.2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14">
        <f t="shared" si="112"/>
        <v>41768.833333333328</v>
      </c>
      <c r="J1830" s="3">
        <v>1399672800</v>
      </c>
      <c r="K1830" s="14">
        <f t="shared" si="113"/>
        <v>41736.816319444442</v>
      </c>
      <c r="L1830" s="3">
        <v>1396906530</v>
      </c>
      <c r="M1830" s="3" t="b">
        <v>0</v>
      </c>
      <c r="N1830" s="3">
        <v>48</v>
      </c>
      <c r="O1830" s="3" t="b">
        <v>1</v>
      </c>
      <c r="P1830" s="3" t="s">
        <v>8271</v>
      </c>
      <c r="Q1830" s="8">
        <f t="shared" si="114"/>
        <v>1.0016</v>
      </c>
      <c r="R1830" s="10">
        <f t="shared" si="115"/>
        <v>417.33333333333331</v>
      </c>
      <c r="S1830" s="3" t="s">
        <v>8315</v>
      </c>
      <c r="T1830" s="3" t="s">
        <v>8316</v>
      </c>
    </row>
    <row r="1831" spans="1:20" ht="88" x14ac:dyDescent="0.2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14">
        <f t="shared" si="112"/>
        <v>40564.833333333328</v>
      </c>
      <c r="J1831" s="3">
        <v>1295647200</v>
      </c>
      <c r="K1831" s="14">
        <f t="shared" si="113"/>
        <v>40516.004293981481</v>
      </c>
      <c r="L1831" s="3">
        <v>1291428371</v>
      </c>
      <c r="M1831" s="3" t="b">
        <v>0</v>
      </c>
      <c r="N1831" s="3">
        <v>33</v>
      </c>
      <c r="O1831" s="3" t="b">
        <v>1</v>
      </c>
      <c r="P1831" s="3" t="s">
        <v>8271</v>
      </c>
      <c r="Q1831" s="8">
        <f t="shared" si="114"/>
        <v>1.6668333333333334</v>
      </c>
      <c r="R1831" s="10">
        <f t="shared" si="115"/>
        <v>75.765151515151516</v>
      </c>
      <c r="S1831" s="3" t="s">
        <v>8315</v>
      </c>
      <c r="T1831" s="3" t="s">
        <v>8316</v>
      </c>
    </row>
    <row r="1832" spans="1:20" ht="88" x14ac:dyDescent="0.2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14">
        <f t="shared" si="112"/>
        <v>41694.600775462961</v>
      </c>
      <c r="J1832" s="3">
        <v>1393259107</v>
      </c>
      <c r="K1832" s="14">
        <f t="shared" si="113"/>
        <v>41664.600775462961</v>
      </c>
      <c r="L1832" s="3">
        <v>1390667107</v>
      </c>
      <c r="M1832" s="3" t="b">
        <v>0</v>
      </c>
      <c r="N1832" s="3">
        <v>226</v>
      </c>
      <c r="O1832" s="3" t="b">
        <v>1</v>
      </c>
      <c r="P1832" s="3" t="s">
        <v>8271</v>
      </c>
      <c r="Q1832" s="8">
        <f t="shared" si="114"/>
        <v>1.0153333333333334</v>
      </c>
      <c r="R1832" s="10">
        <f t="shared" si="115"/>
        <v>67.389380530973455</v>
      </c>
      <c r="S1832" s="3" t="s">
        <v>8315</v>
      </c>
      <c r="T1832" s="3" t="s">
        <v>8316</v>
      </c>
    </row>
    <row r="1833" spans="1:20" ht="88" x14ac:dyDescent="0.2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14">
        <f t="shared" si="112"/>
        <v>41041.912766203699</v>
      </c>
      <c r="J1833" s="3">
        <v>1336866863</v>
      </c>
      <c r="K1833" s="14">
        <f t="shared" si="113"/>
        <v>41026.912766203699</v>
      </c>
      <c r="L1833" s="3">
        <v>1335570863</v>
      </c>
      <c r="M1833" s="3" t="b">
        <v>0</v>
      </c>
      <c r="N1833" s="3">
        <v>14</v>
      </c>
      <c r="O1833" s="3" t="b">
        <v>1</v>
      </c>
      <c r="P1833" s="3" t="s">
        <v>8271</v>
      </c>
      <c r="Q1833" s="8">
        <f t="shared" si="114"/>
        <v>1.03</v>
      </c>
      <c r="R1833" s="10">
        <f t="shared" si="115"/>
        <v>73.571428571428569</v>
      </c>
      <c r="S1833" s="3" t="s">
        <v>8315</v>
      </c>
      <c r="T1833" s="3" t="s">
        <v>8316</v>
      </c>
    </row>
    <row r="1834" spans="1:20" ht="88" x14ac:dyDescent="0.2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14">
        <f t="shared" si="112"/>
        <v>40606.456331018519</v>
      </c>
      <c r="J1834" s="3">
        <v>1299243427</v>
      </c>
      <c r="K1834" s="14">
        <f t="shared" si="113"/>
        <v>40576.456331018519</v>
      </c>
      <c r="L1834" s="3">
        <v>1296651427</v>
      </c>
      <c r="M1834" s="3" t="b">
        <v>0</v>
      </c>
      <c r="N1834" s="3">
        <v>20</v>
      </c>
      <c r="O1834" s="3" t="b">
        <v>1</v>
      </c>
      <c r="P1834" s="3" t="s">
        <v>8271</v>
      </c>
      <c r="Q1834" s="8">
        <f t="shared" si="114"/>
        <v>1.4285714285714286</v>
      </c>
      <c r="R1834" s="10">
        <f t="shared" si="115"/>
        <v>25</v>
      </c>
      <c r="S1834" s="3" t="s">
        <v>8315</v>
      </c>
      <c r="T1834" s="3" t="s">
        <v>8316</v>
      </c>
    </row>
    <row r="1835" spans="1:20" ht="110" x14ac:dyDescent="0.2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14">
        <f t="shared" si="112"/>
        <v>41335.249305555553</v>
      </c>
      <c r="J1835" s="3">
        <v>1362211140</v>
      </c>
      <c r="K1835" s="14">
        <f t="shared" si="113"/>
        <v>41302.960682870369</v>
      </c>
      <c r="L1835" s="3">
        <v>1359421403</v>
      </c>
      <c r="M1835" s="3" t="b">
        <v>0</v>
      </c>
      <c r="N1835" s="3">
        <v>25</v>
      </c>
      <c r="O1835" s="3" t="b">
        <v>1</v>
      </c>
      <c r="P1835" s="3" t="s">
        <v>8271</v>
      </c>
      <c r="Q1835" s="8">
        <f t="shared" si="114"/>
        <v>2.625</v>
      </c>
      <c r="R1835" s="10">
        <f t="shared" si="115"/>
        <v>42</v>
      </c>
      <c r="S1835" s="3" t="s">
        <v>8315</v>
      </c>
      <c r="T1835" s="3" t="s">
        <v>8316</v>
      </c>
    </row>
    <row r="1836" spans="1:20" ht="44" x14ac:dyDescent="0.2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14">
        <f t="shared" si="112"/>
        <v>42028.880729166667</v>
      </c>
      <c r="J1836" s="3">
        <v>1422140895</v>
      </c>
      <c r="K1836" s="14">
        <f t="shared" si="113"/>
        <v>41988.880729166667</v>
      </c>
      <c r="L1836" s="3">
        <v>1418684895</v>
      </c>
      <c r="M1836" s="3" t="b">
        <v>0</v>
      </c>
      <c r="N1836" s="3">
        <v>90</v>
      </c>
      <c r="O1836" s="3" t="b">
        <v>1</v>
      </c>
      <c r="P1836" s="3" t="s">
        <v>8271</v>
      </c>
      <c r="Q1836" s="8">
        <f t="shared" si="114"/>
        <v>1.1805000000000001</v>
      </c>
      <c r="R1836" s="10">
        <f t="shared" si="115"/>
        <v>131.16666666666666</v>
      </c>
      <c r="S1836" s="3" t="s">
        <v>8315</v>
      </c>
      <c r="T1836" s="3" t="s">
        <v>8316</v>
      </c>
    </row>
    <row r="1837" spans="1:20" ht="132" x14ac:dyDescent="0.2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14">
        <f t="shared" si="112"/>
        <v>42460.577210648145</v>
      </c>
      <c r="J1837" s="3">
        <v>1459439471</v>
      </c>
      <c r="K1837" s="14">
        <f t="shared" si="113"/>
        <v>42430.61887731481</v>
      </c>
      <c r="L1837" s="3">
        <v>1456851071</v>
      </c>
      <c r="M1837" s="3" t="b">
        <v>0</v>
      </c>
      <c r="N1837" s="3">
        <v>11</v>
      </c>
      <c r="O1837" s="3" t="b">
        <v>1</v>
      </c>
      <c r="P1837" s="3" t="s">
        <v>8271</v>
      </c>
      <c r="Q1837" s="8">
        <f t="shared" si="114"/>
        <v>1.04</v>
      </c>
      <c r="R1837" s="10">
        <f t="shared" si="115"/>
        <v>47.272727272727273</v>
      </c>
      <c r="S1837" s="3" t="s">
        <v>8315</v>
      </c>
      <c r="T1837" s="3" t="s">
        <v>8316</v>
      </c>
    </row>
    <row r="1838" spans="1:20" ht="44" x14ac:dyDescent="0.2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14">
        <f t="shared" si="112"/>
        <v>41322.726030092592</v>
      </c>
      <c r="J1838" s="3">
        <v>1361129129</v>
      </c>
      <c r="K1838" s="14">
        <f t="shared" si="113"/>
        <v>41305.726030092592</v>
      </c>
      <c r="L1838" s="3">
        <v>1359660329</v>
      </c>
      <c r="M1838" s="3" t="b">
        <v>0</v>
      </c>
      <c r="N1838" s="3">
        <v>55</v>
      </c>
      <c r="O1838" s="3" t="b">
        <v>1</v>
      </c>
      <c r="P1838" s="3" t="s">
        <v>8271</v>
      </c>
      <c r="Q1838" s="8">
        <f t="shared" si="114"/>
        <v>2.0034000000000001</v>
      </c>
      <c r="R1838" s="10">
        <f t="shared" si="115"/>
        <v>182.12727272727273</v>
      </c>
      <c r="S1838" s="3" t="s">
        <v>8315</v>
      </c>
      <c r="T1838" s="3" t="s">
        <v>8316</v>
      </c>
    </row>
    <row r="1839" spans="1:20" ht="110" x14ac:dyDescent="0.2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14">
        <f t="shared" si="112"/>
        <v>40985.922858796293</v>
      </c>
      <c r="J1839" s="3">
        <v>1332029335</v>
      </c>
      <c r="K1839" s="14">
        <f t="shared" si="113"/>
        <v>40925.964525462965</v>
      </c>
      <c r="L1839" s="3">
        <v>1326848935</v>
      </c>
      <c r="M1839" s="3" t="b">
        <v>0</v>
      </c>
      <c r="N1839" s="3">
        <v>30</v>
      </c>
      <c r="O1839" s="3" t="b">
        <v>1</v>
      </c>
      <c r="P1839" s="3" t="s">
        <v>8271</v>
      </c>
      <c r="Q1839" s="8">
        <f t="shared" si="114"/>
        <v>3.0683333333333334</v>
      </c>
      <c r="R1839" s="10">
        <f t="shared" si="115"/>
        <v>61.366666666666667</v>
      </c>
      <c r="S1839" s="3" t="s">
        <v>8315</v>
      </c>
      <c r="T1839" s="3" t="s">
        <v>8316</v>
      </c>
    </row>
    <row r="1840" spans="1:20" ht="88" x14ac:dyDescent="0.2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14">
        <f t="shared" si="112"/>
        <v>40817.041666666664</v>
      </c>
      <c r="J1840" s="3">
        <v>1317438000</v>
      </c>
      <c r="K1840" s="14">
        <f t="shared" si="113"/>
        <v>40788.703206018516</v>
      </c>
      <c r="L1840" s="3">
        <v>1314989557</v>
      </c>
      <c r="M1840" s="3" t="b">
        <v>0</v>
      </c>
      <c r="N1840" s="3">
        <v>28</v>
      </c>
      <c r="O1840" s="3" t="b">
        <v>1</v>
      </c>
      <c r="P1840" s="3" t="s">
        <v>8271</v>
      </c>
      <c r="Q1840" s="8">
        <f t="shared" si="114"/>
        <v>1.00149</v>
      </c>
      <c r="R1840" s="10">
        <f t="shared" si="115"/>
        <v>35.767499999999998</v>
      </c>
      <c r="S1840" s="3" t="s">
        <v>8315</v>
      </c>
      <c r="T1840" s="3" t="s">
        <v>8316</v>
      </c>
    </row>
    <row r="1841" spans="1:20" ht="88" x14ac:dyDescent="0.2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14">
        <f t="shared" si="112"/>
        <v>42644.638680555552</v>
      </c>
      <c r="J1841" s="3">
        <v>1475342382</v>
      </c>
      <c r="K1841" s="14">
        <f t="shared" si="113"/>
        <v>42614.638680555552</v>
      </c>
      <c r="L1841" s="3">
        <v>1472750382</v>
      </c>
      <c r="M1841" s="3" t="b">
        <v>0</v>
      </c>
      <c r="N1841" s="3">
        <v>45</v>
      </c>
      <c r="O1841" s="3" t="b">
        <v>1</v>
      </c>
      <c r="P1841" s="3" t="s">
        <v>8271</v>
      </c>
      <c r="Q1841" s="8">
        <f t="shared" si="114"/>
        <v>2.0529999999999999</v>
      </c>
      <c r="R1841" s="10">
        <f t="shared" si="115"/>
        <v>45.62222222222222</v>
      </c>
      <c r="S1841" s="3" t="s">
        <v>8315</v>
      </c>
      <c r="T1841" s="3" t="s">
        <v>8316</v>
      </c>
    </row>
    <row r="1842" spans="1:20" ht="110" x14ac:dyDescent="0.2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14">
        <f t="shared" si="112"/>
        <v>41401.124305555553</v>
      </c>
      <c r="J1842" s="3">
        <v>1367902740</v>
      </c>
      <c r="K1842" s="14">
        <f t="shared" si="113"/>
        <v>41382.01284722222</v>
      </c>
      <c r="L1842" s="3">
        <v>1366251510</v>
      </c>
      <c r="M1842" s="3" t="b">
        <v>0</v>
      </c>
      <c r="N1842" s="3">
        <v>13</v>
      </c>
      <c r="O1842" s="3" t="b">
        <v>1</v>
      </c>
      <c r="P1842" s="3" t="s">
        <v>8271</v>
      </c>
      <c r="Q1842" s="8">
        <f t="shared" si="114"/>
        <v>1.0888888888888888</v>
      </c>
      <c r="R1842" s="10">
        <f t="shared" si="115"/>
        <v>75.384615384615387</v>
      </c>
      <c r="S1842" s="3" t="s">
        <v>8315</v>
      </c>
      <c r="T1842" s="3" t="s">
        <v>8316</v>
      </c>
    </row>
    <row r="1843" spans="1:20" ht="66" x14ac:dyDescent="0.2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14">
        <f t="shared" si="112"/>
        <v>41779.124305555553</v>
      </c>
      <c r="J1843" s="3">
        <v>1400561940</v>
      </c>
      <c r="K1843" s="14">
        <f t="shared" si="113"/>
        <v>41745.762094907404</v>
      </c>
      <c r="L1843" s="3">
        <v>1397679445</v>
      </c>
      <c r="M1843" s="3" t="b">
        <v>0</v>
      </c>
      <c r="N1843" s="3">
        <v>40</v>
      </c>
      <c r="O1843" s="3" t="b">
        <v>1</v>
      </c>
      <c r="P1843" s="3" t="s">
        <v>8271</v>
      </c>
      <c r="Q1843" s="8">
        <f t="shared" si="114"/>
        <v>1.0175000000000001</v>
      </c>
      <c r="R1843" s="10">
        <f t="shared" si="115"/>
        <v>50.875</v>
      </c>
      <c r="S1843" s="3" t="s">
        <v>8315</v>
      </c>
      <c r="T1843" s="3" t="s">
        <v>8316</v>
      </c>
    </row>
    <row r="1844" spans="1:20" ht="88" x14ac:dyDescent="0.2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14">
        <f t="shared" si="112"/>
        <v>42065.165972222218</v>
      </c>
      <c r="J1844" s="3">
        <v>1425275940</v>
      </c>
      <c r="K1844" s="14">
        <f t="shared" si="113"/>
        <v>42031.548391203702</v>
      </c>
      <c r="L1844" s="3">
        <v>1422371381</v>
      </c>
      <c r="M1844" s="3" t="b">
        <v>0</v>
      </c>
      <c r="N1844" s="3">
        <v>21</v>
      </c>
      <c r="O1844" s="3" t="b">
        <v>1</v>
      </c>
      <c r="P1844" s="3" t="s">
        <v>8271</v>
      </c>
      <c r="Q1844" s="8">
        <f t="shared" si="114"/>
        <v>1.2524999999999999</v>
      </c>
      <c r="R1844" s="10">
        <f t="shared" si="115"/>
        <v>119.28571428571429</v>
      </c>
      <c r="S1844" s="3" t="s">
        <v>8315</v>
      </c>
      <c r="T1844" s="3" t="s">
        <v>8316</v>
      </c>
    </row>
    <row r="1845" spans="1:20" ht="110" x14ac:dyDescent="0.2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14">
        <f t="shared" si="112"/>
        <v>40594.911504629628</v>
      </c>
      <c r="J1845" s="3">
        <v>1298245954</v>
      </c>
      <c r="K1845" s="14">
        <f t="shared" si="113"/>
        <v>40564.911504629628</v>
      </c>
      <c r="L1845" s="3">
        <v>1295653954</v>
      </c>
      <c r="M1845" s="3" t="b">
        <v>0</v>
      </c>
      <c r="N1845" s="3">
        <v>134</v>
      </c>
      <c r="O1845" s="3" t="b">
        <v>1</v>
      </c>
      <c r="P1845" s="3" t="s">
        <v>8271</v>
      </c>
      <c r="Q1845" s="8">
        <f t="shared" si="114"/>
        <v>1.2400610000000001</v>
      </c>
      <c r="R1845" s="10">
        <f t="shared" si="115"/>
        <v>92.541865671641801</v>
      </c>
      <c r="S1845" s="3" t="s">
        <v>8315</v>
      </c>
      <c r="T1845" s="3" t="s">
        <v>8316</v>
      </c>
    </row>
    <row r="1846" spans="1:20" ht="88" x14ac:dyDescent="0.2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14">
        <f t="shared" si="112"/>
        <v>40705.041666666664</v>
      </c>
      <c r="J1846" s="3">
        <v>1307761200</v>
      </c>
      <c r="K1846" s="14">
        <f t="shared" si="113"/>
        <v>40666.890208333331</v>
      </c>
      <c r="L1846" s="3">
        <v>1304464914</v>
      </c>
      <c r="M1846" s="3" t="b">
        <v>0</v>
      </c>
      <c r="N1846" s="3">
        <v>20</v>
      </c>
      <c r="O1846" s="3" t="b">
        <v>1</v>
      </c>
      <c r="P1846" s="3" t="s">
        <v>8271</v>
      </c>
      <c r="Q1846" s="8">
        <f t="shared" si="114"/>
        <v>1.014</v>
      </c>
      <c r="R1846" s="10">
        <f t="shared" si="115"/>
        <v>76.05</v>
      </c>
      <c r="S1846" s="3" t="s">
        <v>8315</v>
      </c>
      <c r="T1846" s="3" t="s">
        <v>8316</v>
      </c>
    </row>
    <row r="1847" spans="1:20" ht="154" x14ac:dyDescent="0.2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14">
        <f t="shared" si="112"/>
        <v>42538.121527777774</v>
      </c>
      <c r="J1847" s="3">
        <v>1466139300</v>
      </c>
      <c r="K1847" s="14">
        <f t="shared" si="113"/>
        <v>42523.249976851854</v>
      </c>
      <c r="L1847" s="3">
        <v>1464854398</v>
      </c>
      <c r="M1847" s="3" t="b">
        <v>0</v>
      </c>
      <c r="N1847" s="3">
        <v>19</v>
      </c>
      <c r="O1847" s="3" t="b">
        <v>1</v>
      </c>
      <c r="P1847" s="3" t="s">
        <v>8271</v>
      </c>
      <c r="Q1847" s="8">
        <f t="shared" si="114"/>
        <v>1</v>
      </c>
      <c r="R1847" s="10">
        <f t="shared" si="115"/>
        <v>52.631578947368418</v>
      </c>
      <c r="S1847" s="3" t="s">
        <v>8315</v>
      </c>
      <c r="T1847" s="3" t="s">
        <v>8316</v>
      </c>
    </row>
    <row r="1848" spans="1:20" ht="88" x14ac:dyDescent="0.2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14">
        <f t="shared" si="112"/>
        <v>41258.566863425927</v>
      </c>
      <c r="J1848" s="3">
        <v>1355585777</v>
      </c>
      <c r="K1848" s="14">
        <f t="shared" si="113"/>
        <v>41228.566863425927</v>
      </c>
      <c r="L1848" s="3">
        <v>1352993777</v>
      </c>
      <c r="M1848" s="3" t="b">
        <v>0</v>
      </c>
      <c r="N1848" s="3">
        <v>209</v>
      </c>
      <c r="O1848" s="3" t="b">
        <v>1</v>
      </c>
      <c r="P1848" s="3" t="s">
        <v>8271</v>
      </c>
      <c r="Q1848" s="8">
        <f t="shared" si="114"/>
        <v>1.3792666666666666</v>
      </c>
      <c r="R1848" s="10">
        <f t="shared" si="115"/>
        <v>98.990430622009569</v>
      </c>
      <c r="S1848" s="3" t="s">
        <v>8315</v>
      </c>
      <c r="T1848" s="3" t="s">
        <v>8316</v>
      </c>
    </row>
    <row r="1849" spans="1:20" ht="88" x14ac:dyDescent="0.2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14">
        <f t="shared" si="112"/>
        <v>42115.153148148143</v>
      </c>
      <c r="J1849" s="3">
        <v>1429594832</v>
      </c>
      <c r="K1849" s="14">
        <f t="shared" si="113"/>
        <v>42094.153148148143</v>
      </c>
      <c r="L1849" s="3">
        <v>1427780432</v>
      </c>
      <c r="M1849" s="3" t="b">
        <v>0</v>
      </c>
      <c r="N1849" s="3">
        <v>38</v>
      </c>
      <c r="O1849" s="3" t="b">
        <v>1</v>
      </c>
      <c r="P1849" s="3" t="s">
        <v>8271</v>
      </c>
      <c r="Q1849" s="8">
        <f t="shared" si="114"/>
        <v>1.2088000000000001</v>
      </c>
      <c r="R1849" s="10">
        <f t="shared" si="115"/>
        <v>79.526315789473685</v>
      </c>
      <c r="S1849" s="3" t="s">
        <v>8315</v>
      </c>
      <c r="T1849" s="3" t="s">
        <v>8316</v>
      </c>
    </row>
    <row r="1850" spans="1:20" ht="88" x14ac:dyDescent="0.2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14">
        <f t="shared" si="112"/>
        <v>40755.207638888889</v>
      </c>
      <c r="J1850" s="3">
        <v>1312095540</v>
      </c>
      <c r="K1850" s="14">
        <f t="shared" si="113"/>
        <v>40691.704722222217</v>
      </c>
      <c r="L1850" s="3">
        <v>1306608888</v>
      </c>
      <c r="M1850" s="3" t="b">
        <v>0</v>
      </c>
      <c r="N1850" s="3">
        <v>24</v>
      </c>
      <c r="O1850" s="3" t="b">
        <v>1</v>
      </c>
      <c r="P1850" s="3" t="s">
        <v>8271</v>
      </c>
      <c r="Q1850" s="8">
        <f t="shared" si="114"/>
        <v>1.0736666666666668</v>
      </c>
      <c r="R1850" s="10">
        <f t="shared" si="115"/>
        <v>134.20833333333334</v>
      </c>
      <c r="S1850" s="3" t="s">
        <v>8315</v>
      </c>
      <c r="T1850" s="3" t="s">
        <v>8316</v>
      </c>
    </row>
    <row r="1851" spans="1:20" ht="66" x14ac:dyDescent="0.2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14">
        <f t="shared" si="112"/>
        <v>41199.762256944443</v>
      </c>
      <c r="J1851" s="3">
        <v>1350505059</v>
      </c>
      <c r="K1851" s="14">
        <f t="shared" si="113"/>
        <v>41169.762256944443</v>
      </c>
      <c r="L1851" s="3">
        <v>1347913059</v>
      </c>
      <c r="M1851" s="3" t="b">
        <v>0</v>
      </c>
      <c r="N1851" s="3">
        <v>8</v>
      </c>
      <c r="O1851" s="3" t="b">
        <v>1</v>
      </c>
      <c r="P1851" s="3" t="s">
        <v>8271</v>
      </c>
      <c r="Q1851" s="8">
        <f t="shared" si="114"/>
        <v>1.0033333333333334</v>
      </c>
      <c r="R1851" s="10">
        <f t="shared" si="115"/>
        <v>37.625</v>
      </c>
      <c r="S1851" s="3" t="s">
        <v>8315</v>
      </c>
      <c r="T1851" s="3" t="s">
        <v>8316</v>
      </c>
    </row>
    <row r="1852" spans="1:20" ht="88" x14ac:dyDescent="0.2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14">
        <f t="shared" si="112"/>
        <v>41830.876157407409</v>
      </c>
      <c r="J1852" s="3">
        <v>1405033300</v>
      </c>
      <c r="K1852" s="14">
        <f t="shared" si="113"/>
        <v>41800.876157407409</v>
      </c>
      <c r="L1852" s="3">
        <v>1402441300</v>
      </c>
      <c r="M1852" s="3" t="b">
        <v>0</v>
      </c>
      <c r="N1852" s="3">
        <v>179</v>
      </c>
      <c r="O1852" s="3" t="b">
        <v>1</v>
      </c>
      <c r="P1852" s="3" t="s">
        <v>8271</v>
      </c>
      <c r="Q1852" s="8">
        <f t="shared" si="114"/>
        <v>1.0152222222222222</v>
      </c>
      <c r="R1852" s="10">
        <f t="shared" si="115"/>
        <v>51.044692737430168</v>
      </c>
      <c r="S1852" s="3" t="s">
        <v>8315</v>
      </c>
      <c r="T1852" s="3" t="s">
        <v>8316</v>
      </c>
    </row>
    <row r="1853" spans="1:20" ht="110" x14ac:dyDescent="0.2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14">
        <f t="shared" si="112"/>
        <v>41847.958333333328</v>
      </c>
      <c r="J1853" s="3">
        <v>1406509200</v>
      </c>
      <c r="K1853" s="14">
        <f t="shared" si="113"/>
        <v>41827.82335648148</v>
      </c>
      <c r="L1853" s="3">
        <v>1404769538</v>
      </c>
      <c r="M1853" s="3" t="b">
        <v>0</v>
      </c>
      <c r="N1853" s="3">
        <v>26</v>
      </c>
      <c r="O1853" s="3" t="b">
        <v>1</v>
      </c>
      <c r="P1853" s="3" t="s">
        <v>8271</v>
      </c>
      <c r="Q1853" s="8">
        <f t="shared" si="114"/>
        <v>1.0007692307692309</v>
      </c>
      <c r="R1853" s="10">
        <f t="shared" si="115"/>
        <v>50.03846153846154</v>
      </c>
      <c r="S1853" s="3" t="s">
        <v>8315</v>
      </c>
      <c r="T1853" s="3" t="s">
        <v>8316</v>
      </c>
    </row>
    <row r="1854" spans="1:20" ht="88" x14ac:dyDescent="0.2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14">
        <f t="shared" si="112"/>
        <v>42118.916666666664</v>
      </c>
      <c r="J1854" s="3">
        <v>1429920000</v>
      </c>
      <c r="K1854" s="14">
        <f t="shared" si="113"/>
        <v>42081.688101851854</v>
      </c>
      <c r="L1854" s="3">
        <v>1426703452</v>
      </c>
      <c r="M1854" s="3" t="b">
        <v>0</v>
      </c>
      <c r="N1854" s="3">
        <v>131</v>
      </c>
      <c r="O1854" s="3" t="b">
        <v>1</v>
      </c>
      <c r="P1854" s="3" t="s">
        <v>8271</v>
      </c>
      <c r="Q1854" s="8">
        <f t="shared" si="114"/>
        <v>1.1696666666666666</v>
      </c>
      <c r="R1854" s="10">
        <f t="shared" si="115"/>
        <v>133.93129770992365</v>
      </c>
      <c r="S1854" s="3" t="s">
        <v>8315</v>
      </c>
      <c r="T1854" s="3" t="s">
        <v>8316</v>
      </c>
    </row>
    <row r="1855" spans="1:20" ht="88" x14ac:dyDescent="0.2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14">
        <f t="shared" si="112"/>
        <v>41227.018715277773</v>
      </c>
      <c r="J1855" s="3">
        <v>1352860017</v>
      </c>
      <c r="K1855" s="14">
        <f t="shared" si="113"/>
        <v>41176.977048611108</v>
      </c>
      <c r="L1855" s="3">
        <v>1348536417</v>
      </c>
      <c r="M1855" s="3" t="b">
        <v>0</v>
      </c>
      <c r="N1855" s="3">
        <v>14</v>
      </c>
      <c r="O1855" s="3" t="b">
        <v>1</v>
      </c>
      <c r="P1855" s="3" t="s">
        <v>8271</v>
      </c>
      <c r="Q1855" s="8">
        <f t="shared" si="114"/>
        <v>1.01875</v>
      </c>
      <c r="R1855" s="10">
        <f t="shared" si="115"/>
        <v>58.214285714285715</v>
      </c>
      <c r="S1855" s="3" t="s">
        <v>8315</v>
      </c>
      <c r="T1855" s="3" t="s">
        <v>8316</v>
      </c>
    </row>
    <row r="1856" spans="1:20" ht="88" x14ac:dyDescent="0.2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14">
        <f t="shared" si="112"/>
        <v>41417.937928240739</v>
      </c>
      <c r="J1856" s="3">
        <v>1369355437</v>
      </c>
      <c r="K1856" s="14">
        <f t="shared" si="113"/>
        <v>41387.937928240739</v>
      </c>
      <c r="L1856" s="3">
        <v>1366763437</v>
      </c>
      <c r="M1856" s="3" t="b">
        <v>0</v>
      </c>
      <c r="N1856" s="3">
        <v>174</v>
      </c>
      <c r="O1856" s="3" t="b">
        <v>1</v>
      </c>
      <c r="P1856" s="3" t="s">
        <v>8271</v>
      </c>
      <c r="Q1856" s="8">
        <f t="shared" si="114"/>
        <v>1.0212366666666666</v>
      </c>
      <c r="R1856" s="10">
        <f t="shared" si="115"/>
        <v>88.037643678160919</v>
      </c>
      <c r="S1856" s="3" t="s">
        <v>8315</v>
      </c>
      <c r="T1856" s="3" t="s">
        <v>8316</v>
      </c>
    </row>
    <row r="1857" spans="1:20" ht="88" x14ac:dyDescent="0.2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14">
        <f t="shared" si="112"/>
        <v>41645.455324074072</v>
      </c>
      <c r="J1857" s="3">
        <v>1389012940</v>
      </c>
      <c r="K1857" s="14">
        <f t="shared" si="113"/>
        <v>41600.455324074072</v>
      </c>
      <c r="L1857" s="3">
        <v>1385124940</v>
      </c>
      <c r="M1857" s="3" t="b">
        <v>0</v>
      </c>
      <c r="N1857" s="3">
        <v>191</v>
      </c>
      <c r="O1857" s="3" t="b">
        <v>1</v>
      </c>
      <c r="P1857" s="3" t="s">
        <v>8271</v>
      </c>
      <c r="Q1857" s="8">
        <f t="shared" si="114"/>
        <v>1.5405897142857143</v>
      </c>
      <c r="R1857" s="10">
        <f t="shared" si="115"/>
        <v>70.576753926701571</v>
      </c>
      <c r="S1857" s="3" t="s">
        <v>8315</v>
      </c>
      <c r="T1857" s="3" t="s">
        <v>8316</v>
      </c>
    </row>
    <row r="1858" spans="1:20" ht="88" x14ac:dyDescent="0.2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14">
        <f t="shared" si="112"/>
        <v>41838.77166666666</v>
      </c>
      <c r="J1858" s="3">
        <v>1405715472</v>
      </c>
      <c r="K1858" s="14">
        <f t="shared" si="113"/>
        <v>41817.77166666666</v>
      </c>
      <c r="L1858" s="3">
        <v>1403901072</v>
      </c>
      <c r="M1858" s="3" t="b">
        <v>0</v>
      </c>
      <c r="N1858" s="3">
        <v>38</v>
      </c>
      <c r="O1858" s="3" t="b">
        <v>1</v>
      </c>
      <c r="P1858" s="3" t="s">
        <v>8271</v>
      </c>
      <c r="Q1858" s="8">
        <f t="shared" si="114"/>
        <v>1.0125</v>
      </c>
      <c r="R1858" s="10">
        <f t="shared" si="115"/>
        <v>53.289473684210527</v>
      </c>
      <c r="S1858" s="3" t="s">
        <v>8315</v>
      </c>
      <c r="T1858" s="3" t="s">
        <v>8316</v>
      </c>
    </row>
    <row r="1859" spans="1:20" ht="88" x14ac:dyDescent="0.2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14">
        <f t="shared" ref="I1859:I1922" si="116">(((J1859/60)/60)/24)+DATE(1970,1,1)+(-2/24)</f>
        <v>41894.685335648144</v>
      </c>
      <c r="J1859" s="3">
        <v>1410546413</v>
      </c>
      <c r="K1859" s="14">
        <f t="shared" ref="K1859:K1922" si="117">(L1859/86400)+25569+(-2/24)</f>
        <v>41864.685335648144</v>
      </c>
      <c r="L1859" s="3">
        <v>1407954413</v>
      </c>
      <c r="M1859" s="3" t="b">
        <v>0</v>
      </c>
      <c r="N1859" s="3">
        <v>22</v>
      </c>
      <c r="O1859" s="3" t="b">
        <v>1</v>
      </c>
      <c r="P1859" s="3" t="s">
        <v>8271</v>
      </c>
      <c r="Q1859" s="8">
        <f t="shared" ref="Q1859:Q1922" si="118">E1859/D1859</f>
        <v>1</v>
      </c>
      <c r="R1859" s="10">
        <f t="shared" ref="R1859:R1922" si="119">E1859/N1859</f>
        <v>136.36363636363637</v>
      </c>
      <c r="S1859" s="3" t="s">
        <v>8315</v>
      </c>
      <c r="T1859" s="3" t="s">
        <v>8316</v>
      </c>
    </row>
    <row r="1860" spans="1:20" ht="110" x14ac:dyDescent="0.2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14">
        <f t="shared" si="116"/>
        <v>40893.158807870372</v>
      </c>
      <c r="J1860" s="3">
        <v>1324014521</v>
      </c>
      <c r="K1860" s="14">
        <f t="shared" si="117"/>
        <v>40833.1171412037</v>
      </c>
      <c r="L1860" s="3">
        <v>1318826921</v>
      </c>
      <c r="M1860" s="3" t="b">
        <v>0</v>
      </c>
      <c r="N1860" s="3">
        <v>149</v>
      </c>
      <c r="O1860" s="3" t="b">
        <v>1</v>
      </c>
      <c r="P1860" s="3" t="s">
        <v>8271</v>
      </c>
      <c r="Q1860" s="8">
        <f t="shared" si="118"/>
        <v>1.0874800874800874</v>
      </c>
      <c r="R1860" s="10">
        <f t="shared" si="119"/>
        <v>40.547315436241611</v>
      </c>
      <c r="S1860" s="3" t="s">
        <v>8315</v>
      </c>
      <c r="T1860" s="3" t="s">
        <v>8316</v>
      </c>
    </row>
    <row r="1861" spans="1:20" ht="44" x14ac:dyDescent="0.2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14">
        <f t="shared" si="116"/>
        <v>40808.686678240738</v>
      </c>
      <c r="J1861" s="3">
        <v>1316716129</v>
      </c>
      <c r="K1861" s="14">
        <f t="shared" si="117"/>
        <v>40778.686678240738</v>
      </c>
      <c r="L1861" s="3">
        <v>1314124129</v>
      </c>
      <c r="M1861" s="3" t="b">
        <v>0</v>
      </c>
      <c r="N1861" s="3">
        <v>56</v>
      </c>
      <c r="O1861" s="3" t="b">
        <v>1</v>
      </c>
      <c r="P1861" s="3" t="s">
        <v>8271</v>
      </c>
      <c r="Q1861" s="8">
        <f t="shared" si="118"/>
        <v>1.3183333333333334</v>
      </c>
      <c r="R1861" s="10">
        <f t="shared" si="119"/>
        <v>70.625</v>
      </c>
      <c r="S1861" s="3" t="s">
        <v>8315</v>
      </c>
      <c r="T1861" s="3" t="s">
        <v>8316</v>
      </c>
    </row>
    <row r="1862" spans="1:20" ht="88" x14ac:dyDescent="0.2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14">
        <f t="shared" si="116"/>
        <v>41676.625972222217</v>
      </c>
      <c r="J1862" s="3">
        <v>1391706084</v>
      </c>
      <c r="K1862" s="14">
        <f t="shared" si="117"/>
        <v>41655.625972222224</v>
      </c>
      <c r="L1862" s="3">
        <v>1389891684</v>
      </c>
      <c r="M1862" s="3" t="b">
        <v>0</v>
      </c>
      <c r="N1862" s="3">
        <v>19</v>
      </c>
      <c r="O1862" s="3" t="b">
        <v>1</v>
      </c>
      <c r="P1862" s="3" t="s">
        <v>8271</v>
      </c>
      <c r="Q1862" s="8">
        <f t="shared" si="118"/>
        <v>1.3346666666666667</v>
      </c>
      <c r="R1862" s="10">
        <f t="shared" si="119"/>
        <v>52.684210526315788</v>
      </c>
      <c r="S1862" s="3" t="s">
        <v>8315</v>
      </c>
      <c r="T1862" s="3" t="s">
        <v>8316</v>
      </c>
    </row>
    <row r="1863" spans="1:20" ht="110" x14ac:dyDescent="0.2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14">
        <f t="shared" si="116"/>
        <v>42030.216909722221</v>
      </c>
      <c r="J1863" s="3">
        <v>1422256341</v>
      </c>
      <c r="K1863" s="14">
        <f t="shared" si="117"/>
        <v>42000.216909722221</v>
      </c>
      <c r="L1863" s="3">
        <v>1419664341</v>
      </c>
      <c r="M1863" s="3" t="b">
        <v>0</v>
      </c>
      <c r="N1863" s="3">
        <v>0</v>
      </c>
      <c r="O1863" s="3" t="b">
        <v>0</v>
      </c>
      <c r="P1863" s="3" t="s">
        <v>8278</v>
      </c>
      <c r="Q1863" s="8">
        <f t="shared" si="118"/>
        <v>0</v>
      </c>
      <c r="R1863" s="10" t="e">
        <f t="shared" si="119"/>
        <v>#DIV/0!</v>
      </c>
      <c r="S1863" s="3" t="s">
        <v>8323</v>
      </c>
      <c r="T1863" s="3" t="s">
        <v>8325</v>
      </c>
    </row>
    <row r="1864" spans="1:20" ht="88" x14ac:dyDescent="0.2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14">
        <f t="shared" si="116"/>
        <v>42802.229166666664</v>
      </c>
      <c r="J1864" s="3">
        <v>1488958200</v>
      </c>
      <c r="K1864" s="14">
        <f t="shared" si="117"/>
        <v>42755.409421296295</v>
      </c>
      <c r="L1864" s="3">
        <v>1484912974</v>
      </c>
      <c r="M1864" s="3" t="b">
        <v>0</v>
      </c>
      <c r="N1864" s="3">
        <v>16</v>
      </c>
      <c r="O1864" s="3" t="b">
        <v>0</v>
      </c>
      <c r="P1864" s="3" t="s">
        <v>8278</v>
      </c>
      <c r="Q1864" s="8">
        <f t="shared" si="118"/>
        <v>8.0833333333333326E-2</v>
      </c>
      <c r="R1864" s="10">
        <f t="shared" si="119"/>
        <v>90.9375</v>
      </c>
      <c r="S1864" s="3" t="s">
        <v>8323</v>
      </c>
      <c r="T1864" s="3" t="s">
        <v>8325</v>
      </c>
    </row>
    <row r="1865" spans="1:20" ht="88" x14ac:dyDescent="0.2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14">
        <f t="shared" si="116"/>
        <v>41802.713946759257</v>
      </c>
      <c r="J1865" s="3">
        <v>1402600085</v>
      </c>
      <c r="K1865" s="14">
        <f t="shared" si="117"/>
        <v>41772.713946759257</v>
      </c>
      <c r="L1865" s="3">
        <v>1400008085</v>
      </c>
      <c r="M1865" s="3" t="b">
        <v>0</v>
      </c>
      <c r="N1865" s="3">
        <v>2</v>
      </c>
      <c r="O1865" s="3" t="b">
        <v>0</v>
      </c>
      <c r="P1865" s="3" t="s">
        <v>8278</v>
      </c>
      <c r="Q1865" s="8">
        <f t="shared" si="118"/>
        <v>4.0000000000000001E-3</v>
      </c>
      <c r="R1865" s="10">
        <f t="shared" si="119"/>
        <v>5</v>
      </c>
      <c r="S1865" s="3" t="s">
        <v>8323</v>
      </c>
      <c r="T1865" s="3" t="s">
        <v>8325</v>
      </c>
    </row>
    <row r="1866" spans="1:20" ht="110" x14ac:dyDescent="0.2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14">
        <f t="shared" si="116"/>
        <v>41763.633101851847</v>
      </c>
      <c r="J1866" s="3">
        <v>1399223500</v>
      </c>
      <c r="K1866" s="14">
        <f t="shared" si="117"/>
        <v>41733.633101851847</v>
      </c>
      <c r="L1866" s="3">
        <v>1396631500</v>
      </c>
      <c r="M1866" s="3" t="b">
        <v>0</v>
      </c>
      <c r="N1866" s="3">
        <v>48</v>
      </c>
      <c r="O1866" s="3" t="b">
        <v>0</v>
      </c>
      <c r="P1866" s="3" t="s">
        <v>8278</v>
      </c>
      <c r="Q1866" s="8">
        <f t="shared" si="118"/>
        <v>0.42892307692307691</v>
      </c>
      <c r="R1866" s="10">
        <f t="shared" si="119"/>
        <v>58.083333333333336</v>
      </c>
      <c r="S1866" s="3" t="s">
        <v>8323</v>
      </c>
      <c r="T1866" s="3" t="s">
        <v>8325</v>
      </c>
    </row>
    <row r="1867" spans="1:20" ht="110" x14ac:dyDescent="0.2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14">
        <f t="shared" si="116"/>
        <v>42680.325775462967</v>
      </c>
      <c r="J1867" s="3">
        <v>1478425747</v>
      </c>
      <c r="K1867" s="14">
        <f t="shared" si="117"/>
        <v>42645.284108796295</v>
      </c>
      <c r="L1867" s="3">
        <v>1475398147</v>
      </c>
      <c r="M1867" s="3" t="b">
        <v>0</v>
      </c>
      <c r="N1867" s="3">
        <v>2</v>
      </c>
      <c r="O1867" s="3" t="b">
        <v>0</v>
      </c>
      <c r="P1867" s="3" t="s">
        <v>8278</v>
      </c>
      <c r="Q1867" s="8">
        <f t="shared" si="118"/>
        <v>3.6363636363636364E-5</v>
      </c>
      <c r="R1867" s="10">
        <f t="shared" si="119"/>
        <v>2</v>
      </c>
      <c r="S1867" s="3" t="s">
        <v>8323</v>
      </c>
      <c r="T1867" s="3" t="s">
        <v>8325</v>
      </c>
    </row>
    <row r="1868" spans="1:20" ht="88" x14ac:dyDescent="0.2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14">
        <f t="shared" si="116"/>
        <v>42795.083333333336</v>
      </c>
      <c r="J1868" s="3">
        <v>1488340800</v>
      </c>
      <c r="K1868" s="14">
        <f t="shared" si="117"/>
        <v>42742.163159722222</v>
      </c>
      <c r="L1868" s="3">
        <v>1483768497</v>
      </c>
      <c r="M1868" s="3" t="b">
        <v>0</v>
      </c>
      <c r="N1868" s="3">
        <v>2</v>
      </c>
      <c r="O1868" s="3" t="b">
        <v>0</v>
      </c>
      <c r="P1868" s="3" t="s">
        <v>8278</v>
      </c>
      <c r="Q1868" s="8">
        <f t="shared" si="118"/>
        <v>5.0000000000000001E-3</v>
      </c>
      <c r="R1868" s="10">
        <f t="shared" si="119"/>
        <v>62.5</v>
      </c>
      <c r="S1868" s="3" t="s">
        <v>8323</v>
      </c>
      <c r="T1868" s="3" t="s">
        <v>8325</v>
      </c>
    </row>
    <row r="1869" spans="1:20" ht="110" x14ac:dyDescent="0.2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14">
        <f t="shared" si="116"/>
        <v>42679.841574074067</v>
      </c>
      <c r="J1869" s="3">
        <v>1478383912</v>
      </c>
      <c r="K1869" s="14">
        <f t="shared" si="117"/>
        <v>42649.841574074067</v>
      </c>
      <c r="L1869" s="3">
        <v>1475791912</v>
      </c>
      <c r="M1869" s="3" t="b">
        <v>0</v>
      </c>
      <c r="N1869" s="3">
        <v>1</v>
      </c>
      <c r="O1869" s="3" t="b">
        <v>0</v>
      </c>
      <c r="P1869" s="3" t="s">
        <v>8278</v>
      </c>
      <c r="Q1869" s="8">
        <f t="shared" si="118"/>
        <v>5.0000000000000001E-4</v>
      </c>
      <c r="R1869" s="10">
        <f t="shared" si="119"/>
        <v>10</v>
      </c>
      <c r="S1869" s="3" t="s">
        <v>8323</v>
      </c>
      <c r="T1869" s="3" t="s">
        <v>8325</v>
      </c>
    </row>
    <row r="1870" spans="1:20" ht="110" x14ac:dyDescent="0.2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14">
        <f t="shared" si="116"/>
        <v>42353.249305555553</v>
      </c>
      <c r="J1870" s="3">
        <v>1450166340</v>
      </c>
      <c r="K1870" s="14">
        <f t="shared" si="117"/>
        <v>42328.695891203701</v>
      </c>
      <c r="L1870" s="3">
        <v>1448044925</v>
      </c>
      <c r="M1870" s="3" t="b">
        <v>0</v>
      </c>
      <c r="N1870" s="3">
        <v>17</v>
      </c>
      <c r="O1870" s="3" t="b">
        <v>0</v>
      </c>
      <c r="P1870" s="3" t="s">
        <v>8278</v>
      </c>
      <c r="Q1870" s="8">
        <f t="shared" si="118"/>
        <v>4.8680000000000001E-2</v>
      </c>
      <c r="R1870" s="10">
        <f t="shared" si="119"/>
        <v>71.588235294117652</v>
      </c>
      <c r="S1870" s="3" t="s">
        <v>8323</v>
      </c>
      <c r="T1870" s="3" t="s">
        <v>8325</v>
      </c>
    </row>
    <row r="1871" spans="1:20" ht="88" x14ac:dyDescent="0.2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14">
        <f t="shared" si="116"/>
        <v>42738.919548611106</v>
      </c>
      <c r="J1871" s="3">
        <v>1483488249</v>
      </c>
      <c r="K1871" s="14">
        <f t="shared" si="117"/>
        <v>42708.919548611106</v>
      </c>
      <c r="L1871" s="3">
        <v>1480896249</v>
      </c>
      <c r="M1871" s="3" t="b">
        <v>0</v>
      </c>
      <c r="N1871" s="3">
        <v>0</v>
      </c>
      <c r="O1871" s="3" t="b">
        <v>0</v>
      </c>
      <c r="P1871" s="3" t="s">
        <v>8278</v>
      </c>
      <c r="Q1871" s="8">
        <f t="shared" si="118"/>
        <v>0</v>
      </c>
      <c r="R1871" s="10" t="e">
        <f t="shared" si="119"/>
        <v>#DIV/0!</v>
      </c>
      <c r="S1871" s="3" t="s">
        <v>8323</v>
      </c>
      <c r="T1871" s="3" t="s">
        <v>8325</v>
      </c>
    </row>
    <row r="1872" spans="1:20" ht="88" x14ac:dyDescent="0.2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14">
        <f t="shared" si="116"/>
        <v>42400.095138888886</v>
      </c>
      <c r="J1872" s="3">
        <v>1454213820</v>
      </c>
      <c r="K1872" s="14">
        <f t="shared" si="117"/>
        <v>42371.27239583333</v>
      </c>
      <c r="L1872" s="3">
        <v>1451723535</v>
      </c>
      <c r="M1872" s="3" t="b">
        <v>0</v>
      </c>
      <c r="N1872" s="3">
        <v>11</v>
      </c>
      <c r="O1872" s="3" t="b">
        <v>0</v>
      </c>
      <c r="P1872" s="3" t="s">
        <v>8278</v>
      </c>
      <c r="Q1872" s="8">
        <f t="shared" si="118"/>
        <v>0.10314285714285715</v>
      </c>
      <c r="R1872" s="10">
        <f t="shared" si="119"/>
        <v>32.81818181818182</v>
      </c>
      <c r="S1872" s="3" t="s">
        <v>8323</v>
      </c>
      <c r="T1872" s="3" t="s">
        <v>8325</v>
      </c>
    </row>
    <row r="1873" spans="1:20" ht="110" x14ac:dyDescent="0.2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14">
        <f t="shared" si="116"/>
        <v>41963.741909722223</v>
      </c>
      <c r="J1873" s="3">
        <v>1416512901</v>
      </c>
      <c r="K1873" s="14">
        <f t="shared" si="117"/>
        <v>41923.700243055551</v>
      </c>
      <c r="L1873" s="3">
        <v>1413053301</v>
      </c>
      <c r="M1873" s="3" t="b">
        <v>0</v>
      </c>
      <c r="N1873" s="3">
        <v>95</v>
      </c>
      <c r="O1873" s="3" t="b">
        <v>0</v>
      </c>
      <c r="P1873" s="3" t="s">
        <v>8278</v>
      </c>
      <c r="Q1873" s="8">
        <f t="shared" si="118"/>
        <v>0.7178461538461538</v>
      </c>
      <c r="R1873" s="10">
        <f t="shared" si="119"/>
        <v>49.11578947368421</v>
      </c>
      <c r="S1873" s="3" t="s">
        <v>8323</v>
      </c>
      <c r="T1873" s="3" t="s">
        <v>8325</v>
      </c>
    </row>
    <row r="1874" spans="1:20" ht="88" x14ac:dyDescent="0.2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14">
        <f t="shared" si="116"/>
        <v>42185.046319444438</v>
      </c>
      <c r="J1874" s="3">
        <v>1435633602</v>
      </c>
      <c r="K1874" s="14">
        <f t="shared" si="117"/>
        <v>42155.046319444438</v>
      </c>
      <c r="L1874" s="3">
        <v>1433041602</v>
      </c>
      <c r="M1874" s="3" t="b">
        <v>0</v>
      </c>
      <c r="N1874" s="3">
        <v>13</v>
      </c>
      <c r="O1874" s="3" t="b">
        <v>0</v>
      </c>
      <c r="P1874" s="3" t="s">
        <v>8278</v>
      </c>
      <c r="Q1874" s="8">
        <f t="shared" si="118"/>
        <v>1.06E-2</v>
      </c>
      <c r="R1874" s="10">
        <f t="shared" si="119"/>
        <v>16.307692307692307</v>
      </c>
      <c r="S1874" s="3" t="s">
        <v>8323</v>
      </c>
      <c r="T1874" s="3" t="s">
        <v>8325</v>
      </c>
    </row>
    <row r="1875" spans="1:20" ht="110" x14ac:dyDescent="0.2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14">
        <f t="shared" si="116"/>
        <v>42193.614583333336</v>
      </c>
      <c r="J1875" s="3">
        <v>1436373900</v>
      </c>
      <c r="K1875" s="14">
        <f t="shared" si="117"/>
        <v>42164.532523148147</v>
      </c>
      <c r="L1875" s="3">
        <v>1433861210</v>
      </c>
      <c r="M1875" s="3" t="b">
        <v>0</v>
      </c>
      <c r="N1875" s="3">
        <v>2</v>
      </c>
      <c r="O1875" s="3" t="b">
        <v>0</v>
      </c>
      <c r="P1875" s="3" t="s">
        <v>8278</v>
      </c>
      <c r="Q1875" s="8">
        <f t="shared" si="118"/>
        <v>4.4999999999999997E-3</v>
      </c>
      <c r="R1875" s="10">
        <f t="shared" si="119"/>
        <v>18</v>
      </c>
      <c r="S1875" s="3" t="s">
        <v>8323</v>
      </c>
      <c r="T1875" s="3" t="s">
        <v>8325</v>
      </c>
    </row>
    <row r="1876" spans="1:20" ht="110" x14ac:dyDescent="0.2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14">
        <f t="shared" si="116"/>
        <v>42549.885798611103</v>
      </c>
      <c r="J1876" s="3">
        <v>1467155733</v>
      </c>
      <c r="K1876" s="14">
        <f t="shared" si="117"/>
        <v>42529.885798611103</v>
      </c>
      <c r="L1876" s="3">
        <v>1465427733</v>
      </c>
      <c r="M1876" s="3" t="b">
        <v>0</v>
      </c>
      <c r="N1876" s="3">
        <v>2</v>
      </c>
      <c r="O1876" s="3" t="b">
        <v>0</v>
      </c>
      <c r="P1876" s="3" t="s">
        <v>8278</v>
      </c>
      <c r="Q1876" s="8">
        <f t="shared" si="118"/>
        <v>1.6249999999999999E-4</v>
      </c>
      <c r="R1876" s="10">
        <f t="shared" si="119"/>
        <v>13</v>
      </c>
      <c r="S1876" s="3" t="s">
        <v>8323</v>
      </c>
      <c r="T1876" s="3" t="s">
        <v>8325</v>
      </c>
    </row>
    <row r="1877" spans="1:20" ht="66" x14ac:dyDescent="0.2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14">
        <f t="shared" si="116"/>
        <v>42588.816064814811</v>
      </c>
      <c r="J1877" s="3">
        <v>1470519308</v>
      </c>
      <c r="K1877" s="14">
        <f t="shared" si="117"/>
        <v>42528.816064814811</v>
      </c>
      <c r="L1877" s="3">
        <v>1465335308</v>
      </c>
      <c r="M1877" s="3" t="b">
        <v>0</v>
      </c>
      <c r="N1877" s="3">
        <v>3</v>
      </c>
      <c r="O1877" s="3" t="b">
        <v>0</v>
      </c>
      <c r="P1877" s="3" t="s">
        <v>8278</v>
      </c>
      <c r="Q1877" s="8">
        <f t="shared" si="118"/>
        <v>5.1000000000000004E-3</v>
      </c>
      <c r="R1877" s="10">
        <f t="shared" si="119"/>
        <v>17</v>
      </c>
      <c r="S1877" s="3" t="s">
        <v>8323</v>
      </c>
      <c r="T1877" s="3" t="s">
        <v>8325</v>
      </c>
    </row>
    <row r="1878" spans="1:20" ht="88" x14ac:dyDescent="0.2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14">
        <f t="shared" si="116"/>
        <v>41806.201446759253</v>
      </c>
      <c r="J1878" s="3">
        <v>1402901405</v>
      </c>
      <c r="K1878" s="14">
        <f t="shared" si="117"/>
        <v>41776.20144675926</v>
      </c>
      <c r="L1878" s="3">
        <v>1400309405</v>
      </c>
      <c r="M1878" s="3" t="b">
        <v>0</v>
      </c>
      <c r="N1878" s="3">
        <v>0</v>
      </c>
      <c r="O1878" s="3" t="b">
        <v>0</v>
      </c>
      <c r="P1878" s="3" t="s">
        <v>8278</v>
      </c>
      <c r="Q1878" s="8">
        <f t="shared" si="118"/>
        <v>0</v>
      </c>
      <c r="R1878" s="10" t="e">
        <f t="shared" si="119"/>
        <v>#DIV/0!</v>
      </c>
      <c r="S1878" s="3" t="s">
        <v>8323</v>
      </c>
      <c r="T1878" s="3" t="s">
        <v>8325</v>
      </c>
    </row>
    <row r="1879" spans="1:20" ht="66" x14ac:dyDescent="0.2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14">
        <f t="shared" si="116"/>
        <v>42063.945891203701</v>
      </c>
      <c r="J1879" s="3">
        <v>1425170525</v>
      </c>
      <c r="K1879" s="14">
        <f t="shared" si="117"/>
        <v>42034.945891203701</v>
      </c>
      <c r="L1879" s="3">
        <v>1422664925</v>
      </c>
      <c r="M1879" s="3" t="b">
        <v>0</v>
      </c>
      <c r="N1879" s="3">
        <v>0</v>
      </c>
      <c r="O1879" s="3" t="b">
        <v>0</v>
      </c>
      <c r="P1879" s="3" t="s">
        <v>8278</v>
      </c>
      <c r="Q1879" s="8">
        <f t="shared" si="118"/>
        <v>0</v>
      </c>
      <c r="R1879" s="10" t="e">
        <f t="shared" si="119"/>
        <v>#DIV/0!</v>
      </c>
      <c r="S1879" s="3" t="s">
        <v>8323</v>
      </c>
      <c r="T1879" s="3" t="s">
        <v>8325</v>
      </c>
    </row>
    <row r="1880" spans="1:20" ht="110" x14ac:dyDescent="0.2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14">
        <f t="shared" si="116"/>
        <v>41802.925405092588</v>
      </c>
      <c r="J1880" s="3">
        <v>1402618355</v>
      </c>
      <c r="K1880" s="14">
        <f t="shared" si="117"/>
        <v>41772.925405092588</v>
      </c>
      <c r="L1880" s="3">
        <v>1400026355</v>
      </c>
      <c r="M1880" s="3" t="b">
        <v>0</v>
      </c>
      <c r="N1880" s="3">
        <v>0</v>
      </c>
      <c r="O1880" s="3" t="b">
        <v>0</v>
      </c>
      <c r="P1880" s="3" t="s">
        <v>8278</v>
      </c>
      <c r="Q1880" s="8">
        <f t="shared" si="118"/>
        <v>0</v>
      </c>
      <c r="R1880" s="10" t="e">
        <f t="shared" si="119"/>
        <v>#DIV/0!</v>
      </c>
      <c r="S1880" s="3" t="s">
        <v>8323</v>
      </c>
      <c r="T1880" s="3" t="s">
        <v>8325</v>
      </c>
    </row>
    <row r="1881" spans="1:20" ht="110" x14ac:dyDescent="0.2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14">
        <f t="shared" si="116"/>
        <v>42443.524641203701</v>
      </c>
      <c r="J1881" s="3">
        <v>1457966129</v>
      </c>
      <c r="K1881" s="14">
        <f t="shared" si="117"/>
        <v>42413.566307870373</v>
      </c>
      <c r="L1881" s="3">
        <v>1455377729</v>
      </c>
      <c r="M1881" s="3" t="b">
        <v>0</v>
      </c>
      <c r="N1881" s="3">
        <v>2</v>
      </c>
      <c r="O1881" s="3" t="b">
        <v>0</v>
      </c>
      <c r="P1881" s="3" t="s">
        <v>8278</v>
      </c>
      <c r="Q1881" s="8">
        <f t="shared" si="118"/>
        <v>1.1999999999999999E-3</v>
      </c>
      <c r="R1881" s="10">
        <f t="shared" si="119"/>
        <v>3</v>
      </c>
      <c r="S1881" s="3" t="s">
        <v>8323</v>
      </c>
      <c r="T1881" s="3" t="s">
        <v>8325</v>
      </c>
    </row>
    <row r="1882" spans="1:20" ht="66" x14ac:dyDescent="0.2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14">
        <f t="shared" si="116"/>
        <v>42459.44189814815</v>
      </c>
      <c r="J1882" s="3">
        <v>1459341380</v>
      </c>
      <c r="K1882" s="14">
        <f t="shared" si="117"/>
        <v>42430.483564814807</v>
      </c>
      <c r="L1882" s="3">
        <v>1456839380</v>
      </c>
      <c r="M1882" s="3" t="b">
        <v>0</v>
      </c>
      <c r="N1882" s="3">
        <v>24</v>
      </c>
      <c r="O1882" s="3" t="b">
        <v>0</v>
      </c>
      <c r="P1882" s="3" t="s">
        <v>8278</v>
      </c>
      <c r="Q1882" s="8">
        <f t="shared" si="118"/>
        <v>0.20080000000000001</v>
      </c>
      <c r="R1882" s="10">
        <f t="shared" si="119"/>
        <v>41.833333333333336</v>
      </c>
      <c r="S1882" s="3" t="s">
        <v>8323</v>
      </c>
      <c r="T1882" s="3" t="s">
        <v>8325</v>
      </c>
    </row>
    <row r="1883" spans="1:20" ht="88" x14ac:dyDescent="0.2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14">
        <f t="shared" si="116"/>
        <v>42073.027650462966</v>
      </c>
      <c r="J1883" s="3">
        <v>1425955189</v>
      </c>
      <c r="K1883" s="14">
        <f t="shared" si="117"/>
        <v>42043.069317129623</v>
      </c>
      <c r="L1883" s="3">
        <v>1423366789</v>
      </c>
      <c r="M1883" s="3" t="b">
        <v>0</v>
      </c>
      <c r="N1883" s="3">
        <v>70</v>
      </c>
      <c r="O1883" s="3" t="b">
        <v>1</v>
      </c>
      <c r="P1883" s="3" t="s">
        <v>8274</v>
      </c>
      <c r="Q1883" s="8">
        <f t="shared" si="118"/>
        <v>1.726845</v>
      </c>
      <c r="R1883" s="10">
        <f t="shared" si="119"/>
        <v>49.338428571428572</v>
      </c>
      <c r="S1883" s="3" t="s">
        <v>8315</v>
      </c>
      <c r="T1883" s="3" t="s">
        <v>8319</v>
      </c>
    </row>
    <row r="1884" spans="1:20" ht="88" x14ac:dyDescent="0.2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14">
        <f t="shared" si="116"/>
        <v>41100.908333333333</v>
      </c>
      <c r="J1884" s="3">
        <v>1341964080</v>
      </c>
      <c r="K1884" s="14">
        <f t="shared" si="117"/>
        <v>41067.865879629629</v>
      </c>
      <c r="L1884" s="3">
        <v>1339109212</v>
      </c>
      <c r="M1884" s="3" t="b">
        <v>0</v>
      </c>
      <c r="N1884" s="3">
        <v>81</v>
      </c>
      <c r="O1884" s="3" t="b">
        <v>1</v>
      </c>
      <c r="P1884" s="3" t="s">
        <v>8274</v>
      </c>
      <c r="Q1884" s="8">
        <f t="shared" si="118"/>
        <v>1.008955223880597</v>
      </c>
      <c r="R1884" s="10">
        <f t="shared" si="119"/>
        <v>41.728395061728392</v>
      </c>
      <c r="S1884" s="3" t="s">
        <v>8315</v>
      </c>
      <c r="T1884" s="3" t="s">
        <v>8319</v>
      </c>
    </row>
    <row r="1885" spans="1:20" ht="88" x14ac:dyDescent="0.2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14">
        <f t="shared" si="116"/>
        <v>41007.823009259257</v>
      </c>
      <c r="J1885" s="3">
        <v>1333921508</v>
      </c>
      <c r="K1885" s="14">
        <f t="shared" si="117"/>
        <v>40977.864675925921</v>
      </c>
      <c r="L1885" s="3">
        <v>1331333108</v>
      </c>
      <c r="M1885" s="3" t="b">
        <v>0</v>
      </c>
      <c r="N1885" s="3">
        <v>32</v>
      </c>
      <c r="O1885" s="3" t="b">
        <v>1</v>
      </c>
      <c r="P1885" s="3" t="s">
        <v>8274</v>
      </c>
      <c r="Q1885" s="8">
        <f t="shared" si="118"/>
        <v>1.0480480480480481</v>
      </c>
      <c r="R1885" s="10">
        <f t="shared" si="119"/>
        <v>32.71875</v>
      </c>
      <c r="S1885" s="3" t="s">
        <v>8315</v>
      </c>
      <c r="T1885" s="3" t="s">
        <v>8319</v>
      </c>
    </row>
    <row r="1886" spans="1:20" ht="88" x14ac:dyDescent="0.2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14">
        <f t="shared" si="116"/>
        <v>41240.416666666664</v>
      </c>
      <c r="J1886" s="3">
        <v>1354017600</v>
      </c>
      <c r="K1886" s="14">
        <f t="shared" si="117"/>
        <v>41205.114988425921</v>
      </c>
      <c r="L1886" s="3">
        <v>1350967535</v>
      </c>
      <c r="M1886" s="3" t="b">
        <v>0</v>
      </c>
      <c r="N1886" s="3">
        <v>26</v>
      </c>
      <c r="O1886" s="3" t="b">
        <v>1</v>
      </c>
      <c r="P1886" s="3" t="s">
        <v>8274</v>
      </c>
      <c r="Q1886" s="8">
        <f t="shared" si="118"/>
        <v>1.351</v>
      </c>
      <c r="R1886" s="10">
        <f t="shared" si="119"/>
        <v>51.96153846153846</v>
      </c>
      <c r="S1886" s="3" t="s">
        <v>8315</v>
      </c>
      <c r="T1886" s="3" t="s">
        <v>8319</v>
      </c>
    </row>
    <row r="1887" spans="1:20" ht="88" x14ac:dyDescent="0.2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14">
        <f t="shared" si="116"/>
        <v>41131.833333333328</v>
      </c>
      <c r="J1887" s="3">
        <v>1344636000</v>
      </c>
      <c r="K1887" s="14">
        <f t="shared" si="117"/>
        <v>41099.010532407403</v>
      </c>
      <c r="L1887" s="3">
        <v>1341800110</v>
      </c>
      <c r="M1887" s="3" t="b">
        <v>0</v>
      </c>
      <c r="N1887" s="3">
        <v>105</v>
      </c>
      <c r="O1887" s="3" t="b">
        <v>1</v>
      </c>
      <c r="P1887" s="3" t="s">
        <v>8274</v>
      </c>
      <c r="Q1887" s="8">
        <f t="shared" si="118"/>
        <v>1.1632786885245903</v>
      </c>
      <c r="R1887" s="10">
        <f t="shared" si="119"/>
        <v>50.685714285714283</v>
      </c>
      <c r="S1887" s="3" t="s">
        <v>8315</v>
      </c>
      <c r="T1887" s="3" t="s">
        <v>8319</v>
      </c>
    </row>
    <row r="1888" spans="1:20" ht="110" x14ac:dyDescent="0.2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14">
        <f t="shared" si="116"/>
        <v>41955.865023148144</v>
      </c>
      <c r="J1888" s="3">
        <v>1415832338</v>
      </c>
      <c r="K1888" s="14">
        <f t="shared" si="117"/>
        <v>41925.82335648148</v>
      </c>
      <c r="L1888" s="3">
        <v>1413236738</v>
      </c>
      <c r="M1888" s="3" t="b">
        <v>0</v>
      </c>
      <c r="N1888" s="3">
        <v>29</v>
      </c>
      <c r="O1888" s="3" t="b">
        <v>1</v>
      </c>
      <c r="P1888" s="3" t="s">
        <v>8274</v>
      </c>
      <c r="Q1888" s="8">
        <f t="shared" si="118"/>
        <v>1.0208333333333333</v>
      </c>
      <c r="R1888" s="10">
        <f t="shared" si="119"/>
        <v>42.241379310344826</v>
      </c>
      <c r="S1888" s="3" t="s">
        <v>8315</v>
      </c>
      <c r="T1888" s="3" t="s">
        <v>8319</v>
      </c>
    </row>
    <row r="1889" spans="1:20" ht="110" x14ac:dyDescent="0.2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14">
        <f t="shared" si="116"/>
        <v>42341.812499999993</v>
      </c>
      <c r="J1889" s="3">
        <v>1449178200</v>
      </c>
      <c r="K1889" s="14">
        <f t="shared" si="117"/>
        <v>42323.716805555552</v>
      </c>
      <c r="L1889" s="3">
        <v>1447614732</v>
      </c>
      <c r="M1889" s="3" t="b">
        <v>0</v>
      </c>
      <c r="N1889" s="3">
        <v>8</v>
      </c>
      <c r="O1889" s="3" t="b">
        <v>1</v>
      </c>
      <c r="P1889" s="3" t="s">
        <v>8274</v>
      </c>
      <c r="Q1889" s="8">
        <f t="shared" si="118"/>
        <v>1.1116666666666666</v>
      </c>
      <c r="R1889" s="10">
        <f t="shared" si="119"/>
        <v>416.875</v>
      </c>
      <c r="S1889" s="3" t="s">
        <v>8315</v>
      </c>
      <c r="T1889" s="3" t="s">
        <v>8319</v>
      </c>
    </row>
    <row r="1890" spans="1:20" ht="110" x14ac:dyDescent="0.2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14">
        <f t="shared" si="116"/>
        <v>40330.124305555553</v>
      </c>
      <c r="J1890" s="3">
        <v>1275368340</v>
      </c>
      <c r="K1890" s="14">
        <f t="shared" si="117"/>
        <v>40299.15662037037</v>
      </c>
      <c r="L1890" s="3">
        <v>1272692732</v>
      </c>
      <c r="M1890" s="3" t="b">
        <v>0</v>
      </c>
      <c r="N1890" s="3">
        <v>89</v>
      </c>
      <c r="O1890" s="3" t="b">
        <v>1</v>
      </c>
      <c r="P1890" s="3" t="s">
        <v>8274</v>
      </c>
      <c r="Q1890" s="8">
        <f t="shared" si="118"/>
        <v>1.6608000000000001</v>
      </c>
      <c r="R1890" s="10">
        <f t="shared" si="119"/>
        <v>46.651685393258425</v>
      </c>
      <c r="S1890" s="3" t="s">
        <v>8315</v>
      </c>
      <c r="T1890" s="3" t="s">
        <v>8319</v>
      </c>
    </row>
    <row r="1891" spans="1:20" ht="88" x14ac:dyDescent="0.2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14">
        <f t="shared" si="116"/>
        <v>41344.668356481481</v>
      </c>
      <c r="J1891" s="3">
        <v>1363024946</v>
      </c>
      <c r="K1891" s="14">
        <f t="shared" si="117"/>
        <v>41299.710023148145</v>
      </c>
      <c r="L1891" s="3">
        <v>1359140546</v>
      </c>
      <c r="M1891" s="3" t="b">
        <v>0</v>
      </c>
      <c r="N1891" s="3">
        <v>44</v>
      </c>
      <c r="O1891" s="3" t="b">
        <v>1</v>
      </c>
      <c r="P1891" s="3" t="s">
        <v>8274</v>
      </c>
      <c r="Q1891" s="8">
        <f t="shared" si="118"/>
        <v>1.0660000000000001</v>
      </c>
      <c r="R1891" s="10">
        <f t="shared" si="119"/>
        <v>48.454545454545453</v>
      </c>
      <c r="S1891" s="3" t="s">
        <v>8315</v>
      </c>
      <c r="T1891" s="3" t="s">
        <v>8319</v>
      </c>
    </row>
    <row r="1892" spans="1:20" ht="88" x14ac:dyDescent="0.2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14">
        <f t="shared" si="116"/>
        <v>41258.702870370369</v>
      </c>
      <c r="J1892" s="3">
        <v>1355597528</v>
      </c>
      <c r="K1892" s="14">
        <f t="shared" si="117"/>
        <v>41228.702870370369</v>
      </c>
      <c r="L1892" s="3">
        <v>1353005528</v>
      </c>
      <c r="M1892" s="3" t="b">
        <v>0</v>
      </c>
      <c r="N1892" s="3">
        <v>246</v>
      </c>
      <c r="O1892" s="3" t="b">
        <v>1</v>
      </c>
      <c r="P1892" s="3" t="s">
        <v>8274</v>
      </c>
      <c r="Q1892" s="8">
        <f t="shared" si="118"/>
        <v>1.4458441666666668</v>
      </c>
      <c r="R1892" s="10">
        <f t="shared" si="119"/>
        <v>70.5289837398374</v>
      </c>
      <c r="S1892" s="3" t="s">
        <v>8315</v>
      </c>
      <c r="T1892" s="3" t="s">
        <v>8319</v>
      </c>
    </row>
    <row r="1893" spans="1:20" ht="110" x14ac:dyDescent="0.2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14">
        <f t="shared" si="116"/>
        <v>40381.166666666664</v>
      </c>
      <c r="J1893" s="3">
        <v>1279778400</v>
      </c>
      <c r="K1893" s="14">
        <f t="shared" si="117"/>
        <v>40335.714745370366</v>
      </c>
      <c r="L1893" s="3">
        <v>1275851354</v>
      </c>
      <c r="M1893" s="3" t="b">
        <v>0</v>
      </c>
      <c r="N1893" s="3">
        <v>120</v>
      </c>
      <c r="O1893" s="3" t="b">
        <v>1</v>
      </c>
      <c r="P1893" s="3" t="s">
        <v>8274</v>
      </c>
      <c r="Q1893" s="8">
        <f t="shared" si="118"/>
        <v>1.0555000000000001</v>
      </c>
      <c r="R1893" s="10">
        <f t="shared" si="119"/>
        <v>87.958333333333329</v>
      </c>
      <c r="S1893" s="3" t="s">
        <v>8315</v>
      </c>
      <c r="T1893" s="3" t="s">
        <v>8319</v>
      </c>
    </row>
    <row r="1894" spans="1:20" ht="88" x14ac:dyDescent="0.2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14">
        <f t="shared" si="116"/>
        <v>40701.554178240738</v>
      </c>
      <c r="J1894" s="3">
        <v>1307459881</v>
      </c>
      <c r="K1894" s="14">
        <f t="shared" si="117"/>
        <v>40671.554178240738</v>
      </c>
      <c r="L1894" s="3">
        <v>1304867881</v>
      </c>
      <c r="M1894" s="3" t="b">
        <v>0</v>
      </c>
      <c r="N1894" s="3">
        <v>26</v>
      </c>
      <c r="O1894" s="3" t="b">
        <v>1</v>
      </c>
      <c r="P1894" s="3" t="s">
        <v>8274</v>
      </c>
      <c r="Q1894" s="8">
        <f t="shared" si="118"/>
        <v>1.3660000000000001</v>
      </c>
      <c r="R1894" s="10">
        <f t="shared" si="119"/>
        <v>26.26923076923077</v>
      </c>
      <c r="S1894" s="3" t="s">
        <v>8315</v>
      </c>
      <c r="T1894" s="3" t="s">
        <v>8319</v>
      </c>
    </row>
    <row r="1895" spans="1:20" ht="88" x14ac:dyDescent="0.2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14">
        <f t="shared" si="116"/>
        <v>40649.082638888889</v>
      </c>
      <c r="J1895" s="3">
        <v>1302926340</v>
      </c>
      <c r="K1895" s="14">
        <f t="shared" si="117"/>
        <v>40632.858622685184</v>
      </c>
      <c r="L1895" s="3">
        <v>1301524585</v>
      </c>
      <c r="M1895" s="3" t="b">
        <v>0</v>
      </c>
      <c r="N1895" s="3">
        <v>45</v>
      </c>
      <c r="O1895" s="3" t="b">
        <v>1</v>
      </c>
      <c r="P1895" s="3" t="s">
        <v>8274</v>
      </c>
      <c r="Q1895" s="8">
        <f t="shared" si="118"/>
        <v>1.04</v>
      </c>
      <c r="R1895" s="10">
        <f t="shared" si="119"/>
        <v>57.777777777777779</v>
      </c>
      <c r="S1895" s="3" t="s">
        <v>8315</v>
      </c>
      <c r="T1895" s="3" t="s">
        <v>8319</v>
      </c>
    </row>
    <row r="1896" spans="1:20" ht="44" x14ac:dyDescent="0.2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14">
        <f t="shared" si="116"/>
        <v>40951.821562500001</v>
      </c>
      <c r="J1896" s="3">
        <v>1329082983</v>
      </c>
      <c r="K1896" s="14">
        <f t="shared" si="117"/>
        <v>40920.821562499994</v>
      </c>
      <c r="L1896" s="3">
        <v>1326404583</v>
      </c>
      <c r="M1896" s="3" t="b">
        <v>0</v>
      </c>
      <c r="N1896" s="3">
        <v>20</v>
      </c>
      <c r="O1896" s="3" t="b">
        <v>1</v>
      </c>
      <c r="P1896" s="3" t="s">
        <v>8274</v>
      </c>
      <c r="Q1896" s="8">
        <f t="shared" si="118"/>
        <v>1.145</v>
      </c>
      <c r="R1896" s="10">
        <f t="shared" si="119"/>
        <v>57.25</v>
      </c>
      <c r="S1896" s="3" t="s">
        <v>8315</v>
      </c>
      <c r="T1896" s="3" t="s">
        <v>8319</v>
      </c>
    </row>
    <row r="1897" spans="1:20" ht="110" x14ac:dyDescent="0.2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14">
        <f t="shared" si="116"/>
        <v>42297.663449074076</v>
      </c>
      <c r="J1897" s="3">
        <v>1445363722</v>
      </c>
      <c r="K1897" s="14">
        <f t="shared" si="117"/>
        <v>42267.663449074076</v>
      </c>
      <c r="L1897" s="3">
        <v>1442771722</v>
      </c>
      <c r="M1897" s="3" t="b">
        <v>0</v>
      </c>
      <c r="N1897" s="3">
        <v>47</v>
      </c>
      <c r="O1897" s="3" t="b">
        <v>1</v>
      </c>
      <c r="P1897" s="3" t="s">
        <v>8274</v>
      </c>
      <c r="Q1897" s="8">
        <f t="shared" si="118"/>
        <v>1.0171957671957672</v>
      </c>
      <c r="R1897" s="10">
        <f t="shared" si="119"/>
        <v>196.34042553191489</v>
      </c>
      <c r="S1897" s="3" t="s">
        <v>8315</v>
      </c>
      <c r="T1897" s="3" t="s">
        <v>8319</v>
      </c>
    </row>
    <row r="1898" spans="1:20" ht="88" x14ac:dyDescent="0.2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14">
        <f t="shared" si="116"/>
        <v>41011.626909722218</v>
      </c>
      <c r="J1898" s="3">
        <v>1334250165</v>
      </c>
      <c r="K1898" s="14">
        <f t="shared" si="117"/>
        <v>40981.626909722218</v>
      </c>
      <c r="L1898" s="3">
        <v>1331658165</v>
      </c>
      <c r="M1898" s="3" t="b">
        <v>0</v>
      </c>
      <c r="N1898" s="3">
        <v>13</v>
      </c>
      <c r="O1898" s="3" t="b">
        <v>1</v>
      </c>
      <c r="P1898" s="3" t="s">
        <v>8274</v>
      </c>
      <c r="Q1898" s="8">
        <f t="shared" si="118"/>
        <v>1.2394678492239468</v>
      </c>
      <c r="R1898" s="10">
        <f t="shared" si="119"/>
        <v>43</v>
      </c>
      <c r="S1898" s="3" t="s">
        <v>8315</v>
      </c>
      <c r="T1898" s="3" t="s">
        <v>8319</v>
      </c>
    </row>
    <row r="1899" spans="1:20" ht="88" x14ac:dyDescent="0.2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14">
        <f t="shared" si="116"/>
        <v>41702.791666666664</v>
      </c>
      <c r="J1899" s="3">
        <v>1393966800</v>
      </c>
      <c r="K1899" s="14">
        <f t="shared" si="117"/>
        <v>41680.500069444439</v>
      </c>
      <c r="L1899" s="3">
        <v>1392040806</v>
      </c>
      <c r="M1899" s="3" t="b">
        <v>0</v>
      </c>
      <c r="N1899" s="3">
        <v>183</v>
      </c>
      <c r="O1899" s="3" t="b">
        <v>1</v>
      </c>
      <c r="P1899" s="3" t="s">
        <v>8274</v>
      </c>
      <c r="Q1899" s="8">
        <f t="shared" si="118"/>
        <v>1.0245669291338582</v>
      </c>
      <c r="R1899" s="10">
        <f t="shared" si="119"/>
        <v>35.551912568306008</v>
      </c>
      <c r="S1899" s="3" t="s">
        <v>8315</v>
      </c>
      <c r="T1899" s="3" t="s">
        <v>8319</v>
      </c>
    </row>
    <row r="1900" spans="1:20" ht="110" x14ac:dyDescent="0.2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14">
        <f t="shared" si="116"/>
        <v>42401.666666666664</v>
      </c>
      <c r="J1900" s="3">
        <v>1454349600</v>
      </c>
      <c r="K1900" s="14">
        <f t="shared" si="117"/>
        <v>42366.1096412037</v>
      </c>
      <c r="L1900" s="3">
        <v>1451277473</v>
      </c>
      <c r="M1900" s="3" t="b">
        <v>0</v>
      </c>
      <c r="N1900" s="3">
        <v>21</v>
      </c>
      <c r="O1900" s="3" t="b">
        <v>1</v>
      </c>
      <c r="P1900" s="3" t="s">
        <v>8274</v>
      </c>
      <c r="Q1900" s="8">
        <f t="shared" si="118"/>
        <v>1.4450000000000001</v>
      </c>
      <c r="R1900" s="10">
        <f t="shared" si="119"/>
        <v>68.80952380952381</v>
      </c>
      <c r="S1900" s="3" t="s">
        <v>8315</v>
      </c>
      <c r="T1900" s="3" t="s">
        <v>8319</v>
      </c>
    </row>
    <row r="1901" spans="1:20" ht="110" x14ac:dyDescent="0.2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14">
        <f t="shared" si="116"/>
        <v>42088.816736111105</v>
      </c>
      <c r="J1901" s="3">
        <v>1427319366</v>
      </c>
      <c r="K1901" s="14">
        <f t="shared" si="117"/>
        <v>42058.858402777776</v>
      </c>
      <c r="L1901" s="3">
        <v>1424730966</v>
      </c>
      <c r="M1901" s="3" t="b">
        <v>0</v>
      </c>
      <c r="N1901" s="3">
        <v>42</v>
      </c>
      <c r="O1901" s="3" t="b">
        <v>1</v>
      </c>
      <c r="P1901" s="3" t="s">
        <v>8274</v>
      </c>
      <c r="Q1901" s="8">
        <f t="shared" si="118"/>
        <v>1.3333333333333333</v>
      </c>
      <c r="R1901" s="10">
        <f t="shared" si="119"/>
        <v>28.571428571428573</v>
      </c>
      <c r="S1901" s="3" t="s">
        <v>8315</v>
      </c>
      <c r="T1901" s="3" t="s">
        <v>8319</v>
      </c>
    </row>
    <row r="1902" spans="1:20" ht="110" x14ac:dyDescent="0.2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14">
        <f t="shared" si="116"/>
        <v>41188.332638888889</v>
      </c>
      <c r="J1902" s="3">
        <v>1349517540</v>
      </c>
      <c r="K1902" s="14">
        <f t="shared" si="117"/>
        <v>41160.788553240738</v>
      </c>
      <c r="L1902" s="3">
        <v>1347137731</v>
      </c>
      <c r="M1902" s="3" t="b">
        <v>0</v>
      </c>
      <c r="N1902" s="3">
        <v>54</v>
      </c>
      <c r="O1902" s="3" t="b">
        <v>1</v>
      </c>
      <c r="P1902" s="3" t="s">
        <v>8274</v>
      </c>
      <c r="Q1902" s="8">
        <f t="shared" si="118"/>
        <v>1.0936440000000001</v>
      </c>
      <c r="R1902" s="10">
        <f t="shared" si="119"/>
        <v>50.631666666666668</v>
      </c>
      <c r="S1902" s="3" t="s">
        <v>8315</v>
      </c>
      <c r="T1902" s="3" t="s">
        <v>8319</v>
      </c>
    </row>
    <row r="1903" spans="1:20" ht="88" x14ac:dyDescent="0.2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14">
        <f t="shared" si="116"/>
        <v>42146.458333333336</v>
      </c>
      <c r="J1903" s="3">
        <v>1432299600</v>
      </c>
      <c r="K1903" s="14">
        <f t="shared" si="117"/>
        <v>42116.459826388884</v>
      </c>
      <c r="L1903" s="3">
        <v>1429707729</v>
      </c>
      <c r="M1903" s="3" t="b">
        <v>0</v>
      </c>
      <c r="N1903" s="3">
        <v>25</v>
      </c>
      <c r="O1903" s="3" t="b">
        <v>0</v>
      </c>
      <c r="P1903" s="3" t="s">
        <v>8289</v>
      </c>
      <c r="Q1903" s="8">
        <f t="shared" si="118"/>
        <v>2.696969696969697E-2</v>
      </c>
      <c r="R1903" s="10">
        <f t="shared" si="119"/>
        <v>106.8</v>
      </c>
      <c r="S1903" s="3" t="s">
        <v>8309</v>
      </c>
      <c r="T1903" s="3" t="s">
        <v>8338</v>
      </c>
    </row>
    <row r="1904" spans="1:20" ht="88" x14ac:dyDescent="0.2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14">
        <f t="shared" si="116"/>
        <v>42067.706562499996</v>
      </c>
      <c r="J1904" s="3">
        <v>1425495447</v>
      </c>
      <c r="K1904" s="14">
        <f t="shared" si="117"/>
        <v>42037.706562499996</v>
      </c>
      <c r="L1904" s="3">
        <v>1422903447</v>
      </c>
      <c r="M1904" s="3" t="b">
        <v>0</v>
      </c>
      <c r="N1904" s="3">
        <v>3</v>
      </c>
      <c r="O1904" s="3" t="b">
        <v>0</v>
      </c>
      <c r="P1904" s="3" t="s">
        <v>8289</v>
      </c>
      <c r="Q1904" s="8">
        <f t="shared" si="118"/>
        <v>1.2E-2</v>
      </c>
      <c r="R1904" s="10">
        <f t="shared" si="119"/>
        <v>4</v>
      </c>
      <c r="S1904" s="3" t="s">
        <v>8309</v>
      </c>
      <c r="T1904" s="3" t="s">
        <v>8338</v>
      </c>
    </row>
    <row r="1905" spans="1:20" ht="88" x14ac:dyDescent="0.2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14">
        <f t="shared" si="116"/>
        <v>42762.687395833331</v>
      </c>
      <c r="J1905" s="3">
        <v>1485541791</v>
      </c>
      <c r="K1905" s="14">
        <f t="shared" si="117"/>
        <v>42702.687395833331</v>
      </c>
      <c r="L1905" s="3">
        <v>1480357791</v>
      </c>
      <c r="M1905" s="3" t="b">
        <v>0</v>
      </c>
      <c r="N1905" s="3">
        <v>41</v>
      </c>
      <c r="O1905" s="3" t="b">
        <v>0</v>
      </c>
      <c r="P1905" s="3" t="s">
        <v>8289</v>
      </c>
      <c r="Q1905" s="8">
        <f t="shared" si="118"/>
        <v>0.46600000000000003</v>
      </c>
      <c r="R1905" s="10">
        <f t="shared" si="119"/>
        <v>34.097560975609753</v>
      </c>
      <c r="S1905" s="3" t="s">
        <v>8309</v>
      </c>
      <c r="T1905" s="3" t="s">
        <v>8338</v>
      </c>
    </row>
    <row r="1906" spans="1:20" ht="88" x14ac:dyDescent="0.2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14">
        <f t="shared" si="116"/>
        <v>42371.602094907408</v>
      </c>
      <c r="J1906" s="3">
        <v>1451752021</v>
      </c>
      <c r="K1906" s="14">
        <f t="shared" si="117"/>
        <v>42326.602094907408</v>
      </c>
      <c r="L1906" s="3">
        <v>1447864021</v>
      </c>
      <c r="M1906" s="3" t="b">
        <v>0</v>
      </c>
      <c r="N1906" s="3">
        <v>2</v>
      </c>
      <c r="O1906" s="3" t="b">
        <v>0</v>
      </c>
      <c r="P1906" s="3" t="s">
        <v>8289</v>
      </c>
      <c r="Q1906" s="8">
        <f t="shared" si="118"/>
        <v>1E-3</v>
      </c>
      <c r="R1906" s="10">
        <f t="shared" si="119"/>
        <v>25</v>
      </c>
      <c r="S1906" s="3" t="s">
        <v>8309</v>
      </c>
      <c r="T1906" s="3" t="s">
        <v>8338</v>
      </c>
    </row>
    <row r="1907" spans="1:20" ht="110" x14ac:dyDescent="0.2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14">
        <f t="shared" si="116"/>
        <v>41889.842523148145</v>
      </c>
      <c r="J1907" s="3">
        <v>1410127994</v>
      </c>
      <c r="K1907" s="14">
        <f t="shared" si="117"/>
        <v>41859.842523148145</v>
      </c>
      <c r="L1907" s="3">
        <v>1407535994</v>
      </c>
      <c r="M1907" s="3" t="b">
        <v>0</v>
      </c>
      <c r="N1907" s="3">
        <v>4</v>
      </c>
      <c r="O1907" s="3" t="b">
        <v>0</v>
      </c>
      <c r="P1907" s="3" t="s">
        <v>8289</v>
      </c>
      <c r="Q1907" s="8">
        <f t="shared" si="118"/>
        <v>1.6800000000000001E-3</v>
      </c>
      <c r="R1907" s="10">
        <f t="shared" si="119"/>
        <v>10.5</v>
      </c>
      <c r="S1907" s="3" t="s">
        <v>8309</v>
      </c>
      <c r="T1907" s="3" t="s">
        <v>8338</v>
      </c>
    </row>
    <row r="1908" spans="1:20" ht="88" x14ac:dyDescent="0.2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14">
        <f t="shared" si="116"/>
        <v>42544.587766203702</v>
      </c>
      <c r="J1908" s="3">
        <v>1466697983</v>
      </c>
      <c r="K1908" s="14">
        <f t="shared" si="117"/>
        <v>42514.587766203702</v>
      </c>
      <c r="L1908" s="3">
        <v>1464105983</v>
      </c>
      <c r="M1908" s="3" t="b">
        <v>0</v>
      </c>
      <c r="N1908" s="3">
        <v>99</v>
      </c>
      <c r="O1908" s="3" t="b">
        <v>0</v>
      </c>
      <c r="P1908" s="3" t="s">
        <v>8289</v>
      </c>
      <c r="Q1908" s="8">
        <f t="shared" si="118"/>
        <v>0.42759999999999998</v>
      </c>
      <c r="R1908" s="10">
        <f t="shared" si="119"/>
        <v>215.95959595959596</v>
      </c>
      <c r="S1908" s="3" t="s">
        <v>8309</v>
      </c>
      <c r="T1908" s="3" t="s">
        <v>8338</v>
      </c>
    </row>
    <row r="1909" spans="1:20" ht="88" x14ac:dyDescent="0.2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14">
        <f t="shared" si="116"/>
        <v>41782.503761574073</v>
      </c>
      <c r="J1909" s="3">
        <v>1400853925</v>
      </c>
      <c r="K1909" s="14">
        <f t="shared" si="117"/>
        <v>41767.503761574073</v>
      </c>
      <c r="L1909" s="3">
        <v>1399557925</v>
      </c>
      <c r="M1909" s="3" t="b">
        <v>0</v>
      </c>
      <c r="N1909" s="3">
        <v>4</v>
      </c>
      <c r="O1909" s="3" t="b">
        <v>0</v>
      </c>
      <c r="P1909" s="3" t="s">
        <v>8289</v>
      </c>
      <c r="Q1909" s="8">
        <f t="shared" si="118"/>
        <v>2.8333333333333335E-3</v>
      </c>
      <c r="R1909" s="10">
        <f t="shared" si="119"/>
        <v>21.25</v>
      </c>
      <c r="S1909" s="3" t="s">
        <v>8309</v>
      </c>
      <c r="T1909" s="3" t="s">
        <v>8338</v>
      </c>
    </row>
    <row r="1910" spans="1:20" ht="110" x14ac:dyDescent="0.2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14">
        <f t="shared" si="116"/>
        <v>42733.834490740737</v>
      </c>
      <c r="J1910" s="3">
        <v>1483048900</v>
      </c>
      <c r="K1910" s="14">
        <f t="shared" si="117"/>
        <v>42703.834490740737</v>
      </c>
      <c r="L1910" s="3">
        <v>1480456900</v>
      </c>
      <c r="M1910" s="3" t="b">
        <v>0</v>
      </c>
      <c r="N1910" s="3">
        <v>4</v>
      </c>
      <c r="O1910" s="3" t="b">
        <v>0</v>
      </c>
      <c r="P1910" s="3" t="s">
        <v>8289</v>
      </c>
      <c r="Q1910" s="8">
        <f t="shared" si="118"/>
        <v>1.7319999999999999E-2</v>
      </c>
      <c r="R1910" s="10">
        <f t="shared" si="119"/>
        <v>108.25</v>
      </c>
      <c r="S1910" s="3" t="s">
        <v>8309</v>
      </c>
      <c r="T1910" s="3" t="s">
        <v>8338</v>
      </c>
    </row>
    <row r="1911" spans="1:20" ht="88" x14ac:dyDescent="0.2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14">
        <f t="shared" si="116"/>
        <v>41935.345821759256</v>
      </c>
      <c r="J1911" s="3">
        <v>1414059479</v>
      </c>
      <c r="K1911" s="14">
        <f t="shared" si="117"/>
        <v>41905.345821759256</v>
      </c>
      <c r="L1911" s="3">
        <v>1411467479</v>
      </c>
      <c r="M1911" s="3" t="b">
        <v>0</v>
      </c>
      <c r="N1911" s="3">
        <v>38</v>
      </c>
      <c r="O1911" s="3" t="b">
        <v>0</v>
      </c>
      <c r="P1911" s="3" t="s">
        <v>8289</v>
      </c>
      <c r="Q1911" s="8">
        <f t="shared" si="118"/>
        <v>0.14111428571428572</v>
      </c>
      <c r="R1911" s="10">
        <f t="shared" si="119"/>
        <v>129.97368421052633</v>
      </c>
      <c r="S1911" s="3" t="s">
        <v>8309</v>
      </c>
      <c r="T1911" s="3" t="s">
        <v>8338</v>
      </c>
    </row>
    <row r="1912" spans="1:20" ht="88" x14ac:dyDescent="0.2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14">
        <f t="shared" si="116"/>
        <v>42308.864583333336</v>
      </c>
      <c r="J1912" s="3">
        <v>1446331500</v>
      </c>
      <c r="K1912" s="14">
        <f t="shared" si="117"/>
        <v>42264.879826388882</v>
      </c>
      <c r="L1912" s="3">
        <v>1442531217</v>
      </c>
      <c r="M1912" s="3" t="b">
        <v>0</v>
      </c>
      <c r="N1912" s="3">
        <v>285</v>
      </c>
      <c r="O1912" s="3" t="b">
        <v>0</v>
      </c>
      <c r="P1912" s="3" t="s">
        <v>8289</v>
      </c>
      <c r="Q1912" s="8">
        <f t="shared" si="118"/>
        <v>0.39395294117647056</v>
      </c>
      <c r="R1912" s="10">
        <f t="shared" si="119"/>
        <v>117.49473684210527</v>
      </c>
      <c r="S1912" s="3" t="s">
        <v>8309</v>
      </c>
      <c r="T1912" s="3" t="s">
        <v>8338</v>
      </c>
    </row>
    <row r="1913" spans="1:20" ht="88" x14ac:dyDescent="0.2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14">
        <f t="shared" si="116"/>
        <v>41859.950624999998</v>
      </c>
      <c r="J1913" s="3">
        <v>1407545334</v>
      </c>
      <c r="K1913" s="14">
        <f t="shared" si="117"/>
        <v>41829.950624999998</v>
      </c>
      <c r="L1913" s="3">
        <v>1404953334</v>
      </c>
      <c r="M1913" s="3" t="b">
        <v>0</v>
      </c>
      <c r="N1913" s="3">
        <v>1</v>
      </c>
      <c r="O1913" s="3" t="b">
        <v>0</v>
      </c>
      <c r="P1913" s="3" t="s">
        <v>8289</v>
      </c>
      <c r="Q1913" s="8">
        <f t="shared" si="118"/>
        <v>2.3529411764705883E-4</v>
      </c>
      <c r="R1913" s="10">
        <f t="shared" si="119"/>
        <v>10</v>
      </c>
      <c r="S1913" s="3" t="s">
        <v>8309</v>
      </c>
      <c r="T1913" s="3" t="s">
        <v>8338</v>
      </c>
    </row>
    <row r="1914" spans="1:20" ht="88" x14ac:dyDescent="0.2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14">
        <f t="shared" si="116"/>
        <v>42159.143055555549</v>
      </c>
      <c r="J1914" s="3">
        <v>1433395560</v>
      </c>
      <c r="K1914" s="14">
        <f t="shared" si="117"/>
        <v>42129.143055555549</v>
      </c>
      <c r="L1914" s="3">
        <v>1430803560</v>
      </c>
      <c r="M1914" s="3" t="b">
        <v>0</v>
      </c>
      <c r="N1914" s="3">
        <v>42</v>
      </c>
      <c r="O1914" s="3" t="b">
        <v>0</v>
      </c>
      <c r="P1914" s="3" t="s">
        <v>8289</v>
      </c>
      <c r="Q1914" s="8">
        <f t="shared" si="118"/>
        <v>0.59299999999999997</v>
      </c>
      <c r="R1914" s="10">
        <f t="shared" si="119"/>
        <v>70.595238095238102</v>
      </c>
      <c r="S1914" s="3" t="s">
        <v>8309</v>
      </c>
      <c r="T1914" s="3" t="s">
        <v>8338</v>
      </c>
    </row>
    <row r="1915" spans="1:20" ht="66" x14ac:dyDescent="0.2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14">
        <f t="shared" si="116"/>
        <v>41920.427986111106</v>
      </c>
      <c r="J1915" s="3">
        <v>1412770578</v>
      </c>
      <c r="K1915" s="14">
        <f t="shared" si="117"/>
        <v>41890.427986111106</v>
      </c>
      <c r="L1915" s="3">
        <v>1410178578</v>
      </c>
      <c r="M1915" s="3" t="b">
        <v>0</v>
      </c>
      <c r="N1915" s="3">
        <v>26</v>
      </c>
      <c r="O1915" s="3" t="b">
        <v>0</v>
      </c>
      <c r="P1915" s="3" t="s">
        <v>8289</v>
      </c>
      <c r="Q1915" s="8">
        <f t="shared" si="118"/>
        <v>1.3270833333333334E-2</v>
      </c>
      <c r="R1915" s="10">
        <f t="shared" si="119"/>
        <v>24.5</v>
      </c>
      <c r="S1915" s="3" t="s">
        <v>8309</v>
      </c>
      <c r="T1915" s="3" t="s">
        <v>8338</v>
      </c>
    </row>
    <row r="1916" spans="1:20" ht="110" x14ac:dyDescent="0.2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14">
        <f t="shared" si="116"/>
        <v>41944.082638888889</v>
      </c>
      <c r="J1916" s="3">
        <v>1414814340</v>
      </c>
      <c r="K1916" s="14">
        <f t="shared" si="117"/>
        <v>41929.091122685182</v>
      </c>
      <c r="L1916" s="3">
        <v>1413519073</v>
      </c>
      <c r="M1916" s="3" t="b">
        <v>0</v>
      </c>
      <c r="N1916" s="3">
        <v>2</v>
      </c>
      <c r="O1916" s="3" t="b">
        <v>0</v>
      </c>
      <c r="P1916" s="3" t="s">
        <v>8289</v>
      </c>
      <c r="Q1916" s="8">
        <f t="shared" si="118"/>
        <v>9.0090090090090086E-2</v>
      </c>
      <c r="R1916" s="10">
        <f t="shared" si="119"/>
        <v>30</v>
      </c>
      <c r="S1916" s="3" t="s">
        <v>8309</v>
      </c>
      <c r="T1916" s="3" t="s">
        <v>8338</v>
      </c>
    </row>
    <row r="1917" spans="1:20" ht="88" x14ac:dyDescent="0.2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14">
        <f t="shared" si="116"/>
        <v>41883.965532407405</v>
      </c>
      <c r="J1917" s="3">
        <v>1409620222</v>
      </c>
      <c r="K1917" s="14">
        <f t="shared" si="117"/>
        <v>41863.965532407405</v>
      </c>
      <c r="L1917" s="3">
        <v>1407892222</v>
      </c>
      <c r="M1917" s="3" t="b">
        <v>0</v>
      </c>
      <c r="N1917" s="3">
        <v>4</v>
      </c>
      <c r="O1917" s="3" t="b">
        <v>0</v>
      </c>
      <c r="P1917" s="3" t="s">
        <v>8289</v>
      </c>
      <c r="Q1917" s="8">
        <f t="shared" si="118"/>
        <v>1.6E-2</v>
      </c>
      <c r="R1917" s="10">
        <f t="shared" si="119"/>
        <v>2</v>
      </c>
      <c r="S1917" s="3" t="s">
        <v>8309</v>
      </c>
      <c r="T1917" s="3" t="s">
        <v>8338</v>
      </c>
    </row>
    <row r="1918" spans="1:20" ht="66" x14ac:dyDescent="0.2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14">
        <f t="shared" si="116"/>
        <v>42681.675636574073</v>
      </c>
      <c r="J1918" s="3">
        <v>1478542375</v>
      </c>
      <c r="K1918" s="14">
        <f t="shared" si="117"/>
        <v>42656.633969907409</v>
      </c>
      <c r="L1918" s="3">
        <v>1476378775</v>
      </c>
      <c r="M1918" s="3" t="b">
        <v>0</v>
      </c>
      <c r="N1918" s="3">
        <v>6</v>
      </c>
      <c r="O1918" s="3" t="b">
        <v>0</v>
      </c>
      <c r="P1918" s="3" t="s">
        <v>8289</v>
      </c>
      <c r="Q1918" s="8">
        <f t="shared" si="118"/>
        <v>5.1000000000000004E-3</v>
      </c>
      <c r="R1918" s="10">
        <f t="shared" si="119"/>
        <v>17</v>
      </c>
      <c r="S1918" s="3" t="s">
        <v>8309</v>
      </c>
      <c r="T1918" s="3" t="s">
        <v>8338</v>
      </c>
    </row>
    <row r="1919" spans="1:20" ht="66" x14ac:dyDescent="0.2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14">
        <f t="shared" si="116"/>
        <v>42776.18672453703</v>
      </c>
      <c r="J1919" s="3">
        <v>1486708133</v>
      </c>
      <c r="K1919" s="14">
        <f t="shared" si="117"/>
        <v>42746.18672453703</v>
      </c>
      <c r="L1919" s="3">
        <v>1484116133</v>
      </c>
      <c r="M1919" s="3" t="b">
        <v>0</v>
      </c>
      <c r="N1919" s="3">
        <v>70</v>
      </c>
      <c r="O1919" s="3" t="b">
        <v>0</v>
      </c>
      <c r="P1919" s="3" t="s">
        <v>8289</v>
      </c>
      <c r="Q1919" s="8">
        <f t="shared" si="118"/>
        <v>0.52570512820512816</v>
      </c>
      <c r="R1919" s="10">
        <f t="shared" si="119"/>
        <v>2928.9285714285716</v>
      </c>
      <c r="S1919" s="3" t="s">
        <v>8309</v>
      </c>
      <c r="T1919" s="3" t="s">
        <v>8338</v>
      </c>
    </row>
    <row r="1920" spans="1:20" ht="88" x14ac:dyDescent="0.2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14">
        <f t="shared" si="116"/>
        <v>41863.706608796296</v>
      </c>
      <c r="J1920" s="3">
        <v>1407869851</v>
      </c>
      <c r="K1920" s="14">
        <f t="shared" si="117"/>
        <v>41828.706608796296</v>
      </c>
      <c r="L1920" s="3">
        <v>1404845851</v>
      </c>
      <c r="M1920" s="3" t="b">
        <v>0</v>
      </c>
      <c r="N1920" s="3">
        <v>9</v>
      </c>
      <c r="O1920" s="3" t="b">
        <v>0</v>
      </c>
      <c r="P1920" s="3" t="s">
        <v>8289</v>
      </c>
      <c r="Q1920" s="8">
        <f t="shared" si="118"/>
        <v>1.04E-2</v>
      </c>
      <c r="R1920" s="10">
        <f t="shared" si="119"/>
        <v>28.888888888888889</v>
      </c>
      <c r="S1920" s="3" t="s">
        <v>8309</v>
      </c>
      <c r="T1920" s="3" t="s">
        <v>8338</v>
      </c>
    </row>
    <row r="1921" spans="1:20" ht="110" x14ac:dyDescent="0.2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14">
        <f t="shared" si="116"/>
        <v>42143.792233796288</v>
      </c>
      <c r="J1921" s="3">
        <v>1432069249</v>
      </c>
      <c r="K1921" s="14">
        <f t="shared" si="117"/>
        <v>42113.792233796295</v>
      </c>
      <c r="L1921" s="3">
        <v>1429477249</v>
      </c>
      <c r="M1921" s="3" t="b">
        <v>0</v>
      </c>
      <c r="N1921" s="3">
        <v>8</v>
      </c>
      <c r="O1921" s="3" t="b">
        <v>0</v>
      </c>
      <c r="P1921" s="3" t="s">
        <v>8289</v>
      </c>
      <c r="Q1921" s="8">
        <f t="shared" si="118"/>
        <v>0.47399999999999998</v>
      </c>
      <c r="R1921" s="10">
        <f t="shared" si="119"/>
        <v>29.625</v>
      </c>
      <c r="S1921" s="3" t="s">
        <v>8309</v>
      </c>
      <c r="T1921" s="3" t="s">
        <v>8338</v>
      </c>
    </row>
    <row r="1922" spans="1:20" ht="66" x14ac:dyDescent="0.2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14">
        <f t="shared" si="116"/>
        <v>42298.874999999993</v>
      </c>
      <c r="J1922" s="3">
        <v>1445468400</v>
      </c>
      <c r="K1922" s="14">
        <f t="shared" si="117"/>
        <v>42270.79237268518</v>
      </c>
      <c r="L1922" s="3">
        <v>1443042061</v>
      </c>
      <c r="M1922" s="3" t="b">
        <v>0</v>
      </c>
      <c r="N1922" s="3">
        <v>105</v>
      </c>
      <c r="O1922" s="3" t="b">
        <v>0</v>
      </c>
      <c r="P1922" s="3" t="s">
        <v>8289</v>
      </c>
      <c r="Q1922" s="8">
        <f t="shared" si="118"/>
        <v>0.43030000000000002</v>
      </c>
      <c r="R1922" s="10">
        <f t="shared" si="119"/>
        <v>40.980952380952381</v>
      </c>
      <c r="S1922" s="3" t="s">
        <v>8309</v>
      </c>
      <c r="T1922" s="3" t="s">
        <v>8338</v>
      </c>
    </row>
    <row r="1923" spans="1:20" ht="44" x14ac:dyDescent="0.2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14">
        <f t="shared" ref="I1923:I1986" si="120">(((J1923/60)/60)/24)+DATE(1970,1,1)+(-2/24)</f>
        <v>41104.138229166667</v>
      </c>
      <c r="J1923" s="3">
        <v>1342243143</v>
      </c>
      <c r="K1923" s="14">
        <f t="shared" ref="K1923:K1986" si="121">(L1923/86400)+25569+(-2/24)</f>
        <v>41074.138229166667</v>
      </c>
      <c r="L1923" s="3">
        <v>1339651143</v>
      </c>
      <c r="M1923" s="3" t="b">
        <v>0</v>
      </c>
      <c r="N1923" s="3">
        <v>38</v>
      </c>
      <c r="O1923" s="3" t="b">
        <v>1</v>
      </c>
      <c r="P1923" s="3" t="s">
        <v>8274</v>
      </c>
      <c r="Q1923" s="8">
        <f t="shared" ref="Q1923:Q1986" si="122">E1923/D1923</f>
        <v>1.3680000000000001</v>
      </c>
      <c r="R1923" s="10">
        <f t="shared" ref="R1923:R1986" si="123">E1923/N1923</f>
        <v>54</v>
      </c>
      <c r="S1923" s="3" t="s">
        <v>8315</v>
      </c>
      <c r="T1923" s="3" t="s">
        <v>8319</v>
      </c>
    </row>
    <row r="1924" spans="1:20" ht="88" x14ac:dyDescent="0.2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14">
        <f t="shared" si="120"/>
        <v>41620.172534722216</v>
      </c>
      <c r="J1924" s="3">
        <v>1386828507</v>
      </c>
      <c r="K1924" s="14">
        <f t="shared" si="121"/>
        <v>41590.172534722216</v>
      </c>
      <c r="L1924" s="3">
        <v>1384236507</v>
      </c>
      <c r="M1924" s="3" t="b">
        <v>0</v>
      </c>
      <c r="N1924" s="3">
        <v>64</v>
      </c>
      <c r="O1924" s="3" t="b">
        <v>1</v>
      </c>
      <c r="P1924" s="3" t="s">
        <v>8274</v>
      </c>
      <c r="Q1924" s="8">
        <f t="shared" si="122"/>
        <v>1.1555</v>
      </c>
      <c r="R1924" s="10">
        <f t="shared" si="123"/>
        <v>36.109375</v>
      </c>
      <c r="S1924" s="3" t="s">
        <v>8315</v>
      </c>
      <c r="T1924" s="3" t="s">
        <v>8319</v>
      </c>
    </row>
    <row r="1925" spans="1:20" ht="66" x14ac:dyDescent="0.2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14">
        <f t="shared" si="120"/>
        <v>40813.124305555553</v>
      </c>
      <c r="J1925" s="3">
        <v>1317099540</v>
      </c>
      <c r="K1925" s="14">
        <f t="shared" si="121"/>
        <v>40772.765416666662</v>
      </c>
      <c r="L1925" s="3">
        <v>1313612532</v>
      </c>
      <c r="M1925" s="3" t="b">
        <v>0</v>
      </c>
      <c r="N1925" s="3">
        <v>13</v>
      </c>
      <c r="O1925" s="3" t="b">
        <v>1</v>
      </c>
      <c r="P1925" s="3" t="s">
        <v>8274</v>
      </c>
      <c r="Q1925" s="8">
        <f t="shared" si="122"/>
        <v>2.4079999999999999</v>
      </c>
      <c r="R1925" s="10">
        <f t="shared" si="123"/>
        <v>23.153846153846153</v>
      </c>
      <c r="S1925" s="3" t="s">
        <v>8315</v>
      </c>
      <c r="T1925" s="3" t="s">
        <v>8319</v>
      </c>
    </row>
    <row r="1926" spans="1:20" ht="110" x14ac:dyDescent="0.2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14">
        <f t="shared" si="120"/>
        <v>41654.731249999997</v>
      </c>
      <c r="J1926" s="3">
        <v>1389814380</v>
      </c>
      <c r="K1926" s="14">
        <f t="shared" si="121"/>
        <v>41626.677719907406</v>
      </c>
      <c r="L1926" s="3">
        <v>1387390555</v>
      </c>
      <c r="M1926" s="3" t="b">
        <v>0</v>
      </c>
      <c r="N1926" s="3">
        <v>33</v>
      </c>
      <c r="O1926" s="3" t="b">
        <v>1</v>
      </c>
      <c r="P1926" s="3" t="s">
        <v>8274</v>
      </c>
      <c r="Q1926" s="8">
        <f t="shared" si="122"/>
        <v>1.1439999999999999</v>
      </c>
      <c r="R1926" s="10">
        <f t="shared" si="123"/>
        <v>104</v>
      </c>
      <c r="S1926" s="3" t="s">
        <v>8315</v>
      </c>
      <c r="T1926" s="3" t="s">
        <v>8319</v>
      </c>
    </row>
    <row r="1927" spans="1:20" ht="66" x14ac:dyDescent="0.2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14">
        <f t="shared" si="120"/>
        <v>41557.916666666664</v>
      </c>
      <c r="J1927" s="3">
        <v>1381449600</v>
      </c>
      <c r="K1927" s="14">
        <f t="shared" si="121"/>
        <v>41535.818148148144</v>
      </c>
      <c r="L1927" s="3">
        <v>1379540288</v>
      </c>
      <c r="M1927" s="3" t="b">
        <v>0</v>
      </c>
      <c r="N1927" s="3">
        <v>52</v>
      </c>
      <c r="O1927" s="3" t="b">
        <v>1</v>
      </c>
      <c r="P1927" s="3" t="s">
        <v>8274</v>
      </c>
      <c r="Q1927" s="8">
        <f t="shared" si="122"/>
        <v>1.1033333333333333</v>
      </c>
      <c r="R1927" s="10">
        <f t="shared" si="123"/>
        <v>31.826923076923077</v>
      </c>
      <c r="S1927" s="3" t="s">
        <v>8315</v>
      </c>
      <c r="T1927" s="3" t="s">
        <v>8319</v>
      </c>
    </row>
    <row r="1928" spans="1:20" ht="110" x14ac:dyDescent="0.2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14">
        <f t="shared" si="120"/>
        <v>40483.93472222222</v>
      </c>
      <c r="J1928" s="3">
        <v>1288657560</v>
      </c>
      <c r="K1928" s="14">
        <f t="shared" si="121"/>
        <v>40456.871018518512</v>
      </c>
      <c r="L1928" s="3">
        <v>1286319256</v>
      </c>
      <c r="M1928" s="3" t="b">
        <v>0</v>
      </c>
      <c r="N1928" s="3">
        <v>107</v>
      </c>
      <c r="O1928" s="3" t="b">
        <v>1</v>
      </c>
      <c r="P1928" s="3" t="s">
        <v>8274</v>
      </c>
      <c r="Q1928" s="8">
        <f t="shared" si="122"/>
        <v>1.9537933333333333</v>
      </c>
      <c r="R1928" s="10">
        <f t="shared" si="123"/>
        <v>27.3896261682243</v>
      </c>
      <c r="S1928" s="3" t="s">
        <v>8315</v>
      </c>
      <c r="T1928" s="3" t="s">
        <v>8319</v>
      </c>
    </row>
    <row r="1929" spans="1:20" ht="44" x14ac:dyDescent="0.2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14">
        <f t="shared" si="120"/>
        <v>40976.124305555553</v>
      </c>
      <c r="J1929" s="3">
        <v>1331182740</v>
      </c>
      <c r="K1929" s="14">
        <f t="shared" si="121"/>
        <v>40960.778229166666</v>
      </c>
      <c r="L1929" s="3">
        <v>1329856839</v>
      </c>
      <c r="M1929" s="3" t="b">
        <v>0</v>
      </c>
      <c r="N1929" s="3">
        <v>11</v>
      </c>
      <c r="O1929" s="3" t="b">
        <v>1</v>
      </c>
      <c r="P1929" s="3" t="s">
        <v>8274</v>
      </c>
      <c r="Q1929" s="8">
        <f t="shared" si="122"/>
        <v>1.0333333333333334</v>
      </c>
      <c r="R1929" s="10">
        <f t="shared" si="123"/>
        <v>56.363636363636367</v>
      </c>
      <c r="S1929" s="3" t="s">
        <v>8315</v>
      </c>
      <c r="T1929" s="3" t="s">
        <v>8319</v>
      </c>
    </row>
    <row r="1930" spans="1:20" ht="66" x14ac:dyDescent="0.2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14">
        <f t="shared" si="120"/>
        <v>41401.564745370371</v>
      </c>
      <c r="J1930" s="3">
        <v>1367940794</v>
      </c>
      <c r="K1930" s="14">
        <f t="shared" si="121"/>
        <v>41371.564745370364</v>
      </c>
      <c r="L1930" s="3">
        <v>1365348794</v>
      </c>
      <c r="M1930" s="3" t="b">
        <v>0</v>
      </c>
      <c r="N1930" s="3">
        <v>34</v>
      </c>
      <c r="O1930" s="3" t="b">
        <v>1</v>
      </c>
      <c r="P1930" s="3" t="s">
        <v>8274</v>
      </c>
      <c r="Q1930" s="8">
        <f t="shared" si="122"/>
        <v>1.031372549019608</v>
      </c>
      <c r="R1930" s="10">
        <f t="shared" si="123"/>
        <v>77.352941176470594</v>
      </c>
      <c r="S1930" s="3" t="s">
        <v>8315</v>
      </c>
      <c r="T1930" s="3" t="s">
        <v>8319</v>
      </c>
    </row>
    <row r="1931" spans="1:20" ht="88" x14ac:dyDescent="0.2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14">
        <f t="shared" si="120"/>
        <v>40728.938263888886</v>
      </c>
      <c r="J1931" s="3">
        <v>1309825866</v>
      </c>
      <c r="K1931" s="14">
        <f t="shared" si="121"/>
        <v>40686.938263888886</v>
      </c>
      <c r="L1931" s="3">
        <v>1306197066</v>
      </c>
      <c r="M1931" s="3" t="b">
        <v>0</v>
      </c>
      <c r="N1931" s="3">
        <v>75</v>
      </c>
      <c r="O1931" s="3" t="b">
        <v>1</v>
      </c>
      <c r="P1931" s="3" t="s">
        <v>8274</v>
      </c>
      <c r="Q1931" s="8">
        <f t="shared" si="122"/>
        <v>1.003125</v>
      </c>
      <c r="R1931" s="10">
        <f t="shared" si="123"/>
        <v>42.8</v>
      </c>
      <c r="S1931" s="3" t="s">
        <v>8315</v>
      </c>
      <c r="T1931" s="3" t="s">
        <v>8319</v>
      </c>
    </row>
    <row r="1932" spans="1:20" ht="66" x14ac:dyDescent="0.2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14">
        <f t="shared" si="120"/>
        <v>41462.475486111107</v>
      </c>
      <c r="J1932" s="3">
        <v>1373203482</v>
      </c>
      <c r="K1932" s="14">
        <f t="shared" si="121"/>
        <v>41402.475486111107</v>
      </c>
      <c r="L1932" s="3">
        <v>1368019482</v>
      </c>
      <c r="M1932" s="3" t="b">
        <v>0</v>
      </c>
      <c r="N1932" s="3">
        <v>26</v>
      </c>
      <c r="O1932" s="3" t="b">
        <v>1</v>
      </c>
      <c r="P1932" s="3" t="s">
        <v>8274</v>
      </c>
      <c r="Q1932" s="8">
        <f t="shared" si="122"/>
        <v>1.27</v>
      </c>
      <c r="R1932" s="10">
        <f t="shared" si="123"/>
        <v>48.846153846153847</v>
      </c>
      <c r="S1932" s="3" t="s">
        <v>8315</v>
      </c>
      <c r="T1932" s="3" t="s">
        <v>8319</v>
      </c>
    </row>
    <row r="1933" spans="1:20" ht="66" x14ac:dyDescent="0.2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14">
        <f t="shared" si="120"/>
        <v>41051.0625</v>
      </c>
      <c r="J1933" s="3">
        <v>1337657400</v>
      </c>
      <c r="K1933" s="14">
        <f t="shared" si="121"/>
        <v>41037.809131944443</v>
      </c>
      <c r="L1933" s="3">
        <v>1336512309</v>
      </c>
      <c r="M1933" s="3" t="b">
        <v>0</v>
      </c>
      <c r="N1933" s="3">
        <v>50</v>
      </c>
      <c r="O1933" s="3" t="b">
        <v>1</v>
      </c>
      <c r="P1933" s="3" t="s">
        <v>8274</v>
      </c>
      <c r="Q1933" s="8">
        <f t="shared" si="122"/>
        <v>1.20601</v>
      </c>
      <c r="R1933" s="10">
        <f t="shared" si="123"/>
        <v>48.240400000000001</v>
      </c>
      <c r="S1933" s="3" t="s">
        <v>8315</v>
      </c>
      <c r="T1933" s="3" t="s">
        <v>8319</v>
      </c>
    </row>
    <row r="1934" spans="1:20" ht="88" x14ac:dyDescent="0.2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14">
        <f t="shared" si="120"/>
        <v>40932.726539351846</v>
      </c>
      <c r="J1934" s="3">
        <v>1327433173</v>
      </c>
      <c r="K1934" s="14">
        <f t="shared" si="121"/>
        <v>40911.726539351854</v>
      </c>
      <c r="L1934" s="3">
        <v>1325618773</v>
      </c>
      <c r="M1934" s="3" t="b">
        <v>0</v>
      </c>
      <c r="N1934" s="3">
        <v>80</v>
      </c>
      <c r="O1934" s="3" t="b">
        <v>1</v>
      </c>
      <c r="P1934" s="3" t="s">
        <v>8274</v>
      </c>
      <c r="Q1934" s="8">
        <f t="shared" si="122"/>
        <v>1.0699047619047619</v>
      </c>
      <c r="R1934" s="10">
        <f t="shared" si="123"/>
        <v>70.212500000000006</v>
      </c>
      <c r="S1934" s="3" t="s">
        <v>8315</v>
      </c>
      <c r="T1934" s="3" t="s">
        <v>8319</v>
      </c>
    </row>
    <row r="1935" spans="1:20" ht="88" x14ac:dyDescent="0.2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14">
        <f t="shared" si="120"/>
        <v>41909.047534722216</v>
      </c>
      <c r="J1935" s="3">
        <v>1411787307</v>
      </c>
      <c r="K1935" s="14">
        <f t="shared" si="121"/>
        <v>41879.047534722216</v>
      </c>
      <c r="L1935" s="3">
        <v>1409195307</v>
      </c>
      <c r="M1935" s="3" t="b">
        <v>0</v>
      </c>
      <c r="N1935" s="3">
        <v>110</v>
      </c>
      <c r="O1935" s="3" t="b">
        <v>1</v>
      </c>
      <c r="P1935" s="3" t="s">
        <v>8274</v>
      </c>
      <c r="Q1935" s="8">
        <f t="shared" si="122"/>
        <v>1.7243333333333333</v>
      </c>
      <c r="R1935" s="10">
        <f t="shared" si="123"/>
        <v>94.054545454545448</v>
      </c>
      <c r="S1935" s="3" t="s">
        <v>8315</v>
      </c>
      <c r="T1935" s="3" t="s">
        <v>8319</v>
      </c>
    </row>
    <row r="1936" spans="1:20" ht="110" x14ac:dyDescent="0.2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14">
        <f t="shared" si="120"/>
        <v>40902.125</v>
      </c>
      <c r="J1936" s="3">
        <v>1324789200</v>
      </c>
      <c r="K1936" s="14">
        <f t="shared" si="121"/>
        <v>40865.783807870372</v>
      </c>
      <c r="L1936" s="3">
        <v>1321649321</v>
      </c>
      <c r="M1936" s="3" t="b">
        <v>0</v>
      </c>
      <c r="N1936" s="3">
        <v>77</v>
      </c>
      <c r="O1936" s="3" t="b">
        <v>1</v>
      </c>
      <c r="P1936" s="3" t="s">
        <v>8274</v>
      </c>
      <c r="Q1936" s="8">
        <f t="shared" si="122"/>
        <v>1.2362</v>
      </c>
      <c r="R1936" s="10">
        <f t="shared" si="123"/>
        <v>80.272727272727266</v>
      </c>
      <c r="S1936" s="3" t="s">
        <v>8315</v>
      </c>
      <c r="T1936" s="3" t="s">
        <v>8319</v>
      </c>
    </row>
    <row r="1937" spans="1:20" ht="110" x14ac:dyDescent="0.2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14">
        <f t="shared" si="120"/>
        <v>41811.124305555553</v>
      </c>
      <c r="J1937" s="3">
        <v>1403326740</v>
      </c>
      <c r="K1937" s="14">
        <f t="shared" si="121"/>
        <v>41773.849201388883</v>
      </c>
      <c r="L1937" s="3">
        <v>1400106171</v>
      </c>
      <c r="M1937" s="3" t="b">
        <v>0</v>
      </c>
      <c r="N1937" s="3">
        <v>50</v>
      </c>
      <c r="O1937" s="3" t="b">
        <v>1</v>
      </c>
      <c r="P1937" s="3" t="s">
        <v>8274</v>
      </c>
      <c r="Q1937" s="8">
        <f t="shared" si="122"/>
        <v>1.0840000000000001</v>
      </c>
      <c r="R1937" s="10">
        <f t="shared" si="123"/>
        <v>54.2</v>
      </c>
      <c r="S1937" s="3" t="s">
        <v>8315</v>
      </c>
      <c r="T1937" s="3" t="s">
        <v>8319</v>
      </c>
    </row>
    <row r="1938" spans="1:20" ht="88" x14ac:dyDescent="0.2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14">
        <f t="shared" si="120"/>
        <v>40883.165972222218</v>
      </c>
      <c r="J1938" s="3">
        <v>1323151140</v>
      </c>
      <c r="K1938" s="14">
        <f t="shared" si="121"/>
        <v>40852.80636574074</v>
      </c>
      <c r="L1938" s="3">
        <v>1320528070</v>
      </c>
      <c r="M1938" s="3" t="b">
        <v>0</v>
      </c>
      <c r="N1938" s="3">
        <v>145</v>
      </c>
      <c r="O1938" s="3" t="b">
        <v>1</v>
      </c>
      <c r="P1938" s="3" t="s">
        <v>8274</v>
      </c>
      <c r="Q1938" s="8">
        <f t="shared" si="122"/>
        <v>1.1652013333333333</v>
      </c>
      <c r="R1938" s="10">
        <f t="shared" si="123"/>
        <v>60.26903448275862</v>
      </c>
      <c r="S1938" s="3" t="s">
        <v>8315</v>
      </c>
      <c r="T1938" s="3" t="s">
        <v>8319</v>
      </c>
    </row>
    <row r="1939" spans="1:20" ht="88" x14ac:dyDescent="0.2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14">
        <f t="shared" si="120"/>
        <v>41075.082638888889</v>
      </c>
      <c r="J1939" s="3">
        <v>1339732740</v>
      </c>
      <c r="K1939" s="14">
        <f t="shared" si="121"/>
        <v>41059.03565972222</v>
      </c>
      <c r="L1939" s="3">
        <v>1338346281</v>
      </c>
      <c r="M1939" s="3" t="b">
        <v>0</v>
      </c>
      <c r="N1939" s="3">
        <v>29</v>
      </c>
      <c r="O1939" s="3" t="b">
        <v>1</v>
      </c>
      <c r="P1939" s="3" t="s">
        <v>8274</v>
      </c>
      <c r="Q1939" s="8">
        <f t="shared" si="122"/>
        <v>1.8724499999999999</v>
      </c>
      <c r="R1939" s="10">
        <f t="shared" si="123"/>
        <v>38.740344827586206</v>
      </c>
      <c r="S1939" s="3" t="s">
        <v>8315</v>
      </c>
      <c r="T1939" s="3" t="s">
        <v>8319</v>
      </c>
    </row>
    <row r="1940" spans="1:20" ht="88" x14ac:dyDescent="0.2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14">
        <f t="shared" si="120"/>
        <v>41457.125</v>
      </c>
      <c r="J1940" s="3">
        <v>1372741200</v>
      </c>
      <c r="K1940" s="14">
        <f t="shared" si="121"/>
        <v>41426.17628472222</v>
      </c>
      <c r="L1940" s="3">
        <v>1370067231</v>
      </c>
      <c r="M1940" s="3" t="b">
        <v>0</v>
      </c>
      <c r="N1940" s="3">
        <v>114</v>
      </c>
      <c r="O1940" s="3" t="b">
        <v>1</v>
      </c>
      <c r="P1940" s="3" t="s">
        <v>8274</v>
      </c>
      <c r="Q1940" s="8">
        <f t="shared" si="122"/>
        <v>1.1593333333333333</v>
      </c>
      <c r="R1940" s="10">
        <f t="shared" si="123"/>
        <v>152.54385964912279</v>
      </c>
      <c r="S1940" s="3" t="s">
        <v>8315</v>
      </c>
      <c r="T1940" s="3" t="s">
        <v>8319</v>
      </c>
    </row>
    <row r="1941" spans="1:20" ht="88" x14ac:dyDescent="0.2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14">
        <f t="shared" si="120"/>
        <v>41343.860046296293</v>
      </c>
      <c r="J1941" s="3">
        <v>1362955108</v>
      </c>
      <c r="K1941" s="14">
        <f t="shared" si="121"/>
        <v>41313.901712962957</v>
      </c>
      <c r="L1941" s="3">
        <v>1360366708</v>
      </c>
      <c r="M1941" s="3" t="b">
        <v>0</v>
      </c>
      <c r="N1941" s="3">
        <v>96</v>
      </c>
      <c r="O1941" s="3" t="b">
        <v>1</v>
      </c>
      <c r="P1941" s="3" t="s">
        <v>8274</v>
      </c>
      <c r="Q1941" s="8">
        <f t="shared" si="122"/>
        <v>1.107</v>
      </c>
      <c r="R1941" s="10">
        <f t="shared" si="123"/>
        <v>115.3125</v>
      </c>
      <c r="S1941" s="3" t="s">
        <v>8315</v>
      </c>
      <c r="T1941" s="3" t="s">
        <v>8319</v>
      </c>
    </row>
    <row r="1942" spans="1:20" ht="88" x14ac:dyDescent="0.2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14">
        <f t="shared" si="120"/>
        <v>40709.082638888889</v>
      </c>
      <c r="J1942" s="3">
        <v>1308110340</v>
      </c>
      <c r="K1942" s="14">
        <f t="shared" si="121"/>
        <v>40670.423993055556</v>
      </c>
      <c r="L1942" s="3">
        <v>1304770233</v>
      </c>
      <c r="M1942" s="3" t="b">
        <v>0</v>
      </c>
      <c r="N1942" s="3">
        <v>31</v>
      </c>
      <c r="O1942" s="3" t="b">
        <v>1</v>
      </c>
      <c r="P1942" s="3" t="s">
        <v>8274</v>
      </c>
      <c r="Q1942" s="8">
        <f t="shared" si="122"/>
        <v>1.7092307692307693</v>
      </c>
      <c r="R1942" s="10">
        <f t="shared" si="123"/>
        <v>35.838709677419352</v>
      </c>
      <c r="S1942" s="3" t="s">
        <v>8315</v>
      </c>
      <c r="T1942" s="3" t="s">
        <v>8319</v>
      </c>
    </row>
    <row r="1943" spans="1:20" ht="110" x14ac:dyDescent="0.2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14">
        <f t="shared" si="120"/>
        <v>41774.20753472222</v>
      </c>
      <c r="J1943" s="3">
        <v>1400137131</v>
      </c>
      <c r="K1943" s="14">
        <f t="shared" si="121"/>
        <v>41744.20753472222</v>
      </c>
      <c r="L1943" s="3">
        <v>1397545131</v>
      </c>
      <c r="M1943" s="3" t="b">
        <v>1</v>
      </c>
      <c r="N1943" s="3">
        <v>4883</v>
      </c>
      <c r="O1943" s="3" t="b">
        <v>1</v>
      </c>
      <c r="P1943" s="3" t="s">
        <v>8290</v>
      </c>
      <c r="Q1943" s="8">
        <f t="shared" si="122"/>
        <v>1.2611835600000001</v>
      </c>
      <c r="R1943" s="10">
        <f t="shared" si="123"/>
        <v>64.570118779438872</v>
      </c>
      <c r="S1943" s="3" t="s">
        <v>8309</v>
      </c>
      <c r="T1943" s="3" t="s">
        <v>8339</v>
      </c>
    </row>
    <row r="1944" spans="1:20" ht="110" x14ac:dyDescent="0.2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14">
        <f t="shared" si="120"/>
        <v>40728.744675925926</v>
      </c>
      <c r="J1944" s="3">
        <v>1309809140</v>
      </c>
      <c r="K1944" s="14">
        <f t="shared" si="121"/>
        <v>40638.744675925926</v>
      </c>
      <c r="L1944" s="3">
        <v>1302033140</v>
      </c>
      <c r="M1944" s="3" t="b">
        <v>1</v>
      </c>
      <c r="N1944" s="3">
        <v>95</v>
      </c>
      <c r="O1944" s="3" t="b">
        <v>1</v>
      </c>
      <c r="P1944" s="3" t="s">
        <v>8290</v>
      </c>
      <c r="Q1944" s="8">
        <f t="shared" si="122"/>
        <v>1.3844033333333334</v>
      </c>
      <c r="R1944" s="10">
        <f t="shared" si="123"/>
        <v>87.436000000000007</v>
      </c>
      <c r="S1944" s="3" t="s">
        <v>8309</v>
      </c>
      <c r="T1944" s="3" t="s">
        <v>8339</v>
      </c>
    </row>
    <row r="1945" spans="1:20" ht="88" x14ac:dyDescent="0.2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14">
        <f t="shared" si="120"/>
        <v>42593.186527777776</v>
      </c>
      <c r="J1945" s="3">
        <v>1470896916</v>
      </c>
      <c r="K1945" s="14">
        <f t="shared" si="121"/>
        <v>42548.186527777776</v>
      </c>
      <c r="L1945" s="3">
        <v>1467008916</v>
      </c>
      <c r="M1945" s="3" t="b">
        <v>1</v>
      </c>
      <c r="N1945" s="3">
        <v>2478</v>
      </c>
      <c r="O1945" s="3" t="b">
        <v>1</v>
      </c>
      <c r="P1945" s="3" t="s">
        <v>8290</v>
      </c>
      <c r="Q1945" s="8">
        <f t="shared" si="122"/>
        <v>17.052499999999998</v>
      </c>
      <c r="R1945" s="10">
        <f t="shared" si="123"/>
        <v>68.815577078288939</v>
      </c>
      <c r="S1945" s="3" t="s">
        <v>8309</v>
      </c>
      <c r="T1945" s="3" t="s">
        <v>8339</v>
      </c>
    </row>
    <row r="1946" spans="1:20" ht="88" x14ac:dyDescent="0.2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14">
        <f t="shared" si="120"/>
        <v>41760.501041666663</v>
      </c>
      <c r="J1946" s="3">
        <v>1398952890</v>
      </c>
      <c r="K1946" s="14">
        <f t="shared" si="121"/>
        <v>41730.501041666663</v>
      </c>
      <c r="L1946" s="3">
        <v>1396360890</v>
      </c>
      <c r="M1946" s="3" t="b">
        <v>1</v>
      </c>
      <c r="N1946" s="3">
        <v>1789</v>
      </c>
      <c r="O1946" s="3" t="b">
        <v>1</v>
      </c>
      <c r="P1946" s="3" t="s">
        <v>8290</v>
      </c>
      <c r="Q1946" s="8">
        <f t="shared" si="122"/>
        <v>7.8805550000000002</v>
      </c>
      <c r="R1946" s="10">
        <f t="shared" si="123"/>
        <v>176.200223588597</v>
      </c>
      <c r="S1946" s="3" t="s">
        <v>8309</v>
      </c>
      <c r="T1946" s="3" t="s">
        <v>8339</v>
      </c>
    </row>
    <row r="1947" spans="1:20" ht="88" x14ac:dyDescent="0.2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14">
        <f t="shared" si="120"/>
        <v>42197.168495370373</v>
      </c>
      <c r="J1947" s="3">
        <v>1436680958</v>
      </c>
      <c r="K1947" s="14">
        <f t="shared" si="121"/>
        <v>42157.168495370366</v>
      </c>
      <c r="L1947" s="3">
        <v>1433224958</v>
      </c>
      <c r="M1947" s="3" t="b">
        <v>1</v>
      </c>
      <c r="N1947" s="3">
        <v>680</v>
      </c>
      <c r="O1947" s="3" t="b">
        <v>1</v>
      </c>
      <c r="P1947" s="3" t="s">
        <v>8290</v>
      </c>
      <c r="Q1947" s="8">
        <f t="shared" si="122"/>
        <v>3.4801799999999998</v>
      </c>
      <c r="R1947" s="10">
        <f t="shared" si="123"/>
        <v>511.79117647058825</v>
      </c>
      <c r="S1947" s="3" t="s">
        <v>8309</v>
      </c>
      <c r="T1947" s="3" t="s">
        <v>8339</v>
      </c>
    </row>
    <row r="1948" spans="1:20" ht="110" x14ac:dyDescent="0.2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14">
        <f t="shared" si="120"/>
        <v>41749.025011574071</v>
      </c>
      <c r="J1948" s="3">
        <v>1397961361</v>
      </c>
      <c r="K1948" s="14">
        <f t="shared" si="121"/>
        <v>41689.066678240742</v>
      </c>
      <c r="L1948" s="3">
        <v>1392780961</v>
      </c>
      <c r="M1948" s="3" t="b">
        <v>1</v>
      </c>
      <c r="N1948" s="3">
        <v>70</v>
      </c>
      <c r="O1948" s="3" t="b">
        <v>1</v>
      </c>
      <c r="P1948" s="3" t="s">
        <v>8290</v>
      </c>
      <c r="Q1948" s="8">
        <f t="shared" si="122"/>
        <v>1.4974666666666667</v>
      </c>
      <c r="R1948" s="10">
        <f t="shared" si="123"/>
        <v>160.44285714285715</v>
      </c>
      <c r="S1948" s="3" t="s">
        <v>8309</v>
      </c>
      <c r="T1948" s="3" t="s">
        <v>8339</v>
      </c>
    </row>
    <row r="1949" spans="1:20" ht="110" x14ac:dyDescent="0.2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14">
        <f t="shared" si="120"/>
        <v>40140.165972222218</v>
      </c>
      <c r="J1949" s="3">
        <v>1258955940</v>
      </c>
      <c r="K1949" s="14">
        <f t="shared" si="121"/>
        <v>40102.834722222222</v>
      </c>
      <c r="L1949" s="3">
        <v>1255730520</v>
      </c>
      <c r="M1949" s="3" t="b">
        <v>1</v>
      </c>
      <c r="N1949" s="3">
        <v>23</v>
      </c>
      <c r="O1949" s="3" t="b">
        <v>1</v>
      </c>
      <c r="P1949" s="3" t="s">
        <v>8290</v>
      </c>
      <c r="Q1949" s="8">
        <f t="shared" si="122"/>
        <v>1.0063375000000001</v>
      </c>
      <c r="R1949" s="10">
        <f t="shared" si="123"/>
        <v>35.003043478260871</v>
      </c>
      <c r="S1949" s="3" t="s">
        <v>8309</v>
      </c>
      <c r="T1949" s="3" t="s">
        <v>8339</v>
      </c>
    </row>
    <row r="1950" spans="1:20" ht="66" x14ac:dyDescent="0.2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14">
        <f t="shared" si="120"/>
        <v>42527.626388888886</v>
      </c>
      <c r="J1950" s="3">
        <v>1465232520</v>
      </c>
      <c r="K1950" s="14">
        <f t="shared" si="121"/>
        <v>42473.520937499998</v>
      </c>
      <c r="L1950" s="3">
        <v>1460557809</v>
      </c>
      <c r="M1950" s="3" t="b">
        <v>1</v>
      </c>
      <c r="N1950" s="3">
        <v>4245</v>
      </c>
      <c r="O1950" s="3" t="b">
        <v>1</v>
      </c>
      <c r="P1950" s="3" t="s">
        <v>8290</v>
      </c>
      <c r="Q1950" s="8">
        <f t="shared" si="122"/>
        <v>8.0021100000000001</v>
      </c>
      <c r="R1950" s="10">
        <f t="shared" si="123"/>
        <v>188.50671378091872</v>
      </c>
      <c r="S1950" s="3" t="s">
        <v>8309</v>
      </c>
      <c r="T1950" s="3" t="s">
        <v>8339</v>
      </c>
    </row>
    <row r="1951" spans="1:20" ht="88" x14ac:dyDescent="0.2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14">
        <f t="shared" si="120"/>
        <v>41830.339710648142</v>
      </c>
      <c r="J1951" s="3">
        <v>1404986951</v>
      </c>
      <c r="K1951" s="14">
        <f t="shared" si="121"/>
        <v>41800.33971064815</v>
      </c>
      <c r="L1951" s="3">
        <v>1402394951</v>
      </c>
      <c r="M1951" s="3" t="b">
        <v>1</v>
      </c>
      <c r="N1951" s="3">
        <v>943</v>
      </c>
      <c r="O1951" s="3" t="b">
        <v>1</v>
      </c>
      <c r="P1951" s="3" t="s">
        <v>8290</v>
      </c>
      <c r="Q1951" s="8">
        <f t="shared" si="122"/>
        <v>1.0600260000000001</v>
      </c>
      <c r="R1951" s="10">
        <f t="shared" si="123"/>
        <v>56.204984093319197</v>
      </c>
      <c r="S1951" s="3" t="s">
        <v>8309</v>
      </c>
      <c r="T1951" s="3" t="s">
        <v>8339</v>
      </c>
    </row>
    <row r="1952" spans="1:20" ht="88" x14ac:dyDescent="0.2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14">
        <f t="shared" si="120"/>
        <v>40655.098067129627</v>
      </c>
      <c r="J1952" s="3">
        <v>1303446073</v>
      </c>
      <c r="K1952" s="14">
        <f t="shared" si="121"/>
        <v>40624.098067129627</v>
      </c>
      <c r="L1952" s="3">
        <v>1300767673</v>
      </c>
      <c r="M1952" s="3" t="b">
        <v>1</v>
      </c>
      <c r="N1952" s="3">
        <v>1876</v>
      </c>
      <c r="O1952" s="3" t="b">
        <v>1</v>
      </c>
      <c r="P1952" s="3" t="s">
        <v>8290</v>
      </c>
      <c r="Q1952" s="8">
        <f t="shared" si="122"/>
        <v>2.0051866666666669</v>
      </c>
      <c r="R1952" s="10">
        <f t="shared" si="123"/>
        <v>51.3054157782516</v>
      </c>
      <c r="S1952" s="3" t="s">
        <v>8309</v>
      </c>
      <c r="T1952" s="3" t="s">
        <v>8339</v>
      </c>
    </row>
    <row r="1953" spans="1:20" ht="88" x14ac:dyDescent="0.2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14">
        <f t="shared" si="120"/>
        <v>42681.378900462958</v>
      </c>
      <c r="J1953" s="3">
        <v>1478516737</v>
      </c>
      <c r="K1953" s="14">
        <f t="shared" si="121"/>
        <v>42651.337233796294</v>
      </c>
      <c r="L1953" s="3">
        <v>1475921137</v>
      </c>
      <c r="M1953" s="3" t="b">
        <v>1</v>
      </c>
      <c r="N1953" s="3">
        <v>834</v>
      </c>
      <c r="O1953" s="3" t="b">
        <v>1</v>
      </c>
      <c r="P1953" s="3" t="s">
        <v>8290</v>
      </c>
      <c r="Q1953" s="8">
        <f t="shared" si="122"/>
        <v>2.1244399999999999</v>
      </c>
      <c r="R1953" s="10">
        <f t="shared" si="123"/>
        <v>127.36450839328538</v>
      </c>
      <c r="S1953" s="3" t="s">
        <v>8309</v>
      </c>
      <c r="T1953" s="3" t="s">
        <v>8339</v>
      </c>
    </row>
    <row r="1954" spans="1:20" ht="88" x14ac:dyDescent="0.2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14">
        <f t="shared" si="120"/>
        <v>41563.523321759254</v>
      </c>
      <c r="J1954" s="3">
        <v>1381934015</v>
      </c>
      <c r="K1954" s="14">
        <f t="shared" si="121"/>
        <v>41526.523321759254</v>
      </c>
      <c r="L1954" s="3">
        <v>1378737215</v>
      </c>
      <c r="M1954" s="3" t="b">
        <v>1</v>
      </c>
      <c r="N1954" s="3">
        <v>682</v>
      </c>
      <c r="O1954" s="3" t="b">
        <v>1</v>
      </c>
      <c r="P1954" s="3" t="s">
        <v>8290</v>
      </c>
      <c r="Q1954" s="8">
        <f t="shared" si="122"/>
        <v>1.9847237142857144</v>
      </c>
      <c r="R1954" s="10">
        <f t="shared" si="123"/>
        <v>101.85532258064516</v>
      </c>
      <c r="S1954" s="3" t="s">
        <v>8309</v>
      </c>
      <c r="T1954" s="3" t="s">
        <v>8339</v>
      </c>
    </row>
    <row r="1955" spans="1:20" ht="88" x14ac:dyDescent="0.2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14">
        <f t="shared" si="120"/>
        <v>40970.041666666664</v>
      </c>
      <c r="J1955" s="3">
        <v>1330657200</v>
      </c>
      <c r="K1955" s="14">
        <f t="shared" si="121"/>
        <v>40941.116493055553</v>
      </c>
      <c r="L1955" s="3">
        <v>1328158065</v>
      </c>
      <c r="M1955" s="3" t="b">
        <v>1</v>
      </c>
      <c r="N1955" s="3">
        <v>147</v>
      </c>
      <c r="O1955" s="3" t="b">
        <v>1</v>
      </c>
      <c r="P1955" s="3" t="s">
        <v>8290</v>
      </c>
      <c r="Q1955" s="8">
        <f t="shared" si="122"/>
        <v>2.2594666666666665</v>
      </c>
      <c r="R1955" s="10">
        <f t="shared" si="123"/>
        <v>230.55782312925169</v>
      </c>
      <c r="S1955" s="3" t="s">
        <v>8309</v>
      </c>
      <c r="T1955" s="3" t="s">
        <v>8339</v>
      </c>
    </row>
    <row r="1956" spans="1:20" ht="44" x14ac:dyDescent="0.2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14">
        <f t="shared" si="120"/>
        <v>42441.124999999993</v>
      </c>
      <c r="J1956" s="3">
        <v>1457758800</v>
      </c>
      <c r="K1956" s="14">
        <f t="shared" si="121"/>
        <v>42394.497407407405</v>
      </c>
      <c r="L1956" s="3">
        <v>1453730176</v>
      </c>
      <c r="M1956" s="3" t="b">
        <v>1</v>
      </c>
      <c r="N1956" s="3">
        <v>415</v>
      </c>
      <c r="O1956" s="3" t="b">
        <v>1</v>
      </c>
      <c r="P1956" s="3" t="s">
        <v>8290</v>
      </c>
      <c r="Q1956" s="8">
        <f t="shared" si="122"/>
        <v>6.9894800000000004</v>
      </c>
      <c r="R1956" s="10">
        <f t="shared" si="123"/>
        <v>842.10602409638557</v>
      </c>
      <c r="S1956" s="3" t="s">
        <v>8309</v>
      </c>
      <c r="T1956" s="3" t="s">
        <v>8339</v>
      </c>
    </row>
    <row r="1957" spans="1:20" ht="110" x14ac:dyDescent="0.2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14">
        <f t="shared" si="120"/>
        <v>41052.708333333328</v>
      </c>
      <c r="J1957" s="3">
        <v>1337799600</v>
      </c>
      <c r="K1957" s="14">
        <f t="shared" si="121"/>
        <v>41020.188437500001</v>
      </c>
      <c r="L1957" s="3">
        <v>1334989881</v>
      </c>
      <c r="M1957" s="3" t="b">
        <v>1</v>
      </c>
      <c r="N1957" s="3">
        <v>290</v>
      </c>
      <c r="O1957" s="3" t="b">
        <v>1</v>
      </c>
      <c r="P1957" s="3" t="s">
        <v>8290</v>
      </c>
      <c r="Q1957" s="8">
        <f t="shared" si="122"/>
        <v>3.9859528571428569</v>
      </c>
      <c r="R1957" s="10">
        <f t="shared" si="123"/>
        <v>577.27593103448271</v>
      </c>
      <c r="S1957" s="3" t="s">
        <v>8309</v>
      </c>
      <c r="T1957" s="3" t="s">
        <v>8339</v>
      </c>
    </row>
    <row r="1958" spans="1:20" ht="88" x14ac:dyDescent="0.2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14">
        <f t="shared" si="120"/>
        <v>42112.798668981479</v>
      </c>
      <c r="J1958" s="3">
        <v>1429391405</v>
      </c>
      <c r="K1958" s="14">
        <f t="shared" si="121"/>
        <v>42067.84033564815</v>
      </c>
      <c r="L1958" s="3">
        <v>1425507005</v>
      </c>
      <c r="M1958" s="3" t="b">
        <v>1</v>
      </c>
      <c r="N1958" s="3">
        <v>365</v>
      </c>
      <c r="O1958" s="3" t="b">
        <v>1</v>
      </c>
      <c r="P1958" s="3" t="s">
        <v>8290</v>
      </c>
      <c r="Q1958" s="8">
        <f t="shared" si="122"/>
        <v>2.9403333333333332</v>
      </c>
      <c r="R1958" s="10">
        <f t="shared" si="123"/>
        <v>483.34246575342468</v>
      </c>
      <c r="S1958" s="3" t="s">
        <v>8309</v>
      </c>
      <c r="T1958" s="3" t="s">
        <v>8339</v>
      </c>
    </row>
    <row r="1959" spans="1:20" ht="44" x14ac:dyDescent="0.2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14">
        <f t="shared" si="120"/>
        <v>41209.015196759254</v>
      </c>
      <c r="J1959" s="3">
        <v>1351304513</v>
      </c>
      <c r="K1959" s="14">
        <f t="shared" si="121"/>
        <v>41179.015196759261</v>
      </c>
      <c r="L1959" s="3">
        <v>1348712513</v>
      </c>
      <c r="M1959" s="3" t="b">
        <v>1</v>
      </c>
      <c r="N1959" s="3">
        <v>660</v>
      </c>
      <c r="O1959" s="3" t="b">
        <v>1</v>
      </c>
      <c r="P1959" s="3" t="s">
        <v>8290</v>
      </c>
      <c r="Q1959" s="8">
        <f t="shared" si="122"/>
        <v>1.6750470000000002</v>
      </c>
      <c r="R1959" s="10">
        <f t="shared" si="123"/>
        <v>76.138500000000008</v>
      </c>
      <c r="S1959" s="3" t="s">
        <v>8309</v>
      </c>
      <c r="T1959" s="3" t="s">
        <v>8339</v>
      </c>
    </row>
    <row r="1960" spans="1:20" ht="88" x14ac:dyDescent="0.2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14">
        <f t="shared" si="120"/>
        <v>41356.862974537034</v>
      </c>
      <c r="J1960" s="3">
        <v>1364078561</v>
      </c>
      <c r="K1960" s="14">
        <f t="shared" si="121"/>
        <v>41326.904641203699</v>
      </c>
      <c r="L1960" s="3">
        <v>1361490161</v>
      </c>
      <c r="M1960" s="3" t="b">
        <v>1</v>
      </c>
      <c r="N1960" s="3">
        <v>1356</v>
      </c>
      <c r="O1960" s="3" t="b">
        <v>1</v>
      </c>
      <c r="P1960" s="3" t="s">
        <v>8290</v>
      </c>
      <c r="Q1960" s="8">
        <f t="shared" si="122"/>
        <v>14.355717142857143</v>
      </c>
      <c r="R1960" s="10">
        <f t="shared" si="123"/>
        <v>74.107684365781708</v>
      </c>
      <c r="S1960" s="3" t="s">
        <v>8309</v>
      </c>
      <c r="T1960" s="3" t="s">
        <v>8339</v>
      </c>
    </row>
    <row r="1961" spans="1:20" ht="88" x14ac:dyDescent="0.2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14">
        <f t="shared" si="120"/>
        <v>41912.916666666664</v>
      </c>
      <c r="J1961" s="3">
        <v>1412121600</v>
      </c>
      <c r="K1961" s="14">
        <f t="shared" si="121"/>
        <v>41871.762268518512</v>
      </c>
      <c r="L1961" s="3">
        <v>1408565860</v>
      </c>
      <c r="M1961" s="3" t="b">
        <v>1</v>
      </c>
      <c r="N1961" s="3">
        <v>424</v>
      </c>
      <c r="O1961" s="3" t="b">
        <v>1</v>
      </c>
      <c r="P1961" s="3" t="s">
        <v>8290</v>
      </c>
      <c r="Q1961" s="8">
        <f t="shared" si="122"/>
        <v>1.5673440000000001</v>
      </c>
      <c r="R1961" s="10">
        <f t="shared" si="123"/>
        <v>36.965660377358489</v>
      </c>
      <c r="S1961" s="3" t="s">
        <v>8309</v>
      </c>
      <c r="T1961" s="3" t="s">
        <v>8339</v>
      </c>
    </row>
    <row r="1962" spans="1:20" ht="88" x14ac:dyDescent="0.2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14">
        <f t="shared" si="120"/>
        <v>41994.279409722221</v>
      </c>
      <c r="J1962" s="3">
        <v>1419151341</v>
      </c>
      <c r="K1962" s="14">
        <f t="shared" si="121"/>
        <v>41964.279409722221</v>
      </c>
      <c r="L1962" s="3">
        <v>1416559341</v>
      </c>
      <c r="M1962" s="3" t="b">
        <v>1</v>
      </c>
      <c r="N1962" s="3">
        <v>33</v>
      </c>
      <c r="O1962" s="3" t="b">
        <v>1</v>
      </c>
      <c r="P1962" s="3" t="s">
        <v>8290</v>
      </c>
      <c r="Q1962" s="8">
        <f t="shared" si="122"/>
        <v>1.1790285714285715</v>
      </c>
      <c r="R1962" s="10">
        <f t="shared" si="123"/>
        <v>2500.969696969697</v>
      </c>
      <c r="S1962" s="3" t="s">
        <v>8309</v>
      </c>
      <c r="T1962" s="3" t="s">
        <v>8339</v>
      </c>
    </row>
    <row r="1963" spans="1:20" ht="88" x14ac:dyDescent="0.2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14">
        <f t="shared" si="120"/>
        <v>41188.082638888889</v>
      </c>
      <c r="J1963" s="3">
        <v>1349495940</v>
      </c>
      <c r="K1963" s="14">
        <f t="shared" si="121"/>
        <v>41148.111307870371</v>
      </c>
      <c r="L1963" s="3">
        <v>1346042417</v>
      </c>
      <c r="M1963" s="3" t="b">
        <v>1</v>
      </c>
      <c r="N1963" s="3">
        <v>1633</v>
      </c>
      <c r="O1963" s="3" t="b">
        <v>1</v>
      </c>
      <c r="P1963" s="3" t="s">
        <v>8290</v>
      </c>
      <c r="Q1963" s="8">
        <f t="shared" si="122"/>
        <v>11.053811999999999</v>
      </c>
      <c r="R1963" s="10">
        <f t="shared" si="123"/>
        <v>67.690214329454989</v>
      </c>
      <c r="S1963" s="3" t="s">
        <v>8309</v>
      </c>
      <c r="T1963" s="3" t="s">
        <v>8339</v>
      </c>
    </row>
    <row r="1964" spans="1:20" ht="110" x14ac:dyDescent="0.2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14">
        <f t="shared" si="120"/>
        <v>41772.697175925925</v>
      </c>
      <c r="J1964" s="3">
        <v>1400006636</v>
      </c>
      <c r="K1964" s="14">
        <f t="shared" si="121"/>
        <v>41742.697175925925</v>
      </c>
      <c r="L1964" s="3">
        <v>1397414636</v>
      </c>
      <c r="M1964" s="3" t="b">
        <v>1</v>
      </c>
      <c r="N1964" s="3">
        <v>306</v>
      </c>
      <c r="O1964" s="3" t="b">
        <v>1</v>
      </c>
      <c r="P1964" s="3" t="s">
        <v>8290</v>
      </c>
      <c r="Q1964" s="8">
        <f t="shared" si="122"/>
        <v>1.9292499999999999</v>
      </c>
      <c r="R1964" s="10">
        <f t="shared" si="123"/>
        <v>63.04738562091503</v>
      </c>
      <c r="S1964" s="3" t="s">
        <v>8309</v>
      </c>
      <c r="T1964" s="3" t="s">
        <v>8339</v>
      </c>
    </row>
    <row r="1965" spans="1:20" ht="110" x14ac:dyDescent="0.2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14">
        <f t="shared" si="120"/>
        <v>41898.346458333333</v>
      </c>
      <c r="J1965" s="3">
        <v>1410862734</v>
      </c>
      <c r="K1965" s="14">
        <f t="shared" si="121"/>
        <v>41863.346458333333</v>
      </c>
      <c r="L1965" s="3">
        <v>1407838734</v>
      </c>
      <c r="M1965" s="3" t="b">
        <v>1</v>
      </c>
      <c r="N1965" s="3">
        <v>205</v>
      </c>
      <c r="O1965" s="3" t="b">
        <v>1</v>
      </c>
      <c r="P1965" s="3" t="s">
        <v>8290</v>
      </c>
      <c r="Q1965" s="8">
        <f t="shared" si="122"/>
        <v>1.268842105263158</v>
      </c>
      <c r="R1965" s="10">
        <f t="shared" si="123"/>
        <v>117.6</v>
      </c>
      <c r="S1965" s="3" t="s">
        <v>8309</v>
      </c>
      <c r="T1965" s="3" t="s">
        <v>8339</v>
      </c>
    </row>
    <row r="1966" spans="1:20" ht="88" x14ac:dyDescent="0.2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14">
        <f t="shared" si="120"/>
        <v>42482.189490740733</v>
      </c>
      <c r="J1966" s="3">
        <v>1461306772</v>
      </c>
      <c r="K1966" s="14">
        <f t="shared" si="121"/>
        <v>42452.189490740733</v>
      </c>
      <c r="L1966" s="3">
        <v>1458714772</v>
      </c>
      <c r="M1966" s="3" t="b">
        <v>1</v>
      </c>
      <c r="N1966" s="3">
        <v>1281</v>
      </c>
      <c r="O1966" s="3" t="b">
        <v>1</v>
      </c>
      <c r="P1966" s="3" t="s">
        <v>8290</v>
      </c>
      <c r="Q1966" s="8">
        <f t="shared" si="122"/>
        <v>2.5957748878923765</v>
      </c>
      <c r="R1966" s="10">
        <f t="shared" si="123"/>
        <v>180.75185011709601</v>
      </c>
      <c r="S1966" s="3" t="s">
        <v>8309</v>
      </c>
      <c r="T1966" s="3" t="s">
        <v>8339</v>
      </c>
    </row>
    <row r="1967" spans="1:20" ht="88" x14ac:dyDescent="0.2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14">
        <f t="shared" si="120"/>
        <v>40919.958333333328</v>
      </c>
      <c r="J1967" s="3">
        <v>1326330000</v>
      </c>
      <c r="K1967" s="14">
        <f t="shared" si="121"/>
        <v>40898.005902777775</v>
      </c>
      <c r="L1967" s="3">
        <v>1324433310</v>
      </c>
      <c r="M1967" s="3" t="b">
        <v>1</v>
      </c>
      <c r="N1967" s="3">
        <v>103</v>
      </c>
      <c r="O1967" s="3" t="b">
        <v>1</v>
      </c>
      <c r="P1967" s="3" t="s">
        <v>8290</v>
      </c>
      <c r="Q1967" s="8">
        <f t="shared" si="122"/>
        <v>2.6227999999999998</v>
      </c>
      <c r="R1967" s="10">
        <f t="shared" si="123"/>
        <v>127.32038834951456</v>
      </c>
      <c r="S1967" s="3" t="s">
        <v>8309</v>
      </c>
      <c r="T1967" s="3" t="s">
        <v>8339</v>
      </c>
    </row>
    <row r="1968" spans="1:20" ht="88" x14ac:dyDescent="0.2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14">
        <f t="shared" si="120"/>
        <v>41865.457152777773</v>
      </c>
      <c r="J1968" s="3">
        <v>1408021098</v>
      </c>
      <c r="K1968" s="14">
        <f t="shared" si="121"/>
        <v>41835.457152777773</v>
      </c>
      <c r="L1968" s="3">
        <v>1405429098</v>
      </c>
      <c r="M1968" s="3" t="b">
        <v>1</v>
      </c>
      <c r="N1968" s="3">
        <v>1513</v>
      </c>
      <c r="O1968" s="3" t="b">
        <v>1</v>
      </c>
      <c r="P1968" s="3" t="s">
        <v>8290</v>
      </c>
      <c r="Q1968" s="8">
        <f t="shared" si="122"/>
        <v>2.0674309000000002</v>
      </c>
      <c r="R1968" s="10">
        <f t="shared" si="123"/>
        <v>136.6444745538665</v>
      </c>
      <c r="S1968" s="3" t="s">
        <v>8309</v>
      </c>
      <c r="T1968" s="3" t="s">
        <v>8339</v>
      </c>
    </row>
    <row r="1969" spans="1:20" ht="110" x14ac:dyDescent="0.2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14">
        <f t="shared" si="120"/>
        <v>41760.580196759256</v>
      </c>
      <c r="J1969" s="3">
        <v>1398959729</v>
      </c>
      <c r="K1969" s="14">
        <f t="shared" si="121"/>
        <v>41730.580196759256</v>
      </c>
      <c r="L1969" s="3">
        <v>1396367729</v>
      </c>
      <c r="M1969" s="3" t="b">
        <v>1</v>
      </c>
      <c r="N1969" s="3">
        <v>405</v>
      </c>
      <c r="O1969" s="3" t="b">
        <v>1</v>
      </c>
      <c r="P1969" s="3" t="s">
        <v>8290</v>
      </c>
      <c r="Q1969" s="8">
        <f t="shared" si="122"/>
        <v>3.7012999999999998</v>
      </c>
      <c r="R1969" s="10">
        <f t="shared" si="123"/>
        <v>182.78024691358024</v>
      </c>
      <c r="S1969" s="3" t="s">
        <v>8309</v>
      </c>
      <c r="T1969" s="3" t="s">
        <v>8339</v>
      </c>
    </row>
    <row r="1970" spans="1:20" ht="66" x14ac:dyDescent="0.2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14">
        <f t="shared" si="120"/>
        <v>42707.545312499999</v>
      </c>
      <c r="J1970" s="3">
        <v>1480777515</v>
      </c>
      <c r="K1970" s="14">
        <f t="shared" si="121"/>
        <v>42676.503645833327</v>
      </c>
      <c r="L1970" s="3">
        <v>1478095515</v>
      </c>
      <c r="M1970" s="3" t="b">
        <v>1</v>
      </c>
      <c r="N1970" s="3">
        <v>510</v>
      </c>
      <c r="O1970" s="3" t="b">
        <v>1</v>
      </c>
      <c r="P1970" s="3" t="s">
        <v>8290</v>
      </c>
      <c r="Q1970" s="8">
        <f t="shared" si="122"/>
        <v>2.8496600000000001</v>
      </c>
      <c r="R1970" s="10">
        <f t="shared" si="123"/>
        <v>279.37843137254902</v>
      </c>
      <c r="S1970" s="3" t="s">
        <v>8309</v>
      </c>
      <c r="T1970" s="3" t="s">
        <v>8339</v>
      </c>
    </row>
    <row r="1971" spans="1:20" ht="110" x14ac:dyDescent="0.2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14">
        <f t="shared" si="120"/>
        <v>42587.709120370368</v>
      </c>
      <c r="J1971" s="3">
        <v>1470423668</v>
      </c>
      <c r="K1971" s="14">
        <f t="shared" si="121"/>
        <v>42557.709120370368</v>
      </c>
      <c r="L1971" s="3">
        <v>1467831668</v>
      </c>
      <c r="M1971" s="3" t="b">
        <v>1</v>
      </c>
      <c r="N1971" s="3">
        <v>1887</v>
      </c>
      <c r="O1971" s="3" t="b">
        <v>1</v>
      </c>
      <c r="P1971" s="3" t="s">
        <v>8290</v>
      </c>
      <c r="Q1971" s="8">
        <f t="shared" si="122"/>
        <v>5.7907999999999999</v>
      </c>
      <c r="R1971" s="10">
        <f t="shared" si="123"/>
        <v>61.375728669846318</v>
      </c>
      <c r="S1971" s="3" t="s">
        <v>8309</v>
      </c>
      <c r="T1971" s="3" t="s">
        <v>8339</v>
      </c>
    </row>
    <row r="1972" spans="1:20" ht="88" x14ac:dyDescent="0.2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14">
        <f t="shared" si="120"/>
        <v>41384.068298611113</v>
      </c>
      <c r="J1972" s="3">
        <v>1366429101</v>
      </c>
      <c r="K1972" s="14">
        <f t="shared" si="121"/>
        <v>41324.109965277778</v>
      </c>
      <c r="L1972" s="3">
        <v>1361248701</v>
      </c>
      <c r="M1972" s="3" t="b">
        <v>1</v>
      </c>
      <c r="N1972" s="3">
        <v>701</v>
      </c>
      <c r="O1972" s="3" t="b">
        <v>1</v>
      </c>
      <c r="P1972" s="3" t="s">
        <v>8290</v>
      </c>
      <c r="Q1972" s="8">
        <f t="shared" si="122"/>
        <v>11.318</v>
      </c>
      <c r="R1972" s="10">
        <f t="shared" si="123"/>
        <v>80.727532097004286</v>
      </c>
      <c r="S1972" s="3" t="s">
        <v>8309</v>
      </c>
      <c r="T1972" s="3" t="s">
        <v>8339</v>
      </c>
    </row>
    <row r="1973" spans="1:20" ht="110" x14ac:dyDescent="0.2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14">
        <f t="shared" si="120"/>
        <v>41593.083333333328</v>
      </c>
      <c r="J1973" s="3">
        <v>1384488000</v>
      </c>
      <c r="K1973" s="14">
        <f t="shared" si="121"/>
        <v>41561.41737268518</v>
      </c>
      <c r="L1973" s="3">
        <v>1381752061</v>
      </c>
      <c r="M1973" s="3" t="b">
        <v>1</v>
      </c>
      <c r="N1973" s="3">
        <v>3863</v>
      </c>
      <c r="O1973" s="3" t="b">
        <v>1</v>
      </c>
      <c r="P1973" s="3" t="s">
        <v>8290</v>
      </c>
      <c r="Q1973" s="8">
        <f t="shared" si="122"/>
        <v>2.6302771750000002</v>
      </c>
      <c r="R1973" s="10">
        <f t="shared" si="123"/>
        <v>272.35590732591254</v>
      </c>
      <c r="S1973" s="3" t="s">
        <v>8309</v>
      </c>
      <c r="T1973" s="3" t="s">
        <v>8339</v>
      </c>
    </row>
    <row r="1974" spans="1:20" ht="88" x14ac:dyDescent="0.2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14">
        <f t="shared" si="120"/>
        <v>41230.970416666663</v>
      </c>
      <c r="J1974" s="3">
        <v>1353201444</v>
      </c>
      <c r="K1974" s="14">
        <f t="shared" si="121"/>
        <v>41200.928749999999</v>
      </c>
      <c r="L1974" s="3">
        <v>1350605844</v>
      </c>
      <c r="M1974" s="3" t="b">
        <v>1</v>
      </c>
      <c r="N1974" s="3">
        <v>238</v>
      </c>
      <c r="O1974" s="3" t="b">
        <v>1</v>
      </c>
      <c r="P1974" s="3" t="s">
        <v>8290</v>
      </c>
      <c r="Q1974" s="8">
        <f t="shared" si="122"/>
        <v>6.7447999999999997</v>
      </c>
      <c r="R1974" s="10">
        <f t="shared" si="123"/>
        <v>70.848739495798313</v>
      </c>
      <c r="S1974" s="3" t="s">
        <v>8309</v>
      </c>
      <c r="T1974" s="3" t="s">
        <v>8339</v>
      </c>
    </row>
    <row r="1975" spans="1:20" ht="88" x14ac:dyDescent="0.2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14">
        <f t="shared" si="120"/>
        <v>42588.208333333336</v>
      </c>
      <c r="J1975" s="3">
        <v>1470466800</v>
      </c>
      <c r="K1975" s="14">
        <f t="shared" si="121"/>
        <v>42549.639629629623</v>
      </c>
      <c r="L1975" s="3">
        <v>1467134464</v>
      </c>
      <c r="M1975" s="3" t="b">
        <v>1</v>
      </c>
      <c r="N1975" s="3">
        <v>2051</v>
      </c>
      <c r="O1975" s="3" t="b">
        <v>1</v>
      </c>
      <c r="P1975" s="3" t="s">
        <v>8290</v>
      </c>
      <c r="Q1975" s="8">
        <f t="shared" si="122"/>
        <v>2.5683081313131315</v>
      </c>
      <c r="R1975" s="10">
        <f t="shared" si="123"/>
        <v>247.94003412969283</v>
      </c>
      <c r="S1975" s="3" t="s">
        <v>8309</v>
      </c>
      <c r="T1975" s="3" t="s">
        <v>8339</v>
      </c>
    </row>
    <row r="1976" spans="1:20" ht="110" x14ac:dyDescent="0.2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14">
        <f t="shared" si="120"/>
        <v>41505.250798611109</v>
      </c>
      <c r="J1976" s="3">
        <v>1376899269</v>
      </c>
      <c r="K1976" s="14">
        <f t="shared" si="121"/>
        <v>41445.250798611109</v>
      </c>
      <c r="L1976" s="3">
        <v>1371715269</v>
      </c>
      <c r="M1976" s="3" t="b">
        <v>1</v>
      </c>
      <c r="N1976" s="3">
        <v>402</v>
      </c>
      <c r="O1976" s="3" t="b">
        <v>1</v>
      </c>
      <c r="P1976" s="3" t="s">
        <v>8290</v>
      </c>
      <c r="Q1976" s="8">
        <f t="shared" si="122"/>
        <v>3.7549600000000001</v>
      </c>
      <c r="R1976" s="10">
        <f t="shared" si="123"/>
        <v>186.81393034825871</v>
      </c>
      <c r="S1976" s="3" t="s">
        <v>8309</v>
      </c>
      <c r="T1976" s="3" t="s">
        <v>8339</v>
      </c>
    </row>
    <row r="1977" spans="1:20" ht="66" x14ac:dyDescent="0.2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14">
        <f t="shared" si="120"/>
        <v>41343.67188657407</v>
      </c>
      <c r="J1977" s="3">
        <v>1362938851</v>
      </c>
      <c r="K1977" s="14">
        <f t="shared" si="121"/>
        <v>41313.67188657407</v>
      </c>
      <c r="L1977" s="3">
        <v>1360346851</v>
      </c>
      <c r="M1977" s="3" t="b">
        <v>1</v>
      </c>
      <c r="N1977" s="3">
        <v>253</v>
      </c>
      <c r="O1977" s="3" t="b">
        <v>1</v>
      </c>
      <c r="P1977" s="3" t="s">
        <v>8290</v>
      </c>
      <c r="Q1977" s="8">
        <f t="shared" si="122"/>
        <v>2.0870837499999997</v>
      </c>
      <c r="R1977" s="10">
        <f t="shared" si="123"/>
        <v>131.98948616600788</v>
      </c>
      <c r="S1977" s="3" t="s">
        <v>8309</v>
      </c>
      <c r="T1977" s="3" t="s">
        <v>8339</v>
      </c>
    </row>
    <row r="1978" spans="1:20" ht="44" x14ac:dyDescent="0.2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14">
        <f t="shared" si="120"/>
        <v>41468.816261574073</v>
      </c>
      <c r="J1978" s="3">
        <v>1373751325</v>
      </c>
      <c r="K1978" s="14">
        <f t="shared" si="121"/>
        <v>41438.816261574073</v>
      </c>
      <c r="L1978" s="3">
        <v>1371159325</v>
      </c>
      <c r="M1978" s="3" t="b">
        <v>1</v>
      </c>
      <c r="N1978" s="3">
        <v>473</v>
      </c>
      <c r="O1978" s="3" t="b">
        <v>1</v>
      </c>
      <c r="P1978" s="3" t="s">
        <v>8290</v>
      </c>
      <c r="Q1978" s="8">
        <f t="shared" si="122"/>
        <v>3.4660000000000002</v>
      </c>
      <c r="R1978" s="10">
        <f t="shared" si="123"/>
        <v>29.310782241014799</v>
      </c>
      <c r="S1978" s="3" t="s">
        <v>8309</v>
      </c>
      <c r="T1978" s="3" t="s">
        <v>8339</v>
      </c>
    </row>
    <row r="1979" spans="1:20" ht="66" x14ac:dyDescent="0.2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14">
        <f t="shared" si="120"/>
        <v>42357.249305555553</v>
      </c>
      <c r="J1979" s="3">
        <v>1450511940</v>
      </c>
      <c r="K1979" s="14">
        <f t="shared" si="121"/>
        <v>42311.133564814816</v>
      </c>
      <c r="L1979" s="3">
        <v>1446527540</v>
      </c>
      <c r="M1979" s="3" t="b">
        <v>1</v>
      </c>
      <c r="N1979" s="3">
        <v>821</v>
      </c>
      <c r="O1979" s="3" t="b">
        <v>1</v>
      </c>
      <c r="P1979" s="3" t="s">
        <v>8290</v>
      </c>
      <c r="Q1979" s="8">
        <f t="shared" si="122"/>
        <v>4.0232999999999999</v>
      </c>
      <c r="R1979" s="10">
        <f t="shared" si="123"/>
        <v>245.02436053593178</v>
      </c>
      <c r="S1979" s="3" t="s">
        <v>8309</v>
      </c>
      <c r="T1979" s="3" t="s">
        <v>8339</v>
      </c>
    </row>
    <row r="1980" spans="1:20" ht="88" x14ac:dyDescent="0.2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14">
        <f t="shared" si="120"/>
        <v>41072.208333333328</v>
      </c>
      <c r="J1980" s="3">
        <v>1339484400</v>
      </c>
      <c r="K1980" s="14">
        <f t="shared" si="121"/>
        <v>41039.142268518517</v>
      </c>
      <c r="L1980" s="3">
        <v>1336627492</v>
      </c>
      <c r="M1980" s="3" t="b">
        <v>1</v>
      </c>
      <c r="N1980" s="3">
        <v>388</v>
      </c>
      <c r="O1980" s="3" t="b">
        <v>1</v>
      </c>
      <c r="P1980" s="3" t="s">
        <v>8290</v>
      </c>
      <c r="Q1980" s="8">
        <f t="shared" si="122"/>
        <v>10.2684514</v>
      </c>
      <c r="R1980" s="10">
        <f t="shared" si="123"/>
        <v>1323.2540463917526</v>
      </c>
      <c r="S1980" s="3" t="s">
        <v>8309</v>
      </c>
      <c r="T1980" s="3" t="s">
        <v>8339</v>
      </c>
    </row>
    <row r="1981" spans="1:20" ht="88" x14ac:dyDescent="0.2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14">
        <f t="shared" si="120"/>
        <v>42327.124305555553</v>
      </c>
      <c r="J1981" s="3">
        <v>1447909140</v>
      </c>
      <c r="K1981" s="14">
        <f t="shared" si="121"/>
        <v>42290.37668981481</v>
      </c>
      <c r="L1981" s="3">
        <v>1444734146</v>
      </c>
      <c r="M1981" s="3" t="b">
        <v>1</v>
      </c>
      <c r="N1981" s="3">
        <v>813</v>
      </c>
      <c r="O1981" s="3" t="b">
        <v>1</v>
      </c>
      <c r="P1981" s="3" t="s">
        <v>8290</v>
      </c>
      <c r="Q1981" s="8">
        <f t="shared" si="122"/>
        <v>1.14901155</v>
      </c>
      <c r="R1981" s="10">
        <f t="shared" si="123"/>
        <v>282.65966789667897</v>
      </c>
      <c r="S1981" s="3" t="s">
        <v>8309</v>
      </c>
      <c r="T1981" s="3" t="s">
        <v>8339</v>
      </c>
    </row>
    <row r="1982" spans="1:20" ht="66" x14ac:dyDescent="0.2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14">
        <f t="shared" si="120"/>
        <v>42463.417384259257</v>
      </c>
      <c r="J1982" s="3">
        <v>1459684862</v>
      </c>
      <c r="K1982" s="14">
        <f t="shared" si="121"/>
        <v>42423.459050925921</v>
      </c>
      <c r="L1982" s="3">
        <v>1456232462</v>
      </c>
      <c r="M1982" s="3" t="b">
        <v>1</v>
      </c>
      <c r="N1982" s="3">
        <v>1945</v>
      </c>
      <c r="O1982" s="3" t="b">
        <v>1</v>
      </c>
      <c r="P1982" s="3" t="s">
        <v>8290</v>
      </c>
      <c r="Q1982" s="8">
        <f t="shared" si="122"/>
        <v>3.5482402000000004</v>
      </c>
      <c r="R1982" s="10">
        <f t="shared" si="123"/>
        <v>91.214401028277635</v>
      </c>
      <c r="S1982" s="3" t="s">
        <v>8309</v>
      </c>
      <c r="T1982" s="3" t="s">
        <v>8339</v>
      </c>
    </row>
    <row r="1983" spans="1:20" ht="110" x14ac:dyDescent="0.2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14">
        <f t="shared" si="120"/>
        <v>41829.641956018517</v>
      </c>
      <c r="J1983" s="3">
        <v>1404926665</v>
      </c>
      <c r="K1983" s="14">
        <f t="shared" si="121"/>
        <v>41799.641956018517</v>
      </c>
      <c r="L1983" s="3">
        <v>1402334665</v>
      </c>
      <c r="M1983" s="3" t="b">
        <v>0</v>
      </c>
      <c r="N1983" s="3">
        <v>12</v>
      </c>
      <c r="O1983" s="3" t="b">
        <v>0</v>
      </c>
      <c r="P1983" s="3" t="s">
        <v>8291</v>
      </c>
      <c r="Q1983" s="8">
        <f t="shared" si="122"/>
        <v>5.0799999999999998E-2</v>
      </c>
      <c r="R1983" s="10">
        <f t="shared" si="123"/>
        <v>31.75</v>
      </c>
      <c r="S1983" s="3" t="s">
        <v>8328</v>
      </c>
      <c r="T1983" s="3" t="s">
        <v>8340</v>
      </c>
    </row>
    <row r="1984" spans="1:20" ht="88" x14ac:dyDescent="0.2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14">
        <f t="shared" si="120"/>
        <v>42708.544988425921</v>
      </c>
      <c r="J1984" s="3">
        <v>1480863887</v>
      </c>
      <c r="K1984" s="14">
        <f t="shared" si="121"/>
        <v>42678.503321759257</v>
      </c>
      <c r="L1984" s="3">
        <v>1478268287</v>
      </c>
      <c r="M1984" s="3" t="b">
        <v>0</v>
      </c>
      <c r="N1984" s="3">
        <v>0</v>
      </c>
      <c r="O1984" s="3" t="b">
        <v>0</v>
      </c>
      <c r="P1984" s="3" t="s">
        <v>8291</v>
      </c>
      <c r="Q1984" s="8">
        <f t="shared" si="122"/>
        <v>0</v>
      </c>
      <c r="R1984" s="10" t="e">
        <f t="shared" si="123"/>
        <v>#DIV/0!</v>
      </c>
      <c r="S1984" s="3" t="s">
        <v>8328</v>
      </c>
      <c r="T1984" s="3" t="s">
        <v>8340</v>
      </c>
    </row>
    <row r="1985" spans="1:20" ht="88" x14ac:dyDescent="0.2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14">
        <f t="shared" si="120"/>
        <v>42615.208333333336</v>
      </c>
      <c r="J1985" s="3">
        <v>1472799600</v>
      </c>
      <c r="K1985" s="14">
        <f t="shared" si="121"/>
        <v>42592.928449074076</v>
      </c>
      <c r="L1985" s="3">
        <v>1470874618</v>
      </c>
      <c r="M1985" s="3" t="b">
        <v>0</v>
      </c>
      <c r="N1985" s="3">
        <v>16</v>
      </c>
      <c r="O1985" s="3" t="b">
        <v>0</v>
      </c>
      <c r="P1985" s="3" t="s">
        <v>8291</v>
      </c>
      <c r="Q1985" s="8">
        <f t="shared" si="122"/>
        <v>4.2999999999999997E-2</v>
      </c>
      <c r="R1985" s="10">
        <f t="shared" si="123"/>
        <v>88.6875</v>
      </c>
      <c r="S1985" s="3" t="s">
        <v>8328</v>
      </c>
      <c r="T1985" s="3" t="s">
        <v>8340</v>
      </c>
    </row>
    <row r="1986" spans="1:20" ht="110" x14ac:dyDescent="0.2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14">
        <f t="shared" si="120"/>
        <v>41973.748622685183</v>
      </c>
      <c r="J1986" s="3">
        <v>1417377481</v>
      </c>
      <c r="K1986" s="14">
        <f t="shared" si="121"/>
        <v>41913.706956018512</v>
      </c>
      <c r="L1986" s="3">
        <v>1412189881</v>
      </c>
      <c r="M1986" s="3" t="b">
        <v>0</v>
      </c>
      <c r="N1986" s="3">
        <v>7</v>
      </c>
      <c r="O1986" s="3" t="b">
        <v>0</v>
      </c>
      <c r="P1986" s="3" t="s">
        <v>8291</v>
      </c>
      <c r="Q1986" s="8">
        <f t="shared" si="122"/>
        <v>0.21146666666666666</v>
      </c>
      <c r="R1986" s="10">
        <f t="shared" si="123"/>
        <v>453.14285714285717</v>
      </c>
      <c r="S1986" s="3" t="s">
        <v>8328</v>
      </c>
      <c r="T1986" s="3" t="s">
        <v>8340</v>
      </c>
    </row>
    <row r="1987" spans="1:20" ht="110" x14ac:dyDescent="0.2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14">
        <f t="shared" ref="I1987:I2050" si="124">(((J1987/60)/60)/24)+DATE(1970,1,1)+(-2/24)</f>
        <v>42584.874999999993</v>
      </c>
      <c r="J1987" s="3">
        <v>1470178800</v>
      </c>
      <c r="K1987" s="14">
        <f t="shared" ref="K1987:K2050" si="125">(L1987/86400)+25569+(-2/24)</f>
        <v>42555.615405092591</v>
      </c>
      <c r="L1987" s="3">
        <v>1467650771</v>
      </c>
      <c r="M1987" s="3" t="b">
        <v>0</v>
      </c>
      <c r="N1987" s="3">
        <v>4</v>
      </c>
      <c r="O1987" s="3" t="b">
        <v>0</v>
      </c>
      <c r="P1987" s="3" t="s">
        <v>8291</v>
      </c>
      <c r="Q1987" s="8">
        <f t="shared" ref="Q1987:Q2050" si="126">E1987/D1987</f>
        <v>3.1875000000000001E-2</v>
      </c>
      <c r="R1987" s="10">
        <f t="shared" ref="R1987:R2050" si="127">E1987/N1987</f>
        <v>12.75</v>
      </c>
      <c r="S1987" s="3" t="s">
        <v>8328</v>
      </c>
      <c r="T1987" s="3" t="s">
        <v>8340</v>
      </c>
    </row>
    <row r="1988" spans="1:20" ht="88" x14ac:dyDescent="0.2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14">
        <f t="shared" si="124"/>
        <v>42443.308831018519</v>
      </c>
      <c r="J1988" s="3">
        <v>1457947483</v>
      </c>
      <c r="K1988" s="14">
        <f t="shared" si="125"/>
        <v>42413.350497685184</v>
      </c>
      <c r="L1988" s="3">
        <v>1455359083</v>
      </c>
      <c r="M1988" s="3" t="b">
        <v>0</v>
      </c>
      <c r="N1988" s="3">
        <v>1</v>
      </c>
      <c r="O1988" s="3" t="b">
        <v>0</v>
      </c>
      <c r="P1988" s="3" t="s">
        <v>8291</v>
      </c>
      <c r="Q1988" s="8">
        <f t="shared" si="126"/>
        <v>5.0000000000000001E-4</v>
      </c>
      <c r="R1988" s="10">
        <f t="shared" si="127"/>
        <v>1</v>
      </c>
      <c r="S1988" s="3" t="s">
        <v>8328</v>
      </c>
      <c r="T1988" s="3" t="s">
        <v>8340</v>
      </c>
    </row>
    <row r="1989" spans="1:20" ht="66" x14ac:dyDescent="0.2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14">
        <f t="shared" si="124"/>
        <v>42064.556435185186</v>
      </c>
      <c r="J1989" s="3">
        <v>1425223276</v>
      </c>
      <c r="K1989" s="14">
        <f t="shared" si="125"/>
        <v>42034.556435185186</v>
      </c>
      <c r="L1989" s="3">
        <v>1422631276</v>
      </c>
      <c r="M1989" s="3" t="b">
        <v>0</v>
      </c>
      <c r="N1989" s="3">
        <v>28</v>
      </c>
      <c r="O1989" s="3" t="b">
        <v>0</v>
      </c>
      <c r="P1989" s="3" t="s">
        <v>8291</v>
      </c>
      <c r="Q1989" s="8">
        <f t="shared" si="126"/>
        <v>0.42472727272727273</v>
      </c>
      <c r="R1989" s="10">
        <f t="shared" si="127"/>
        <v>83.428571428571431</v>
      </c>
      <c r="S1989" s="3" t="s">
        <v>8328</v>
      </c>
      <c r="T1989" s="3" t="s">
        <v>8340</v>
      </c>
    </row>
    <row r="1990" spans="1:20" ht="22" x14ac:dyDescent="0.2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14">
        <f t="shared" si="124"/>
        <v>42236.679884259262</v>
      </c>
      <c r="J1990" s="3">
        <v>1440094742</v>
      </c>
      <c r="K1990" s="14">
        <f t="shared" si="125"/>
        <v>42206.679884259262</v>
      </c>
      <c r="L1990" s="3">
        <v>1437502742</v>
      </c>
      <c r="M1990" s="3" t="b">
        <v>0</v>
      </c>
      <c r="N1990" s="3">
        <v>1</v>
      </c>
      <c r="O1990" s="3" t="b">
        <v>0</v>
      </c>
      <c r="P1990" s="3" t="s">
        <v>8291</v>
      </c>
      <c r="Q1990" s="8">
        <f t="shared" si="126"/>
        <v>4.1666666666666666E-3</v>
      </c>
      <c r="R1990" s="10">
        <f t="shared" si="127"/>
        <v>25</v>
      </c>
      <c r="S1990" s="3" t="s">
        <v>8328</v>
      </c>
      <c r="T1990" s="3" t="s">
        <v>8340</v>
      </c>
    </row>
    <row r="1991" spans="1:20" ht="88" x14ac:dyDescent="0.2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14">
        <f t="shared" si="124"/>
        <v>42715.597314814811</v>
      </c>
      <c r="J1991" s="3">
        <v>1481473208</v>
      </c>
      <c r="K1991" s="14">
        <f t="shared" si="125"/>
        <v>42685.597314814811</v>
      </c>
      <c r="L1991" s="3">
        <v>1478881208</v>
      </c>
      <c r="M1991" s="3" t="b">
        <v>0</v>
      </c>
      <c r="N1991" s="3">
        <v>1</v>
      </c>
      <c r="O1991" s="3" t="b">
        <v>0</v>
      </c>
      <c r="P1991" s="3" t="s">
        <v>8291</v>
      </c>
      <c r="Q1991" s="8">
        <f t="shared" si="126"/>
        <v>0.01</v>
      </c>
      <c r="R1991" s="10">
        <f t="shared" si="127"/>
        <v>50</v>
      </c>
      <c r="S1991" s="3" t="s">
        <v>8328</v>
      </c>
      <c r="T1991" s="3" t="s">
        <v>8340</v>
      </c>
    </row>
    <row r="1992" spans="1:20" ht="88" x14ac:dyDescent="0.2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14">
        <f t="shared" si="124"/>
        <v>42413.112638888888</v>
      </c>
      <c r="J1992" s="3">
        <v>1455338532</v>
      </c>
      <c r="K1992" s="14">
        <f t="shared" si="125"/>
        <v>42398.112638888888</v>
      </c>
      <c r="L1992" s="3">
        <v>1454042532</v>
      </c>
      <c r="M1992" s="3" t="b">
        <v>0</v>
      </c>
      <c r="N1992" s="3">
        <v>5</v>
      </c>
      <c r="O1992" s="3" t="b">
        <v>0</v>
      </c>
      <c r="P1992" s="3" t="s">
        <v>8291</v>
      </c>
      <c r="Q1992" s="8">
        <f t="shared" si="126"/>
        <v>0.16966666666666666</v>
      </c>
      <c r="R1992" s="10">
        <f t="shared" si="127"/>
        <v>101.8</v>
      </c>
      <c r="S1992" s="3" t="s">
        <v>8328</v>
      </c>
      <c r="T1992" s="3" t="s">
        <v>8340</v>
      </c>
    </row>
    <row r="1993" spans="1:20" ht="66" x14ac:dyDescent="0.2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14">
        <f t="shared" si="124"/>
        <v>42188.810023148144</v>
      </c>
      <c r="J1993" s="3">
        <v>1435958786</v>
      </c>
      <c r="K1993" s="14">
        <f t="shared" si="125"/>
        <v>42167.810023148144</v>
      </c>
      <c r="L1993" s="3">
        <v>1434144386</v>
      </c>
      <c r="M1993" s="3" t="b">
        <v>0</v>
      </c>
      <c r="N1993" s="3">
        <v>3</v>
      </c>
      <c r="O1993" s="3" t="b">
        <v>0</v>
      </c>
      <c r="P1993" s="3" t="s">
        <v>8291</v>
      </c>
      <c r="Q1993" s="8">
        <f t="shared" si="126"/>
        <v>7.0000000000000007E-2</v>
      </c>
      <c r="R1993" s="10">
        <f t="shared" si="127"/>
        <v>46.666666666666664</v>
      </c>
      <c r="S1993" s="3" t="s">
        <v>8328</v>
      </c>
      <c r="T1993" s="3" t="s">
        <v>8340</v>
      </c>
    </row>
    <row r="1994" spans="1:20" ht="44" x14ac:dyDescent="0.2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14">
        <f t="shared" si="124"/>
        <v>42053.060081018521</v>
      </c>
      <c r="J1994" s="3">
        <v>1424229991</v>
      </c>
      <c r="K1994" s="14">
        <f t="shared" si="125"/>
        <v>42023.060081018521</v>
      </c>
      <c r="L1994" s="3">
        <v>1421637991</v>
      </c>
      <c r="M1994" s="3" t="b">
        <v>0</v>
      </c>
      <c r="N1994" s="3">
        <v>2</v>
      </c>
      <c r="O1994" s="3" t="b">
        <v>0</v>
      </c>
      <c r="P1994" s="3" t="s">
        <v>8291</v>
      </c>
      <c r="Q1994" s="8">
        <f t="shared" si="126"/>
        <v>1.3333333333333333E-3</v>
      </c>
      <c r="R1994" s="10">
        <f t="shared" si="127"/>
        <v>1</v>
      </c>
      <c r="S1994" s="3" t="s">
        <v>8328</v>
      </c>
      <c r="T1994" s="3" t="s">
        <v>8340</v>
      </c>
    </row>
    <row r="1995" spans="1:20" ht="88" x14ac:dyDescent="0.2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14">
        <f t="shared" si="124"/>
        <v>42359.505057870374</v>
      </c>
      <c r="J1995" s="3">
        <v>1450706837</v>
      </c>
      <c r="K1995" s="14">
        <f t="shared" si="125"/>
        <v>42329.505057870367</v>
      </c>
      <c r="L1995" s="3">
        <v>1448114837</v>
      </c>
      <c r="M1995" s="3" t="b">
        <v>0</v>
      </c>
      <c r="N1995" s="3">
        <v>0</v>
      </c>
      <c r="O1995" s="3" t="b">
        <v>0</v>
      </c>
      <c r="P1995" s="3" t="s">
        <v>8291</v>
      </c>
      <c r="Q1995" s="8">
        <f t="shared" si="126"/>
        <v>0</v>
      </c>
      <c r="R1995" s="10" t="e">
        <f t="shared" si="127"/>
        <v>#DIV/0!</v>
      </c>
      <c r="S1995" s="3" t="s">
        <v>8328</v>
      </c>
      <c r="T1995" s="3" t="s">
        <v>8340</v>
      </c>
    </row>
    <row r="1996" spans="1:20" ht="110" x14ac:dyDescent="0.2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14">
        <f t="shared" si="124"/>
        <v>42710.964606481481</v>
      </c>
      <c r="J1996" s="3">
        <v>1481072942</v>
      </c>
      <c r="K1996" s="14">
        <f t="shared" si="125"/>
        <v>42650.922939814809</v>
      </c>
      <c r="L1996" s="3">
        <v>1475885342</v>
      </c>
      <c r="M1996" s="3" t="b">
        <v>0</v>
      </c>
      <c r="N1996" s="3">
        <v>0</v>
      </c>
      <c r="O1996" s="3" t="b">
        <v>0</v>
      </c>
      <c r="P1996" s="3" t="s">
        <v>8291</v>
      </c>
      <c r="Q1996" s="8">
        <f t="shared" si="126"/>
        <v>0</v>
      </c>
      <c r="R1996" s="10" t="e">
        <f t="shared" si="127"/>
        <v>#DIV/0!</v>
      </c>
      <c r="S1996" s="3" t="s">
        <v>8328</v>
      </c>
      <c r="T1996" s="3" t="s">
        <v>8340</v>
      </c>
    </row>
    <row r="1997" spans="1:20" ht="110" x14ac:dyDescent="0.2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14">
        <f t="shared" si="124"/>
        <v>42201.818703703706</v>
      </c>
      <c r="J1997" s="3">
        <v>1437082736</v>
      </c>
      <c r="K1997" s="14">
        <f t="shared" si="125"/>
        <v>42181.818703703706</v>
      </c>
      <c r="L1997" s="3">
        <v>1435354736</v>
      </c>
      <c r="M1997" s="3" t="b">
        <v>0</v>
      </c>
      <c r="N1997" s="3">
        <v>3</v>
      </c>
      <c r="O1997" s="3" t="b">
        <v>0</v>
      </c>
      <c r="P1997" s="3" t="s">
        <v>8291</v>
      </c>
      <c r="Q1997" s="8">
        <f t="shared" si="126"/>
        <v>7.8E-2</v>
      </c>
      <c r="R1997" s="10">
        <f t="shared" si="127"/>
        <v>26</v>
      </c>
      <c r="S1997" s="3" t="s">
        <v>8328</v>
      </c>
      <c r="T1997" s="3" t="s">
        <v>8340</v>
      </c>
    </row>
    <row r="1998" spans="1:20" ht="110" x14ac:dyDescent="0.2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14">
        <f t="shared" si="124"/>
        <v>41830.736238425925</v>
      </c>
      <c r="J1998" s="3">
        <v>1405021211</v>
      </c>
      <c r="K1998" s="14">
        <f t="shared" si="125"/>
        <v>41800.736238425925</v>
      </c>
      <c r="L1998" s="3">
        <v>1402429211</v>
      </c>
      <c r="M1998" s="3" t="b">
        <v>0</v>
      </c>
      <c r="N1998" s="3">
        <v>0</v>
      </c>
      <c r="O1998" s="3" t="b">
        <v>0</v>
      </c>
      <c r="P1998" s="3" t="s">
        <v>8291</v>
      </c>
      <c r="Q1998" s="8">
        <f t="shared" si="126"/>
        <v>0</v>
      </c>
      <c r="R1998" s="10" t="e">
        <f t="shared" si="127"/>
        <v>#DIV/0!</v>
      </c>
      <c r="S1998" s="3" t="s">
        <v>8328</v>
      </c>
      <c r="T1998" s="3" t="s">
        <v>8340</v>
      </c>
    </row>
    <row r="1999" spans="1:20" ht="88" x14ac:dyDescent="0.2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14">
        <f t="shared" si="124"/>
        <v>41877.847361111111</v>
      </c>
      <c r="J1999" s="3">
        <v>1409091612</v>
      </c>
      <c r="K1999" s="14">
        <f t="shared" si="125"/>
        <v>41847.847361111111</v>
      </c>
      <c r="L1999" s="3">
        <v>1406499612</v>
      </c>
      <c r="M1999" s="3" t="b">
        <v>0</v>
      </c>
      <c r="N1999" s="3">
        <v>0</v>
      </c>
      <c r="O1999" s="3" t="b">
        <v>0</v>
      </c>
      <c r="P1999" s="3" t="s">
        <v>8291</v>
      </c>
      <c r="Q1999" s="8">
        <f t="shared" si="126"/>
        <v>0</v>
      </c>
      <c r="R1999" s="10" t="e">
        <f t="shared" si="127"/>
        <v>#DIV/0!</v>
      </c>
      <c r="S1999" s="3" t="s">
        <v>8328</v>
      </c>
      <c r="T1999" s="3" t="s">
        <v>8340</v>
      </c>
    </row>
    <row r="2000" spans="1:20" ht="110" x14ac:dyDescent="0.2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14">
        <f t="shared" si="124"/>
        <v>41852.035162037035</v>
      </c>
      <c r="J2000" s="3">
        <v>1406861438</v>
      </c>
      <c r="K2000" s="14">
        <f t="shared" si="125"/>
        <v>41807.035162037035</v>
      </c>
      <c r="L2000" s="3">
        <v>1402973438</v>
      </c>
      <c r="M2000" s="3" t="b">
        <v>0</v>
      </c>
      <c r="N2000" s="3">
        <v>3</v>
      </c>
      <c r="O2000" s="3" t="b">
        <v>0</v>
      </c>
      <c r="P2000" s="3" t="s">
        <v>8291</v>
      </c>
      <c r="Q2000" s="8">
        <f t="shared" si="126"/>
        <v>0.26200000000000001</v>
      </c>
      <c r="R2000" s="10">
        <f t="shared" si="127"/>
        <v>218.33333333333334</v>
      </c>
      <c r="S2000" s="3" t="s">
        <v>8328</v>
      </c>
      <c r="T2000" s="3" t="s">
        <v>8340</v>
      </c>
    </row>
    <row r="2001" spans="1:20" ht="88" x14ac:dyDescent="0.2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14">
        <f t="shared" si="124"/>
        <v>41956.441064814811</v>
      </c>
      <c r="J2001" s="3">
        <v>1415882108</v>
      </c>
      <c r="K2001" s="14">
        <f t="shared" si="125"/>
        <v>41926.399398148147</v>
      </c>
      <c r="L2001" s="3">
        <v>1413286508</v>
      </c>
      <c r="M2001" s="3" t="b">
        <v>0</v>
      </c>
      <c r="N2001" s="3">
        <v>7</v>
      </c>
      <c r="O2001" s="3" t="b">
        <v>0</v>
      </c>
      <c r="P2001" s="3" t="s">
        <v>8291</v>
      </c>
      <c r="Q2001" s="8">
        <f t="shared" si="126"/>
        <v>7.6129032258064515E-3</v>
      </c>
      <c r="R2001" s="10">
        <f t="shared" si="127"/>
        <v>33.714285714285715</v>
      </c>
      <c r="S2001" s="3" t="s">
        <v>8328</v>
      </c>
      <c r="T2001" s="3" t="s">
        <v>8340</v>
      </c>
    </row>
    <row r="2002" spans="1:20" ht="110" x14ac:dyDescent="0.2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14">
        <f t="shared" si="124"/>
        <v>42375.868206018517</v>
      </c>
      <c r="J2002" s="3">
        <v>1452120613</v>
      </c>
      <c r="K2002" s="14">
        <f t="shared" si="125"/>
        <v>42345.868206018517</v>
      </c>
      <c r="L2002" s="3">
        <v>1449528613</v>
      </c>
      <c r="M2002" s="3" t="b">
        <v>0</v>
      </c>
      <c r="N2002" s="3">
        <v>25</v>
      </c>
      <c r="O2002" s="3" t="b">
        <v>0</v>
      </c>
      <c r="P2002" s="3" t="s">
        <v>8291</v>
      </c>
      <c r="Q2002" s="8">
        <f t="shared" si="126"/>
        <v>0.125</v>
      </c>
      <c r="R2002" s="10">
        <f t="shared" si="127"/>
        <v>25</v>
      </c>
      <c r="S2002" s="3" t="s">
        <v>8328</v>
      </c>
      <c r="T2002" s="3" t="s">
        <v>8340</v>
      </c>
    </row>
    <row r="2003" spans="1:20" ht="66" x14ac:dyDescent="0.2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14">
        <f t="shared" si="124"/>
        <v>42167.749999999993</v>
      </c>
      <c r="J2003" s="3">
        <v>1434139200</v>
      </c>
      <c r="K2003" s="14">
        <f t="shared" si="125"/>
        <v>42136.126342592594</v>
      </c>
      <c r="L2003" s="3">
        <v>1431406916</v>
      </c>
      <c r="M2003" s="3" t="b">
        <v>1</v>
      </c>
      <c r="N2003" s="3">
        <v>1637</v>
      </c>
      <c r="O2003" s="3" t="b">
        <v>1</v>
      </c>
      <c r="P2003" s="3" t="s">
        <v>8290</v>
      </c>
      <c r="Q2003" s="8">
        <f t="shared" si="126"/>
        <v>3.8212909090909091</v>
      </c>
      <c r="R2003" s="10">
        <f t="shared" si="127"/>
        <v>128.38790470372632</v>
      </c>
      <c r="S2003" s="3" t="s">
        <v>8309</v>
      </c>
      <c r="T2003" s="3" t="s">
        <v>8339</v>
      </c>
    </row>
    <row r="2004" spans="1:20" ht="88" x14ac:dyDescent="0.2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14">
        <f t="shared" si="124"/>
        <v>42758.628969907404</v>
      </c>
      <c r="J2004" s="3">
        <v>1485191143</v>
      </c>
      <c r="K2004" s="14">
        <f t="shared" si="125"/>
        <v>42728.628969907404</v>
      </c>
      <c r="L2004" s="3">
        <v>1482599143</v>
      </c>
      <c r="M2004" s="3" t="b">
        <v>1</v>
      </c>
      <c r="N2004" s="3">
        <v>1375</v>
      </c>
      <c r="O2004" s="3" t="b">
        <v>1</v>
      </c>
      <c r="P2004" s="3" t="s">
        <v>8290</v>
      </c>
      <c r="Q2004" s="8">
        <f t="shared" si="126"/>
        <v>2.1679422000000002</v>
      </c>
      <c r="R2004" s="10">
        <f t="shared" si="127"/>
        <v>78.834261818181815</v>
      </c>
      <c r="S2004" s="3" t="s">
        <v>8309</v>
      </c>
      <c r="T2004" s="3" t="s">
        <v>8339</v>
      </c>
    </row>
    <row r="2005" spans="1:20" ht="110" x14ac:dyDescent="0.2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14">
        <f t="shared" si="124"/>
        <v>40361.875</v>
      </c>
      <c r="J2005" s="3">
        <v>1278111600</v>
      </c>
      <c r="K2005" s="14">
        <f t="shared" si="125"/>
        <v>40347.042268518519</v>
      </c>
      <c r="L2005" s="3">
        <v>1276830052</v>
      </c>
      <c r="M2005" s="3" t="b">
        <v>1</v>
      </c>
      <c r="N2005" s="3">
        <v>17</v>
      </c>
      <c r="O2005" s="3" t="b">
        <v>1</v>
      </c>
      <c r="P2005" s="3" t="s">
        <v>8290</v>
      </c>
      <c r="Q2005" s="8">
        <f t="shared" si="126"/>
        <v>3.12</v>
      </c>
      <c r="R2005" s="10">
        <f t="shared" si="127"/>
        <v>91.764705882352942</v>
      </c>
      <c r="S2005" s="3" t="s">
        <v>8309</v>
      </c>
      <c r="T2005" s="3" t="s">
        <v>8339</v>
      </c>
    </row>
    <row r="2006" spans="1:20" ht="88" x14ac:dyDescent="0.2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14">
        <f t="shared" si="124"/>
        <v>41830.521562499998</v>
      </c>
      <c r="J2006" s="3">
        <v>1405002663</v>
      </c>
      <c r="K2006" s="14">
        <f t="shared" si="125"/>
        <v>41800.521562499998</v>
      </c>
      <c r="L2006" s="3">
        <v>1402410663</v>
      </c>
      <c r="M2006" s="3" t="b">
        <v>1</v>
      </c>
      <c r="N2006" s="3">
        <v>354</v>
      </c>
      <c r="O2006" s="3" t="b">
        <v>1</v>
      </c>
      <c r="P2006" s="3" t="s">
        <v>8290</v>
      </c>
      <c r="Q2006" s="8">
        <f t="shared" si="126"/>
        <v>2.3442048</v>
      </c>
      <c r="R2006" s="10">
        <f t="shared" si="127"/>
        <v>331.10237288135596</v>
      </c>
      <c r="S2006" s="3" t="s">
        <v>8309</v>
      </c>
      <c r="T2006" s="3" t="s">
        <v>8339</v>
      </c>
    </row>
    <row r="2007" spans="1:20" ht="88" x14ac:dyDescent="0.2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14">
        <f t="shared" si="124"/>
        <v>41563.082638888889</v>
      </c>
      <c r="J2007" s="3">
        <v>1381895940</v>
      </c>
      <c r="K2007" s="14">
        <f t="shared" si="125"/>
        <v>41535.729374999995</v>
      </c>
      <c r="L2007" s="3">
        <v>1379532618</v>
      </c>
      <c r="M2007" s="3" t="b">
        <v>1</v>
      </c>
      <c r="N2007" s="3">
        <v>191</v>
      </c>
      <c r="O2007" s="3" t="b">
        <v>1</v>
      </c>
      <c r="P2007" s="3" t="s">
        <v>8290</v>
      </c>
      <c r="Q2007" s="8">
        <f t="shared" si="126"/>
        <v>1.236801</v>
      </c>
      <c r="R2007" s="10">
        <f t="shared" si="127"/>
        <v>194.26193717277485</v>
      </c>
      <c r="S2007" s="3" t="s">
        <v>8309</v>
      </c>
      <c r="T2007" s="3" t="s">
        <v>8339</v>
      </c>
    </row>
    <row r="2008" spans="1:20" ht="110" x14ac:dyDescent="0.2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14">
        <f t="shared" si="124"/>
        <v>41976.458854166667</v>
      </c>
      <c r="J2008" s="3">
        <v>1417611645</v>
      </c>
      <c r="K2008" s="14">
        <f t="shared" si="125"/>
        <v>41941.417187499996</v>
      </c>
      <c r="L2008" s="3">
        <v>1414584045</v>
      </c>
      <c r="M2008" s="3" t="b">
        <v>1</v>
      </c>
      <c r="N2008" s="3">
        <v>303</v>
      </c>
      <c r="O2008" s="3" t="b">
        <v>1</v>
      </c>
      <c r="P2008" s="3" t="s">
        <v>8290</v>
      </c>
      <c r="Q2008" s="8">
        <f t="shared" si="126"/>
        <v>2.4784000000000002</v>
      </c>
      <c r="R2008" s="10">
        <f t="shared" si="127"/>
        <v>408.97689768976898</v>
      </c>
      <c r="S2008" s="3" t="s">
        <v>8309</v>
      </c>
      <c r="T2008" s="3" t="s">
        <v>8339</v>
      </c>
    </row>
    <row r="2009" spans="1:20" ht="110" x14ac:dyDescent="0.2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14">
        <f t="shared" si="124"/>
        <v>40414.083333333328</v>
      </c>
      <c r="J2009" s="3">
        <v>1282622400</v>
      </c>
      <c r="K2009" s="14">
        <f t="shared" si="125"/>
        <v>40347.754467592589</v>
      </c>
      <c r="L2009" s="3">
        <v>1276891586</v>
      </c>
      <c r="M2009" s="3" t="b">
        <v>1</v>
      </c>
      <c r="N2009" s="3">
        <v>137</v>
      </c>
      <c r="O2009" s="3" t="b">
        <v>1</v>
      </c>
      <c r="P2009" s="3" t="s">
        <v>8290</v>
      </c>
      <c r="Q2009" s="8">
        <f t="shared" si="126"/>
        <v>1.157092</v>
      </c>
      <c r="R2009" s="10">
        <f t="shared" si="127"/>
        <v>84.459270072992695</v>
      </c>
      <c r="S2009" s="3" t="s">
        <v>8309</v>
      </c>
      <c r="T2009" s="3" t="s">
        <v>8339</v>
      </c>
    </row>
    <row r="2010" spans="1:20" ht="88" x14ac:dyDescent="0.2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14">
        <f t="shared" si="124"/>
        <v>40805.521087962959</v>
      </c>
      <c r="J2010" s="3">
        <v>1316442622</v>
      </c>
      <c r="K2010" s="14">
        <f t="shared" si="125"/>
        <v>40761.521087962959</v>
      </c>
      <c r="L2010" s="3">
        <v>1312641022</v>
      </c>
      <c r="M2010" s="3" t="b">
        <v>1</v>
      </c>
      <c r="N2010" s="3">
        <v>41</v>
      </c>
      <c r="O2010" s="3" t="b">
        <v>1</v>
      </c>
      <c r="P2010" s="3" t="s">
        <v>8290</v>
      </c>
      <c r="Q2010" s="8">
        <f t="shared" si="126"/>
        <v>1.1707484768810599</v>
      </c>
      <c r="R2010" s="10">
        <f t="shared" si="127"/>
        <v>44.853658536585364</v>
      </c>
      <c r="S2010" s="3" t="s">
        <v>8309</v>
      </c>
      <c r="T2010" s="3" t="s">
        <v>8339</v>
      </c>
    </row>
    <row r="2011" spans="1:20" ht="88" x14ac:dyDescent="0.2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14">
        <f t="shared" si="124"/>
        <v>42697.281747685185</v>
      </c>
      <c r="J2011" s="3">
        <v>1479890743</v>
      </c>
      <c r="K2011" s="14">
        <f t="shared" si="125"/>
        <v>42661.240081018514</v>
      </c>
      <c r="L2011" s="3">
        <v>1476776743</v>
      </c>
      <c r="M2011" s="3" t="b">
        <v>1</v>
      </c>
      <c r="N2011" s="3">
        <v>398</v>
      </c>
      <c r="O2011" s="3" t="b">
        <v>1</v>
      </c>
      <c r="P2011" s="3" t="s">
        <v>8290</v>
      </c>
      <c r="Q2011" s="8">
        <f t="shared" si="126"/>
        <v>3.05158</v>
      </c>
      <c r="R2011" s="10">
        <f t="shared" si="127"/>
        <v>383.3643216080402</v>
      </c>
      <c r="S2011" s="3" t="s">
        <v>8309</v>
      </c>
      <c r="T2011" s="3" t="s">
        <v>8339</v>
      </c>
    </row>
    <row r="2012" spans="1:20" ht="66" x14ac:dyDescent="0.2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14">
        <f t="shared" si="124"/>
        <v>42600.913090277776</v>
      </c>
      <c r="J2012" s="3">
        <v>1471564491</v>
      </c>
      <c r="K2012" s="14">
        <f t="shared" si="125"/>
        <v>42570.913090277776</v>
      </c>
      <c r="L2012" s="3">
        <v>1468972491</v>
      </c>
      <c r="M2012" s="3" t="b">
        <v>1</v>
      </c>
      <c r="N2012" s="3">
        <v>1737</v>
      </c>
      <c r="O2012" s="3" t="b">
        <v>1</v>
      </c>
      <c r="P2012" s="3" t="s">
        <v>8290</v>
      </c>
      <c r="Q2012" s="8">
        <f t="shared" si="126"/>
        <v>3.2005299999999997</v>
      </c>
      <c r="R2012" s="10">
        <f t="shared" si="127"/>
        <v>55.276856649395505</v>
      </c>
      <c r="S2012" s="3" t="s">
        <v>8309</v>
      </c>
      <c r="T2012" s="3" t="s">
        <v>8339</v>
      </c>
    </row>
    <row r="2013" spans="1:20" ht="88" x14ac:dyDescent="0.2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14">
        <f t="shared" si="124"/>
        <v>42380.874999999993</v>
      </c>
      <c r="J2013" s="3">
        <v>1452553200</v>
      </c>
      <c r="K2013" s="14">
        <f t="shared" si="125"/>
        <v>42347.275150462963</v>
      </c>
      <c r="L2013" s="3">
        <v>1449650173</v>
      </c>
      <c r="M2013" s="3" t="b">
        <v>1</v>
      </c>
      <c r="N2013" s="3">
        <v>971</v>
      </c>
      <c r="O2013" s="3" t="b">
        <v>1</v>
      </c>
      <c r="P2013" s="3" t="s">
        <v>8290</v>
      </c>
      <c r="Q2013" s="8">
        <f t="shared" si="126"/>
        <v>8.1956399999999991</v>
      </c>
      <c r="R2013" s="10">
        <f t="shared" si="127"/>
        <v>422.02059732234807</v>
      </c>
      <c r="S2013" s="3" t="s">
        <v>8309</v>
      </c>
      <c r="T2013" s="3" t="s">
        <v>8339</v>
      </c>
    </row>
    <row r="2014" spans="1:20" ht="88" x14ac:dyDescent="0.2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14">
        <f t="shared" si="124"/>
        <v>42040.738900462959</v>
      </c>
      <c r="J2014" s="3">
        <v>1423165441</v>
      </c>
      <c r="K2014" s="14">
        <f t="shared" si="125"/>
        <v>42010.738900462959</v>
      </c>
      <c r="L2014" s="3">
        <v>1420573441</v>
      </c>
      <c r="M2014" s="3" t="b">
        <v>1</v>
      </c>
      <c r="N2014" s="3">
        <v>183</v>
      </c>
      <c r="O2014" s="3" t="b">
        <v>1</v>
      </c>
      <c r="P2014" s="3" t="s">
        <v>8290</v>
      </c>
      <c r="Q2014" s="8">
        <f t="shared" si="126"/>
        <v>2.3490000000000002</v>
      </c>
      <c r="R2014" s="10">
        <f t="shared" si="127"/>
        <v>64.180327868852459</v>
      </c>
      <c r="S2014" s="3" t="s">
        <v>8309</v>
      </c>
      <c r="T2014" s="3" t="s">
        <v>8339</v>
      </c>
    </row>
    <row r="2015" spans="1:20" ht="88" x14ac:dyDescent="0.2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14">
        <f t="shared" si="124"/>
        <v>42559.877476851849</v>
      </c>
      <c r="J2015" s="3">
        <v>1468019014</v>
      </c>
      <c r="K2015" s="14">
        <f t="shared" si="125"/>
        <v>42499.877476851849</v>
      </c>
      <c r="L2015" s="3">
        <v>1462835014</v>
      </c>
      <c r="M2015" s="3" t="b">
        <v>1</v>
      </c>
      <c r="N2015" s="3">
        <v>4562</v>
      </c>
      <c r="O2015" s="3" t="b">
        <v>1</v>
      </c>
      <c r="P2015" s="3" t="s">
        <v>8290</v>
      </c>
      <c r="Q2015" s="8">
        <f t="shared" si="126"/>
        <v>4.9491375</v>
      </c>
      <c r="R2015" s="10">
        <f t="shared" si="127"/>
        <v>173.57781674704077</v>
      </c>
      <c r="S2015" s="3" t="s">
        <v>8309</v>
      </c>
      <c r="T2015" s="3" t="s">
        <v>8339</v>
      </c>
    </row>
    <row r="2016" spans="1:20" ht="88" x14ac:dyDescent="0.2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14">
        <f t="shared" si="124"/>
        <v>41358.089571759258</v>
      </c>
      <c r="J2016" s="3">
        <v>1364184539</v>
      </c>
      <c r="K2016" s="14">
        <f t="shared" si="125"/>
        <v>41324.131238425922</v>
      </c>
      <c r="L2016" s="3">
        <v>1361250539</v>
      </c>
      <c r="M2016" s="3" t="b">
        <v>1</v>
      </c>
      <c r="N2016" s="3">
        <v>26457</v>
      </c>
      <c r="O2016" s="3" t="b">
        <v>1</v>
      </c>
      <c r="P2016" s="3" t="s">
        <v>8290</v>
      </c>
      <c r="Q2016" s="8">
        <f t="shared" si="126"/>
        <v>78.137822333333332</v>
      </c>
      <c r="R2016" s="10">
        <f t="shared" si="127"/>
        <v>88.601680840609291</v>
      </c>
      <c r="S2016" s="3" t="s">
        <v>8309</v>
      </c>
      <c r="T2016" s="3" t="s">
        <v>8339</v>
      </c>
    </row>
    <row r="2017" spans="1:20" ht="88" x14ac:dyDescent="0.2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14">
        <f t="shared" si="124"/>
        <v>40795.793553240735</v>
      </c>
      <c r="J2017" s="3">
        <v>1315602163</v>
      </c>
      <c r="K2017" s="14">
        <f t="shared" si="125"/>
        <v>40765.793553240735</v>
      </c>
      <c r="L2017" s="3">
        <v>1313010163</v>
      </c>
      <c r="M2017" s="3" t="b">
        <v>1</v>
      </c>
      <c r="N2017" s="3">
        <v>162</v>
      </c>
      <c r="O2017" s="3" t="b">
        <v>1</v>
      </c>
      <c r="P2017" s="3" t="s">
        <v>8290</v>
      </c>
      <c r="Q2017" s="8">
        <f t="shared" si="126"/>
        <v>1.1300013888888889</v>
      </c>
      <c r="R2017" s="10">
        <f t="shared" si="127"/>
        <v>50.222283950617282</v>
      </c>
      <c r="S2017" s="3" t="s">
        <v>8309</v>
      </c>
      <c r="T2017" s="3" t="s">
        <v>8339</v>
      </c>
    </row>
    <row r="2018" spans="1:20" ht="66" x14ac:dyDescent="0.2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14">
        <f t="shared" si="124"/>
        <v>41342.797442129624</v>
      </c>
      <c r="J2018" s="3">
        <v>1362863299</v>
      </c>
      <c r="K2018" s="14">
        <f t="shared" si="125"/>
        <v>41312.797442129631</v>
      </c>
      <c r="L2018" s="3">
        <v>1360271299</v>
      </c>
      <c r="M2018" s="3" t="b">
        <v>1</v>
      </c>
      <c r="N2018" s="3">
        <v>479</v>
      </c>
      <c r="O2018" s="3" t="b">
        <v>1</v>
      </c>
      <c r="P2018" s="3" t="s">
        <v>8290</v>
      </c>
      <c r="Q2018" s="8">
        <f t="shared" si="126"/>
        <v>9.2154220000000002</v>
      </c>
      <c r="R2018" s="10">
        <f t="shared" si="127"/>
        <v>192.38876826722338</v>
      </c>
      <c r="S2018" s="3" t="s">
        <v>8309</v>
      </c>
      <c r="T2018" s="3" t="s">
        <v>8339</v>
      </c>
    </row>
    <row r="2019" spans="1:20" ht="88" x14ac:dyDescent="0.2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14">
        <f t="shared" si="124"/>
        <v>40992.083333333328</v>
      </c>
      <c r="J2019" s="3">
        <v>1332561600</v>
      </c>
      <c r="K2019" s="14">
        <f t="shared" si="125"/>
        <v>40960.974016203698</v>
      </c>
      <c r="L2019" s="3">
        <v>1329873755</v>
      </c>
      <c r="M2019" s="3" t="b">
        <v>1</v>
      </c>
      <c r="N2019" s="3">
        <v>426</v>
      </c>
      <c r="O2019" s="3" t="b">
        <v>1</v>
      </c>
      <c r="P2019" s="3" t="s">
        <v>8290</v>
      </c>
      <c r="Q2019" s="8">
        <f t="shared" si="126"/>
        <v>1.2510239999999999</v>
      </c>
      <c r="R2019" s="10">
        <f t="shared" si="127"/>
        <v>73.416901408450698</v>
      </c>
      <c r="S2019" s="3" t="s">
        <v>8309</v>
      </c>
      <c r="T2019" s="3" t="s">
        <v>8339</v>
      </c>
    </row>
    <row r="2020" spans="1:20" ht="110" x14ac:dyDescent="0.2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14">
        <f t="shared" si="124"/>
        <v>42229.282511574071</v>
      </c>
      <c r="J2020" s="3">
        <v>1439455609</v>
      </c>
      <c r="K2020" s="14">
        <f t="shared" si="125"/>
        <v>42199.282511574071</v>
      </c>
      <c r="L2020" s="3">
        <v>1436863609</v>
      </c>
      <c r="M2020" s="3" t="b">
        <v>1</v>
      </c>
      <c r="N2020" s="3">
        <v>450</v>
      </c>
      <c r="O2020" s="3" t="b">
        <v>1</v>
      </c>
      <c r="P2020" s="3" t="s">
        <v>8290</v>
      </c>
      <c r="Q2020" s="8">
        <f t="shared" si="126"/>
        <v>1.0224343076923077</v>
      </c>
      <c r="R2020" s="10">
        <f t="shared" si="127"/>
        <v>147.68495555555555</v>
      </c>
      <c r="S2020" s="3" t="s">
        <v>8309</v>
      </c>
      <c r="T2020" s="3" t="s">
        <v>8339</v>
      </c>
    </row>
    <row r="2021" spans="1:20" ht="110" x14ac:dyDescent="0.2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14">
        <f t="shared" si="124"/>
        <v>42635.625243055554</v>
      </c>
      <c r="J2021" s="3">
        <v>1474563621</v>
      </c>
      <c r="K2021" s="14">
        <f t="shared" si="125"/>
        <v>42605.625243055554</v>
      </c>
      <c r="L2021" s="3">
        <v>1471971621</v>
      </c>
      <c r="M2021" s="3" t="b">
        <v>1</v>
      </c>
      <c r="N2021" s="3">
        <v>1780</v>
      </c>
      <c r="O2021" s="3" t="b">
        <v>1</v>
      </c>
      <c r="P2021" s="3" t="s">
        <v>8290</v>
      </c>
      <c r="Q2021" s="8">
        <f t="shared" si="126"/>
        <v>4.8490975000000001</v>
      </c>
      <c r="R2021" s="10">
        <f t="shared" si="127"/>
        <v>108.96848314606741</v>
      </c>
      <c r="S2021" s="3" t="s">
        <v>8309</v>
      </c>
      <c r="T2021" s="3" t="s">
        <v>8339</v>
      </c>
    </row>
    <row r="2022" spans="1:20" ht="110" x14ac:dyDescent="0.2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14">
        <f t="shared" si="124"/>
        <v>41773.877777777772</v>
      </c>
      <c r="J2022" s="3">
        <v>1400108640</v>
      </c>
      <c r="K2022" s="14">
        <f t="shared" si="125"/>
        <v>41737.014166666668</v>
      </c>
      <c r="L2022" s="3">
        <v>1396923624</v>
      </c>
      <c r="M2022" s="3" t="b">
        <v>1</v>
      </c>
      <c r="N2022" s="3">
        <v>122</v>
      </c>
      <c r="O2022" s="3" t="b">
        <v>1</v>
      </c>
      <c r="P2022" s="3" t="s">
        <v>8290</v>
      </c>
      <c r="Q2022" s="8">
        <f t="shared" si="126"/>
        <v>1.9233333333333333</v>
      </c>
      <c r="R2022" s="10">
        <f t="shared" si="127"/>
        <v>23.647540983606557</v>
      </c>
      <c r="S2022" s="3" t="s">
        <v>8309</v>
      </c>
      <c r="T2022" s="3" t="s">
        <v>8339</v>
      </c>
    </row>
    <row r="2023" spans="1:20" ht="110" x14ac:dyDescent="0.2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14">
        <f t="shared" si="124"/>
        <v>41905.987233796295</v>
      </c>
      <c r="J2023" s="3">
        <v>1411522897</v>
      </c>
      <c r="K2023" s="14">
        <f t="shared" si="125"/>
        <v>41860.987233796295</v>
      </c>
      <c r="L2023" s="3">
        <v>1407634897</v>
      </c>
      <c r="M2023" s="3" t="b">
        <v>1</v>
      </c>
      <c r="N2023" s="3">
        <v>95</v>
      </c>
      <c r="O2023" s="3" t="b">
        <v>1</v>
      </c>
      <c r="P2023" s="3" t="s">
        <v>8290</v>
      </c>
      <c r="Q2023" s="8">
        <f t="shared" si="126"/>
        <v>2.8109999999999999</v>
      </c>
      <c r="R2023" s="10">
        <f t="shared" si="127"/>
        <v>147.94736842105263</v>
      </c>
      <c r="S2023" s="3" t="s">
        <v>8309</v>
      </c>
      <c r="T2023" s="3" t="s">
        <v>8339</v>
      </c>
    </row>
    <row r="2024" spans="1:20" ht="88" x14ac:dyDescent="0.2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14">
        <f t="shared" si="124"/>
        <v>42532.48578703704</v>
      </c>
      <c r="J2024" s="3">
        <v>1465652372</v>
      </c>
      <c r="K2024" s="14">
        <f t="shared" si="125"/>
        <v>42502.48578703704</v>
      </c>
      <c r="L2024" s="3">
        <v>1463060372</v>
      </c>
      <c r="M2024" s="3" t="b">
        <v>1</v>
      </c>
      <c r="N2024" s="3">
        <v>325</v>
      </c>
      <c r="O2024" s="3" t="b">
        <v>1</v>
      </c>
      <c r="P2024" s="3" t="s">
        <v>8290</v>
      </c>
      <c r="Q2024" s="8">
        <f t="shared" si="126"/>
        <v>1.2513700000000001</v>
      </c>
      <c r="R2024" s="10">
        <f t="shared" si="127"/>
        <v>385.03692307692307</v>
      </c>
      <c r="S2024" s="3" t="s">
        <v>8309</v>
      </c>
      <c r="T2024" s="3" t="s">
        <v>8339</v>
      </c>
    </row>
    <row r="2025" spans="1:20" ht="110" x14ac:dyDescent="0.2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14">
        <f t="shared" si="124"/>
        <v>42166.337418981479</v>
      </c>
      <c r="J2025" s="3">
        <v>1434017153</v>
      </c>
      <c r="K2025" s="14">
        <f t="shared" si="125"/>
        <v>42136.337418981479</v>
      </c>
      <c r="L2025" s="3">
        <v>1431425153</v>
      </c>
      <c r="M2025" s="3" t="b">
        <v>1</v>
      </c>
      <c r="N2025" s="3">
        <v>353</v>
      </c>
      <c r="O2025" s="3" t="b">
        <v>1</v>
      </c>
      <c r="P2025" s="3" t="s">
        <v>8290</v>
      </c>
      <c r="Q2025" s="8">
        <f t="shared" si="126"/>
        <v>1.61459</v>
      </c>
      <c r="R2025" s="10">
        <f t="shared" si="127"/>
        <v>457.39093484419266</v>
      </c>
      <c r="S2025" s="3" t="s">
        <v>8309</v>
      </c>
      <c r="T2025" s="3" t="s">
        <v>8339</v>
      </c>
    </row>
    <row r="2026" spans="1:20" ht="88" x14ac:dyDescent="0.2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14">
        <f t="shared" si="124"/>
        <v>41134.041666666664</v>
      </c>
      <c r="J2026" s="3">
        <v>1344826800</v>
      </c>
      <c r="K2026" s="14">
        <f t="shared" si="125"/>
        <v>41099.883611111109</v>
      </c>
      <c r="L2026" s="3">
        <v>1341875544</v>
      </c>
      <c r="M2026" s="3" t="b">
        <v>1</v>
      </c>
      <c r="N2026" s="3">
        <v>105</v>
      </c>
      <c r="O2026" s="3" t="b">
        <v>1</v>
      </c>
      <c r="P2026" s="3" t="s">
        <v>8290</v>
      </c>
      <c r="Q2026" s="8">
        <f t="shared" si="126"/>
        <v>5.8535000000000004</v>
      </c>
      <c r="R2026" s="10">
        <f t="shared" si="127"/>
        <v>222.99047619047619</v>
      </c>
      <c r="S2026" s="3" t="s">
        <v>8309</v>
      </c>
      <c r="T2026" s="3" t="s">
        <v>8339</v>
      </c>
    </row>
    <row r="2027" spans="1:20" ht="88" x14ac:dyDescent="0.2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14">
        <f t="shared" si="124"/>
        <v>42166.101226851846</v>
      </c>
      <c r="J2027" s="3">
        <v>1433996746</v>
      </c>
      <c r="K2027" s="14">
        <f t="shared" si="125"/>
        <v>42136.101226851846</v>
      </c>
      <c r="L2027" s="3">
        <v>1431404746</v>
      </c>
      <c r="M2027" s="3" t="b">
        <v>1</v>
      </c>
      <c r="N2027" s="3">
        <v>729</v>
      </c>
      <c r="O2027" s="3" t="b">
        <v>1</v>
      </c>
      <c r="P2027" s="3" t="s">
        <v>8290</v>
      </c>
      <c r="Q2027" s="8">
        <f t="shared" si="126"/>
        <v>2.0114999999999998</v>
      </c>
      <c r="R2027" s="10">
        <f t="shared" si="127"/>
        <v>220.74074074074073</v>
      </c>
      <c r="S2027" s="3" t="s">
        <v>8309</v>
      </c>
      <c r="T2027" s="3" t="s">
        <v>8339</v>
      </c>
    </row>
    <row r="2028" spans="1:20" ht="44" x14ac:dyDescent="0.2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14">
        <f t="shared" si="124"/>
        <v>41750.082638888889</v>
      </c>
      <c r="J2028" s="3">
        <v>1398052740</v>
      </c>
      <c r="K2028" s="14">
        <f t="shared" si="125"/>
        <v>41704.652604166666</v>
      </c>
      <c r="L2028" s="3">
        <v>1394127585</v>
      </c>
      <c r="M2028" s="3" t="b">
        <v>1</v>
      </c>
      <c r="N2028" s="3">
        <v>454</v>
      </c>
      <c r="O2028" s="3" t="b">
        <v>1</v>
      </c>
      <c r="P2028" s="3" t="s">
        <v>8290</v>
      </c>
      <c r="Q2028" s="8">
        <f t="shared" si="126"/>
        <v>1.3348307999999998</v>
      </c>
      <c r="R2028" s="10">
        <f t="shared" si="127"/>
        <v>73.503898678414089</v>
      </c>
      <c r="S2028" s="3" t="s">
        <v>8309</v>
      </c>
      <c r="T2028" s="3" t="s">
        <v>8339</v>
      </c>
    </row>
    <row r="2029" spans="1:20" ht="88" x14ac:dyDescent="0.2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14">
        <f t="shared" si="124"/>
        <v>42093.688877314817</v>
      </c>
      <c r="J2029" s="3">
        <v>1427740319</v>
      </c>
      <c r="K2029" s="14">
        <f t="shared" si="125"/>
        <v>42048.730543981474</v>
      </c>
      <c r="L2029" s="3">
        <v>1423855919</v>
      </c>
      <c r="M2029" s="3" t="b">
        <v>1</v>
      </c>
      <c r="N2029" s="3">
        <v>539</v>
      </c>
      <c r="O2029" s="3" t="b">
        <v>1</v>
      </c>
      <c r="P2029" s="3" t="s">
        <v>8290</v>
      </c>
      <c r="Q2029" s="8">
        <f t="shared" si="126"/>
        <v>1.2024900000000001</v>
      </c>
      <c r="R2029" s="10">
        <f t="shared" si="127"/>
        <v>223.09647495361781</v>
      </c>
      <c r="S2029" s="3" t="s">
        <v>8309</v>
      </c>
      <c r="T2029" s="3" t="s">
        <v>8339</v>
      </c>
    </row>
    <row r="2030" spans="1:20" ht="44" x14ac:dyDescent="0.2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14">
        <f t="shared" si="124"/>
        <v>40252.829861111109</v>
      </c>
      <c r="J2030" s="3">
        <v>1268690100</v>
      </c>
      <c r="K2030" s="14">
        <f t="shared" si="125"/>
        <v>40215.835717592592</v>
      </c>
      <c r="L2030" s="3">
        <v>1265493806</v>
      </c>
      <c r="M2030" s="3" t="b">
        <v>1</v>
      </c>
      <c r="N2030" s="3">
        <v>79</v>
      </c>
      <c r="O2030" s="3" t="b">
        <v>1</v>
      </c>
      <c r="P2030" s="3" t="s">
        <v>8290</v>
      </c>
      <c r="Q2030" s="8">
        <f t="shared" si="126"/>
        <v>1.2616666666666667</v>
      </c>
      <c r="R2030" s="10">
        <f t="shared" si="127"/>
        <v>47.911392405063289</v>
      </c>
      <c r="S2030" s="3" t="s">
        <v>8309</v>
      </c>
      <c r="T2030" s="3" t="s">
        <v>8339</v>
      </c>
    </row>
    <row r="2031" spans="1:20" ht="66" x14ac:dyDescent="0.2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14">
        <f t="shared" si="124"/>
        <v>41877.938437500001</v>
      </c>
      <c r="J2031" s="3">
        <v>1409099481</v>
      </c>
      <c r="K2031" s="14">
        <f t="shared" si="125"/>
        <v>41847.938437500001</v>
      </c>
      <c r="L2031" s="3">
        <v>1406507481</v>
      </c>
      <c r="M2031" s="3" t="b">
        <v>1</v>
      </c>
      <c r="N2031" s="3">
        <v>94</v>
      </c>
      <c r="O2031" s="3" t="b">
        <v>1</v>
      </c>
      <c r="P2031" s="3" t="s">
        <v>8290</v>
      </c>
      <c r="Q2031" s="8">
        <f t="shared" si="126"/>
        <v>3.6120000000000001</v>
      </c>
      <c r="R2031" s="10">
        <f t="shared" si="127"/>
        <v>96.063829787234042</v>
      </c>
      <c r="S2031" s="3" t="s">
        <v>8309</v>
      </c>
      <c r="T2031" s="3" t="s">
        <v>8339</v>
      </c>
    </row>
    <row r="2032" spans="1:20" ht="88" x14ac:dyDescent="0.2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14">
        <f t="shared" si="124"/>
        <v>41242.913148148145</v>
      </c>
      <c r="J2032" s="3">
        <v>1354233296</v>
      </c>
      <c r="K2032" s="14">
        <f t="shared" si="125"/>
        <v>41212.913148148145</v>
      </c>
      <c r="L2032" s="3">
        <v>1351641296</v>
      </c>
      <c r="M2032" s="3" t="b">
        <v>1</v>
      </c>
      <c r="N2032" s="3">
        <v>625</v>
      </c>
      <c r="O2032" s="3" t="b">
        <v>1</v>
      </c>
      <c r="P2032" s="3" t="s">
        <v>8290</v>
      </c>
      <c r="Q2032" s="8">
        <f t="shared" si="126"/>
        <v>2.26239013671875</v>
      </c>
      <c r="R2032" s="10">
        <f t="shared" si="127"/>
        <v>118.6144</v>
      </c>
      <c r="S2032" s="3" t="s">
        <v>8309</v>
      </c>
      <c r="T2032" s="3" t="s">
        <v>8339</v>
      </c>
    </row>
    <row r="2033" spans="1:20" ht="66" x14ac:dyDescent="0.2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14">
        <f t="shared" si="124"/>
        <v>42012.958333333336</v>
      </c>
      <c r="J2033" s="3">
        <v>1420765200</v>
      </c>
      <c r="K2033" s="14">
        <f t="shared" si="125"/>
        <v>41975.245983796289</v>
      </c>
      <c r="L2033" s="3">
        <v>1417506853</v>
      </c>
      <c r="M2033" s="3" t="b">
        <v>1</v>
      </c>
      <c r="N2033" s="3">
        <v>508</v>
      </c>
      <c r="O2033" s="3" t="b">
        <v>1</v>
      </c>
      <c r="P2033" s="3" t="s">
        <v>8290</v>
      </c>
      <c r="Q2033" s="8">
        <f t="shared" si="126"/>
        <v>1.2035</v>
      </c>
      <c r="R2033" s="10">
        <f t="shared" si="127"/>
        <v>118.45472440944881</v>
      </c>
      <c r="S2033" s="3" t="s">
        <v>8309</v>
      </c>
      <c r="T2033" s="3" t="s">
        <v>8339</v>
      </c>
    </row>
    <row r="2034" spans="1:20" ht="88" x14ac:dyDescent="0.2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14">
        <f t="shared" si="124"/>
        <v>42719.124999999993</v>
      </c>
      <c r="J2034" s="3">
        <v>1481778000</v>
      </c>
      <c r="K2034" s="14">
        <f t="shared" si="125"/>
        <v>42689.48233796296</v>
      </c>
      <c r="L2034" s="3">
        <v>1479216874</v>
      </c>
      <c r="M2034" s="3" t="b">
        <v>1</v>
      </c>
      <c r="N2034" s="3">
        <v>531</v>
      </c>
      <c r="O2034" s="3" t="b">
        <v>1</v>
      </c>
      <c r="P2034" s="3" t="s">
        <v>8290</v>
      </c>
      <c r="Q2034" s="8">
        <f t="shared" si="126"/>
        <v>3.0418799999999999</v>
      </c>
      <c r="R2034" s="10">
        <f t="shared" si="127"/>
        <v>143.21468926553672</v>
      </c>
      <c r="S2034" s="3" t="s">
        <v>8309</v>
      </c>
      <c r="T2034" s="3" t="s">
        <v>8339</v>
      </c>
    </row>
    <row r="2035" spans="1:20" ht="110" x14ac:dyDescent="0.2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14">
        <f t="shared" si="124"/>
        <v>41754.999050925922</v>
      </c>
      <c r="J2035" s="3">
        <v>1398477518</v>
      </c>
      <c r="K2035" s="14">
        <f t="shared" si="125"/>
        <v>41724.999050925922</v>
      </c>
      <c r="L2035" s="3">
        <v>1395885518</v>
      </c>
      <c r="M2035" s="3" t="b">
        <v>1</v>
      </c>
      <c r="N2035" s="3">
        <v>158</v>
      </c>
      <c r="O2035" s="3" t="b">
        <v>1</v>
      </c>
      <c r="P2035" s="3" t="s">
        <v>8290</v>
      </c>
      <c r="Q2035" s="8">
        <f t="shared" si="126"/>
        <v>1.7867599999999999</v>
      </c>
      <c r="R2035" s="10">
        <f t="shared" si="127"/>
        <v>282.71518987341773</v>
      </c>
      <c r="S2035" s="3" t="s">
        <v>8309</v>
      </c>
      <c r="T2035" s="3" t="s">
        <v>8339</v>
      </c>
    </row>
    <row r="2036" spans="1:20" ht="110" x14ac:dyDescent="0.2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14">
        <f t="shared" si="124"/>
        <v>42131.206944444442</v>
      </c>
      <c r="J2036" s="3">
        <v>1430981880</v>
      </c>
      <c r="K2036" s="14">
        <f t="shared" si="125"/>
        <v>42076.046678240738</v>
      </c>
      <c r="L2036" s="3">
        <v>1426216033</v>
      </c>
      <c r="M2036" s="3" t="b">
        <v>1</v>
      </c>
      <c r="N2036" s="3">
        <v>508</v>
      </c>
      <c r="O2036" s="3" t="b">
        <v>1</v>
      </c>
      <c r="P2036" s="3" t="s">
        <v>8290</v>
      </c>
      <c r="Q2036" s="8">
        <f t="shared" si="126"/>
        <v>3.868199871794872</v>
      </c>
      <c r="R2036" s="10">
        <f t="shared" si="127"/>
        <v>593.93620078740162</v>
      </c>
      <c r="S2036" s="3" t="s">
        <v>8309</v>
      </c>
      <c r="T2036" s="3" t="s">
        <v>8339</v>
      </c>
    </row>
    <row r="2037" spans="1:20" ht="88" x14ac:dyDescent="0.2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14">
        <f t="shared" si="124"/>
        <v>42356.958333333336</v>
      </c>
      <c r="J2037" s="3">
        <v>1450486800</v>
      </c>
      <c r="K2037" s="14">
        <f t="shared" si="125"/>
        <v>42311.54174768518</v>
      </c>
      <c r="L2037" s="3">
        <v>1446562807</v>
      </c>
      <c r="M2037" s="3" t="b">
        <v>1</v>
      </c>
      <c r="N2037" s="3">
        <v>644</v>
      </c>
      <c r="O2037" s="3" t="b">
        <v>1</v>
      </c>
      <c r="P2037" s="3" t="s">
        <v>8290</v>
      </c>
      <c r="Q2037" s="8">
        <f t="shared" si="126"/>
        <v>2.1103642500000004</v>
      </c>
      <c r="R2037" s="10">
        <f t="shared" si="127"/>
        <v>262.15704968944101</v>
      </c>
      <c r="S2037" s="3" t="s">
        <v>8309</v>
      </c>
      <c r="T2037" s="3" t="s">
        <v>8339</v>
      </c>
    </row>
    <row r="2038" spans="1:20" ht="88" x14ac:dyDescent="0.2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14">
        <f t="shared" si="124"/>
        <v>41768.781469907408</v>
      </c>
      <c r="J2038" s="3">
        <v>1399668319</v>
      </c>
      <c r="K2038" s="14">
        <f t="shared" si="125"/>
        <v>41738.781469907401</v>
      </c>
      <c r="L2038" s="3">
        <v>1397076319</v>
      </c>
      <c r="M2038" s="3" t="b">
        <v>1</v>
      </c>
      <c r="N2038" s="3">
        <v>848</v>
      </c>
      <c r="O2038" s="3" t="b">
        <v>1</v>
      </c>
      <c r="P2038" s="3" t="s">
        <v>8290</v>
      </c>
      <c r="Q2038" s="8">
        <f t="shared" si="126"/>
        <v>1.3166833333333334</v>
      </c>
      <c r="R2038" s="10">
        <f t="shared" si="127"/>
        <v>46.580778301886795</v>
      </c>
      <c r="S2038" s="3" t="s">
        <v>8309</v>
      </c>
      <c r="T2038" s="3" t="s">
        <v>8339</v>
      </c>
    </row>
    <row r="2039" spans="1:20" ht="88" x14ac:dyDescent="0.2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14">
        <f t="shared" si="124"/>
        <v>41638.168437499997</v>
      </c>
      <c r="J2039" s="3">
        <v>1388383353</v>
      </c>
      <c r="K2039" s="14">
        <f t="shared" si="125"/>
        <v>41578.126770833333</v>
      </c>
      <c r="L2039" s="3">
        <v>1383195753</v>
      </c>
      <c r="M2039" s="3" t="b">
        <v>1</v>
      </c>
      <c r="N2039" s="3">
        <v>429</v>
      </c>
      <c r="O2039" s="3" t="b">
        <v>1</v>
      </c>
      <c r="P2039" s="3" t="s">
        <v>8290</v>
      </c>
      <c r="Q2039" s="8">
        <f t="shared" si="126"/>
        <v>3.0047639999999998</v>
      </c>
      <c r="R2039" s="10">
        <f t="shared" si="127"/>
        <v>70.041118881118877</v>
      </c>
      <c r="S2039" s="3" t="s">
        <v>8309</v>
      </c>
      <c r="T2039" s="3" t="s">
        <v>8339</v>
      </c>
    </row>
    <row r="2040" spans="1:20" ht="88" x14ac:dyDescent="0.2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14">
        <f t="shared" si="124"/>
        <v>41456.666666666664</v>
      </c>
      <c r="J2040" s="3">
        <v>1372701600</v>
      </c>
      <c r="K2040" s="14">
        <f t="shared" si="125"/>
        <v>41424.187743055554</v>
      </c>
      <c r="L2040" s="3">
        <v>1369895421</v>
      </c>
      <c r="M2040" s="3" t="b">
        <v>1</v>
      </c>
      <c r="N2040" s="3">
        <v>204</v>
      </c>
      <c r="O2040" s="3" t="b">
        <v>1</v>
      </c>
      <c r="P2040" s="3" t="s">
        <v>8290</v>
      </c>
      <c r="Q2040" s="8">
        <f t="shared" si="126"/>
        <v>4.2051249999999998</v>
      </c>
      <c r="R2040" s="10">
        <f t="shared" si="127"/>
        <v>164.90686274509804</v>
      </c>
      <c r="S2040" s="3" t="s">
        <v>8309</v>
      </c>
      <c r="T2040" s="3" t="s">
        <v>8339</v>
      </c>
    </row>
    <row r="2041" spans="1:20" ht="66" x14ac:dyDescent="0.2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14">
        <f t="shared" si="124"/>
        <v>42705.124305555553</v>
      </c>
      <c r="J2041" s="3">
        <v>1480568340</v>
      </c>
      <c r="K2041" s="14">
        <f t="shared" si="125"/>
        <v>42675.35561342592</v>
      </c>
      <c r="L2041" s="3">
        <v>1477996325</v>
      </c>
      <c r="M2041" s="3" t="b">
        <v>1</v>
      </c>
      <c r="N2041" s="3">
        <v>379</v>
      </c>
      <c r="O2041" s="3" t="b">
        <v>1</v>
      </c>
      <c r="P2041" s="3" t="s">
        <v>8290</v>
      </c>
      <c r="Q2041" s="8">
        <f t="shared" si="126"/>
        <v>1.362168</v>
      </c>
      <c r="R2041" s="10">
        <f t="shared" si="127"/>
        <v>449.26385224274406</v>
      </c>
      <c r="S2041" s="3" t="s">
        <v>8309</v>
      </c>
      <c r="T2041" s="3" t="s">
        <v>8339</v>
      </c>
    </row>
    <row r="2042" spans="1:20" ht="66" x14ac:dyDescent="0.2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14">
        <f t="shared" si="124"/>
        <v>41593.885451388887</v>
      </c>
      <c r="J2042" s="3">
        <v>1384557303</v>
      </c>
      <c r="K2042" s="14">
        <f t="shared" si="125"/>
        <v>41578.843784722216</v>
      </c>
      <c r="L2042" s="3">
        <v>1383257703</v>
      </c>
      <c r="M2042" s="3" t="b">
        <v>1</v>
      </c>
      <c r="N2042" s="3">
        <v>271</v>
      </c>
      <c r="O2042" s="3" t="b">
        <v>1</v>
      </c>
      <c r="P2042" s="3" t="s">
        <v>8290</v>
      </c>
      <c r="Q2042" s="8">
        <f t="shared" si="126"/>
        <v>2.4817133333333334</v>
      </c>
      <c r="R2042" s="10">
        <f t="shared" si="127"/>
        <v>27.472841328413285</v>
      </c>
      <c r="S2042" s="3" t="s">
        <v>8309</v>
      </c>
      <c r="T2042" s="3" t="s">
        <v>8339</v>
      </c>
    </row>
    <row r="2043" spans="1:20" ht="88" x14ac:dyDescent="0.2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14">
        <f t="shared" si="124"/>
        <v>42684.484108796292</v>
      </c>
      <c r="J2043" s="3">
        <v>1478785027</v>
      </c>
      <c r="K2043" s="14">
        <f t="shared" si="125"/>
        <v>42654.442442129628</v>
      </c>
      <c r="L2043" s="3">
        <v>1476189427</v>
      </c>
      <c r="M2043" s="3" t="b">
        <v>0</v>
      </c>
      <c r="N2043" s="3">
        <v>120</v>
      </c>
      <c r="O2043" s="3" t="b">
        <v>1</v>
      </c>
      <c r="P2043" s="3" t="s">
        <v>8290</v>
      </c>
      <c r="Q2043" s="8">
        <f t="shared" si="126"/>
        <v>1.8186315789473684</v>
      </c>
      <c r="R2043" s="10">
        <f t="shared" si="127"/>
        <v>143.97499999999999</v>
      </c>
      <c r="S2043" s="3" t="s">
        <v>8309</v>
      </c>
      <c r="T2043" s="3" t="s">
        <v>8339</v>
      </c>
    </row>
    <row r="2044" spans="1:20" ht="88" x14ac:dyDescent="0.2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14">
        <f t="shared" si="124"/>
        <v>42391.624699074069</v>
      </c>
      <c r="J2044" s="3">
        <v>1453481974</v>
      </c>
      <c r="K2044" s="14">
        <f t="shared" si="125"/>
        <v>42331.624699074069</v>
      </c>
      <c r="L2044" s="3">
        <v>1448297974</v>
      </c>
      <c r="M2044" s="3" t="b">
        <v>0</v>
      </c>
      <c r="N2044" s="3">
        <v>140</v>
      </c>
      <c r="O2044" s="3" t="b">
        <v>1</v>
      </c>
      <c r="P2044" s="3" t="s">
        <v>8290</v>
      </c>
      <c r="Q2044" s="8">
        <f t="shared" si="126"/>
        <v>1.2353000000000001</v>
      </c>
      <c r="R2044" s="10">
        <f t="shared" si="127"/>
        <v>88.23571428571428</v>
      </c>
      <c r="S2044" s="3" t="s">
        <v>8309</v>
      </c>
      <c r="T2044" s="3" t="s">
        <v>8339</v>
      </c>
    </row>
    <row r="2045" spans="1:20" ht="88" x14ac:dyDescent="0.2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14">
        <f t="shared" si="124"/>
        <v>42715.124305555553</v>
      </c>
      <c r="J2045" s="3">
        <v>1481432340</v>
      </c>
      <c r="K2045" s="14">
        <f t="shared" si="125"/>
        <v>42661.093483796292</v>
      </c>
      <c r="L2045" s="3">
        <v>1476764077</v>
      </c>
      <c r="M2045" s="3" t="b">
        <v>0</v>
      </c>
      <c r="N2045" s="3">
        <v>193</v>
      </c>
      <c r="O2045" s="3" t="b">
        <v>1</v>
      </c>
      <c r="P2045" s="3" t="s">
        <v>8290</v>
      </c>
      <c r="Q2045" s="8">
        <f t="shared" si="126"/>
        <v>5.0620938628158845</v>
      </c>
      <c r="R2045" s="10">
        <f t="shared" si="127"/>
        <v>36.326424870466319</v>
      </c>
      <c r="S2045" s="3" t="s">
        <v>8309</v>
      </c>
      <c r="T2045" s="3" t="s">
        <v>8339</v>
      </c>
    </row>
    <row r="2046" spans="1:20" ht="88" x14ac:dyDescent="0.2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14">
        <f t="shared" si="124"/>
        <v>42168.600856481477</v>
      </c>
      <c r="J2046" s="3">
        <v>1434212714</v>
      </c>
      <c r="K2046" s="14">
        <f t="shared" si="125"/>
        <v>42138.600856481477</v>
      </c>
      <c r="L2046" s="3">
        <v>1431620714</v>
      </c>
      <c r="M2046" s="3" t="b">
        <v>0</v>
      </c>
      <c r="N2046" s="3">
        <v>180</v>
      </c>
      <c r="O2046" s="3" t="b">
        <v>1</v>
      </c>
      <c r="P2046" s="3" t="s">
        <v>8290</v>
      </c>
      <c r="Q2046" s="8">
        <f t="shared" si="126"/>
        <v>1.0821333333333334</v>
      </c>
      <c r="R2046" s="10">
        <f t="shared" si="127"/>
        <v>90.177777777777777</v>
      </c>
      <c r="S2046" s="3" t="s">
        <v>8309</v>
      </c>
      <c r="T2046" s="3" t="s">
        <v>8339</v>
      </c>
    </row>
    <row r="2047" spans="1:20" ht="110" x14ac:dyDescent="0.2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14">
        <f t="shared" si="124"/>
        <v>41099.005173611105</v>
      </c>
      <c r="J2047" s="3">
        <v>1341799647</v>
      </c>
      <c r="K2047" s="14">
        <f t="shared" si="125"/>
        <v>41069.005173611113</v>
      </c>
      <c r="L2047" s="3">
        <v>1339207647</v>
      </c>
      <c r="M2047" s="3" t="b">
        <v>0</v>
      </c>
      <c r="N2047" s="3">
        <v>263</v>
      </c>
      <c r="O2047" s="3" t="b">
        <v>1</v>
      </c>
      <c r="P2047" s="3" t="s">
        <v>8290</v>
      </c>
      <c r="Q2047" s="8">
        <f t="shared" si="126"/>
        <v>8.1918387755102042</v>
      </c>
      <c r="R2047" s="10">
        <f t="shared" si="127"/>
        <v>152.62361216730039</v>
      </c>
      <c r="S2047" s="3" t="s">
        <v>8309</v>
      </c>
      <c r="T2047" s="3" t="s">
        <v>8339</v>
      </c>
    </row>
    <row r="2048" spans="1:20" ht="88" x14ac:dyDescent="0.2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14">
        <f t="shared" si="124"/>
        <v>41417.088472222218</v>
      </c>
      <c r="J2048" s="3">
        <v>1369282044</v>
      </c>
      <c r="K2048" s="14">
        <f t="shared" si="125"/>
        <v>41387.088472222218</v>
      </c>
      <c r="L2048" s="3">
        <v>1366690044</v>
      </c>
      <c r="M2048" s="3" t="b">
        <v>0</v>
      </c>
      <c r="N2048" s="3">
        <v>217</v>
      </c>
      <c r="O2048" s="3" t="b">
        <v>1</v>
      </c>
      <c r="P2048" s="3" t="s">
        <v>8290</v>
      </c>
      <c r="Q2048" s="8">
        <f t="shared" si="126"/>
        <v>1.2110000000000001</v>
      </c>
      <c r="R2048" s="10">
        <f t="shared" si="127"/>
        <v>55.806451612903224</v>
      </c>
      <c r="S2048" s="3" t="s">
        <v>8309</v>
      </c>
      <c r="T2048" s="3" t="s">
        <v>8339</v>
      </c>
    </row>
    <row r="2049" spans="1:20" ht="88" x14ac:dyDescent="0.2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14">
        <f t="shared" si="124"/>
        <v>42110.916666666664</v>
      </c>
      <c r="J2049" s="3">
        <v>1429228800</v>
      </c>
      <c r="K2049" s="14">
        <f t="shared" si="125"/>
        <v>42081.820254629631</v>
      </c>
      <c r="L2049" s="3">
        <v>1426714870</v>
      </c>
      <c r="M2049" s="3" t="b">
        <v>0</v>
      </c>
      <c r="N2049" s="3">
        <v>443</v>
      </c>
      <c r="O2049" s="3" t="b">
        <v>1</v>
      </c>
      <c r="P2049" s="3" t="s">
        <v>8290</v>
      </c>
      <c r="Q2049" s="8">
        <f t="shared" si="126"/>
        <v>1.0299897959183673</v>
      </c>
      <c r="R2049" s="10">
        <f t="shared" si="127"/>
        <v>227.85327313769753</v>
      </c>
      <c r="S2049" s="3" t="s">
        <v>8309</v>
      </c>
      <c r="T2049" s="3" t="s">
        <v>8339</v>
      </c>
    </row>
    <row r="2050" spans="1:20" ht="88" x14ac:dyDescent="0.2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14">
        <f t="shared" si="124"/>
        <v>41417.568182870367</v>
      </c>
      <c r="J2050" s="3">
        <v>1369323491</v>
      </c>
      <c r="K2050" s="14">
        <f t="shared" si="125"/>
        <v>41387.568182870367</v>
      </c>
      <c r="L2050" s="3">
        <v>1366731491</v>
      </c>
      <c r="M2050" s="3" t="b">
        <v>0</v>
      </c>
      <c r="N2050" s="3">
        <v>1373</v>
      </c>
      <c r="O2050" s="3" t="b">
        <v>1</v>
      </c>
      <c r="P2050" s="3" t="s">
        <v>8290</v>
      </c>
      <c r="Q2050" s="8">
        <f t="shared" si="126"/>
        <v>1.4833229411764706</v>
      </c>
      <c r="R2050" s="10">
        <f t="shared" si="127"/>
        <v>91.82989803350327</v>
      </c>
      <c r="S2050" s="3" t="s">
        <v>8309</v>
      </c>
      <c r="T2050" s="3" t="s">
        <v>8339</v>
      </c>
    </row>
    <row r="2051" spans="1:20" ht="44" x14ac:dyDescent="0.2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14">
        <f t="shared" ref="I2051:I2114" si="128">(((J2051/60)/60)/24)+DATE(1970,1,1)+(-2/24)</f>
        <v>41610.874305555553</v>
      </c>
      <c r="J2051" s="3">
        <v>1386025140</v>
      </c>
      <c r="K2051" s="14">
        <f t="shared" ref="K2051:K2114" si="129">(L2051/86400)+25569+(-2/24)</f>
        <v>41575.444016203699</v>
      </c>
      <c r="L2051" s="3">
        <v>1382963963</v>
      </c>
      <c r="M2051" s="3" t="b">
        <v>0</v>
      </c>
      <c r="N2051" s="3">
        <v>742</v>
      </c>
      <c r="O2051" s="3" t="b">
        <v>1</v>
      </c>
      <c r="P2051" s="3" t="s">
        <v>8290</v>
      </c>
      <c r="Q2051" s="8">
        <f t="shared" ref="Q2051:Q2114" si="130">E2051/D2051</f>
        <v>1.2019070000000001</v>
      </c>
      <c r="R2051" s="10">
        <f t="shared" ref="R2051:R2114" si="131">E2051/N2051</f>
        <v>80.991037735849048</v>
      </c>
      <c r="S2051" s="3" t="s">
        <v>8309</v>
      </c>
      <c r="T2051" s="3" t="s">
        <v>8339</v>
      </c>
    </row>
    <row r="2052" spans="1:20" ht="110" x14ac:dyDescent="0.2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14">
        <f t="shared" si="128"/>
        <v>42154.988171296289</v>
      </c>
      <c r="J2052" s="3">
        <v>1433036578</v>
      </c>
      <c r="K2052" s="14">
        <f t="shared" si="129"/>
        <v>42114.988171296289</v>
      </c>
      <c r="L2052" s="3">
        <v>1429580578</v>
      </c>
      <c r="M2052" s="3" t="b">
        <v>0</v>
      </c>
      <c r="N2052" s="3">
        <v>170</v>
      </c>
      <c r="O2052" s="3" t="b">
        <v>1</v>
      </c>
      <c r="P2052" s="3" t="s">
        <v>8290</v>
      </c>
      <c r="Q2052" s="8">
        <f t="shared" si="130"/>
        <v>4.7327000000000004</v>
      </c>
      <c r="R2052" s="10">
        <f t="shared" si="131"/>
        <v>278.39411764705881</v>
      </c>
      <c r="S2052" s="3" t="s">
        <v>8309</v>
      </c>
      <c r="T2052" s="3" t="s">
        <v>8339</v>
      </c>
    </row>
    <row r="2053" spans="1:20" ht="88" x14ac:dyDescent="0.2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14">
        <f t="shared" si="128"/>
        <v>41633.939085648148</v>
      </c>
      <c r="J2053" s="3">
        <v>1388017937</v>
      </c>
      <c r="K2053" s="14">
        <f t="shared" si="129"/>
        <v>41603.939085648148</v>
      </c>
      <c r="L2053" s="3">
        <v>1385425937</v>
      </c>
      <c r="M2053" s="3" t="b">
        <v>0</v>
      </c>
      <c r="N2053" s="3">
        <v>242</v>
      </c>
      <c r="O2053" s="3" t="b">
        <v>1</v>
      </c>
      <c r="P2053" s="3" t="s">
        <v>8290</v>
      </c>
      <c r="Q2053" s="8">
        <f t="shared" si="130"/>
        <v>1.303625</v>
      </c>
      <c r="R2053" s="10">
        <f t="shared" si="131"/>
        <v>43.095041322314053</v>
      </c>
      <c r="S2053" s="3" t="s">
        <v>8309</v>
      </c>
      <c r="T2053" s="3" t="s">
        <v>8339</v>
      </c>
    </row>
    <row r="2054" spans="1:20" ht="88" x14ac:dyDescent="0.2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14">
        <f t="shared" si="128"/>
        <v>42420.000613425924</v>
      </c>
      <c r="J2054" s="3">
        <v>1455933653</v>
      </c>
      <c r="K2054" s="14">
        <f t="shared" si="129"/>
        <v>42375.000613425924</v>
      </c>
      <c r="L2054" s="3">
        <v>1452045653</v>
      </c>
      <c r="M2054" s="3" t="b">
        <v>0</v>
      </c>
      <c r="N2054" s="3">
        <v>541</v>
      </c>
      <c r="O2054" s="3" t="b">
        <v>1</v>
      </c>
      <c r="P2054" s="3" t="s">
        <v>8290</v>
      </c>
      <c r="Q2054" s="8">
        <f t="shared" si="130"/>
        <v>3.5304799999999998</v>
      </c>
      <c r="R2054" s="10">
        <f t="shared" si="131"/>
        <v>326.29205175600737</v>
      </c>
      <c r="S2054" s="3" t="s">
        <v>8309</v>
      </c>
      <c r="T2054" s="3" t="s">
        <v>8339</v>
      </c>
    </row>
    <row r="2055" spans="1:20" ht="88" x14ac:dyDescent="0.2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14">
        <f t="shared" si="128"/>
        <v>42333.575821759259</v>
      </c>
      <c r="J2055" s="3">
        <v>1448466551</v>
      </c>
      <c r="K2055" s="14">
        <f t="shared" si="129"/>
        <v>42303.534155092588</v>
      </c>
      <c r="L2055" s="3">
        <v>1445870951</v>
      </c>
      <c r="M2055" s="3" t="b">
        <v>0</v>
      </c>
      <c r="N2055" s="3">
        <v>121</v>
      </c>
      <c r="O2055" s="3" t="b">
        <v>1</v>
      </c>
      <c r="P2055" s="3" t="s">
        <v>8290</v>
      </c>
      <c r="Q2055" s="8">
        <f t="shared" si="130"/>
        <v>1.0102</v>
      </c>
      <c r="R2055" s="10">
        <f t="shared" si="131"/>
        <v>41.743801652892564</v>
      </c>
      <c r="S2055" s="3" t="s">
        <v>8309</v>
      </c>
      <c r="T2055" s="3" t="s">
        <v>8339</v>
      </c>
    </row>
    <row r="2056" spans="1:20" ht="88" x14ac:dyDescent="0.2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14">
        <f t="shared" si="128"/>
        <v>41761.437615740739</v>
      </c>
      <c r="J2056" s="3">
        <v>1399033810</v>
      </c>
      <c r="K2056" s="14">
        <f t="shared" si="129"/>
        <v>41731.437615740739</v>
      </c>
      <c r="L2056" s="3">
        <v>1396441810</v>
      </c>
      <c r="M2056" s="3" t="b">
        <v>0</v>
      </c>
      <c r="N2056" s="3">
        <v>621</v>
      </c>
      <c r="O2056" s="3" t="b">
        <v>1</v>
      </c>
      <c r="P2056" s="3" t="s">
        <v>8290</v>
      </c>
      <c r="Q2056" s="8">
        <f t="shared" si="130"/>
        <v>1.1359142857142857</v>
      </c>
      <c r="R2056" s="10">
        <f t="shared" si="131"/>
        <v>64.020933977455712</v>
      </c>
      <c r="S2056" s="3" t="s">
        <v>8309</v>
      </c>
      <c r="T2056" s="3" t="s">
        <v>8339</v>
      </c>
    </row>
    <row r="2057" spans="1:20" ht="88" x14ac:dyDescent="0.2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14">
        <f t="shared" si="128"/>
        <v>41976.083333333336</v>
      </c>
      <c r="J2057" s="3">
        <v>1417579200</v>
      </c>
      <c r="K2057" s="14">
        <f t="shared" si="129"/>
        <v>41946.590775462959</v>
      </c>
      <c r="L2057" s="3">
        <v>1415031043</v>
      </c>
      <c r="M2057" s="3" t="b">
        <v>0</v>
      </c>
      <c r="N2057" s="3">
        <v>101</v>
      </c>
      <c r="O2057" s="3" t="b">
        <v>1</v>
      </c>
      <c r="P2057" s="3" t="s">
        <v>8290</v>
      </c>
      <c r="Q2057" s="8">
        <f t="shared" si="130"/>
        <v>1.6741666666666666</v>
      </c>
      <c r="R2057" s="10">
        <f t="shared" si="131"/>
        <v>99.455445544554451</v>
      </c>
      <c r="S2057" s="3" t="s">
        <v>8309</v>
      </c>
      <c r="T2057" s="3" t="s">
        <v>8339</v>
      </c>
    </row>
    <row r="2058" spans="1:20" ht="88" x14ac:dyDescent="0.2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14">
        <f t="shared" si="128"/>
        <v>41381.677569444444</v>
      </c>
      <c r="J2058" s="3">
        <v>1366222542</v>
      </c>
      <c r="K2058" s="14">
        <f t="shared" si="129"/>
        <v>41351.677569444444</v>
      </c>
      <c r="L2058" s="3">
        <v>1363630542</v>
      </c>
      <c r="M2058" s="3" t="b">
        <v>0</v>
      </c>
      <c r="N2058" s="3">
        <v>554</v>
      </c>
      <c r="O2058" s="3" t="b">
        <v>1</v>
      </c>
      <c r="P2058" s="3" t="s">
        <v>8290</v>
      </c>
      <c r="Q2058" s="8">
        <f t="shared" si="130"/>
        <v>1.5345200000000001</v>
      </c>
      <c r="R2058" s="10">
        <f t="shared" si="131"/>
        <v>138.49458483754512</v>
      </c>
      <c r="S2058" s="3" t="s">
        <v>8309</v>
      </c>
      <c r="T2058" s="3" t="s">
        <v>8339</v>
      </c>
    </row>
    <row r="2059" spans="1:20" ht="88" x14ac:dyDescent="0.2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14">
        <f t="shared" si="128"/>
        <v>42426.411249999997</v>
      </c>
      <c r="J2059" s="3">
        <v>1456487532</v>
      </c>
      <c r="K2059" s="14">
        <f t="shared" si="129"/>
        <v>42396.411249999997</v>
      </c>
      <c r="L2059" s="3">
        <v>1453895532</v>
      </c>
      <c r="M2059" s="3" t="b">
        <v>0</v>
      </c>
      <c r="N2059" s="3">
        <v>666</v>
      </c>
      <c r="O2059" s="3" t="b">
        <v>1</v>
      </c>
      <c r="P2059" s="3" t="s">
        <v>8290</v>
      </c>
      <c r="Q2059" s="8">
        <f t="shared" si="130"/>
        <v>2.022322</v>
      </c>
      <c r="R2059" s="10">
        <f t="shared" si="131"/>
        <v>45.547792792792798</v>
      </c>
      <c r="S2059" s="3" t="s">
        <v>8309</v>
      </c>
      <c r="T2059" s="3" t="s">
        <v>8339</v>
      </c>
    </row>
    <row r="2060" spans="1:20" ht="44" x14ac:dyDescent="0.2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14">
        <f t="shared" si="128"/>
        <v>42065.749999999993</v>
      </c>
      <c r="J2060" s="3">
        <v>1425326400</v>
      </c>
      <c r="K2060" s="14">
        <f t="shared" si="129"/>
        <v>42026.28738425926</v>
      </c>
      <c r="L2060" s="3">
        <v>1421916830</v>
      </c>
      <c r="M2060" s="3" t="b">
        <v>0</v>
      </c>
      <c r="N2060" s="3">
        <v>410</v>
      </c>
      <c r="O2060" s="3" t="b">
        <v>1</v>
      </c>
      <c r="P2060" s="3" t="s">
        <v>8290</v>
      </c>
      <c r="Q2060" s="8">
        <f t="shared" si="130"/>
        <v>1.6828125</v>
      </c>
      <c r="R2060" s="10">
        <f t="shared" si="131"/>
        <v>10.507317073170732</v>
      </c>
      <c r="S2060" s="3" t="s">
        <v>8309</v>
      </c>
      <c r="T2060" s="3" t="s">
        <v>8339</v>
      </c>
    </row>
    <row r="2061" spans="1:20" ht="110" x14ac:dyDescent="0.2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14">
        <f t="shared" si="128"/>
        <v>42400.832638888889</v>
      </c>
      <c r="J2061" s="3">
        <v>1454277540</v>
      </c>
      <c r="K2061" s="14">
        <f t="shared" si="129"/>
        <v>42361.519143518519</v>
      </c>
      <c r="L2061" s="3">
        <v>1450880854</v>
      </c>
      <c r="M2061" s="3" t="b">
        <v>0</v>
      </c>
      <c r="N2061" s="3">
        <v>375</v>
      </c>
      <c r="O2061" s="3" t="b">
        <v>1</v>
      </c>
      <c r="P2061" s="3" t="s">
        <v>8290</v>
      </c>
      <c r="Q2061" s="8">
        <f t="shared" si="130"/>
        <v>1.4345666666666668</v>
      </c>
      <c r="R2061" s="10">
        <f t="shared" si="131"/>
        <v>114.76533333333333</v>
      </c>
      <c r="S2061" s="3" t="s">
        <v>8309</v>
      </c>
      <c r="T2061" s="3" t="s">
        <v>8339</v>
      </c>
    </row>
    <row r="2062" spans="1:20" ht="88" x14ac:dyDescent="0.2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14">
        <f t="shared" si="128"/>
        <v>41843.559606481482</v>
      </c>
      <c r="J2062" s="3">
        <v>1406129150</v>
      </c>
      <c r="K2062" s="14">
        <f t="shared" si="129"/>
        <v>41783.559606481482</v>
      </c>
      <c r="L2062" s="3">
        <v>1400945150</v>
      </c>
      <c r="M2062" s="3" t="b">
        <v>0</v>
      </c>
      <c r="N2062" s="3">
        <v>1364</v>
      </c>
      <c r="O2062" s="3" t="b">
        <v>1</v>
      </c>
      <c r="P2062" s="3" t="s">
        <v>8290</v>
      </c>
      <c r="Q2062" s="8">
        <f t="shared" si="130"/>
        <v>1.964</v>
      </c>
      <c r="R2062" s="10">
        <f t="shared" si="131"/>
        <v>35.997067448680355</v>
      </c>
      <c r="S2062" s="3" t="s">
        <v>8309</v>
      </c>
      <c r="T2062" s="3" t="s">
        <v>8339</v>
      </c>
    </row>
    <row r="2063" spans="1:20" ht="88" x14ac:dyDescent="0.2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14">
        <f t="shared" si="128"/>
        <v>42735.681180555555</v>
      </c>
      <c r="J2063" s="3">
        <v>1483208454</v>
      </c>
      <c r="K2063" s="14">
        <f t="shared" si="129"/>
        <v>42705.681180555555</v>
      </c>
      <c r="L2063" s="3">
        <v>1480616454</v>
      </c>
      <c r="M2063" s="3" t="b">
        <v>0</v>
      </c>
      <c r="N2063" s="3">
        <v>35</v>
      </c>
      <c r="O2063" s="3" t="b">
        <v>1</v>
      </c>
      <c r="P2063" s="3" t="s">
        <v>8290</v>
      </c>
      <c r="Q2063" s="8">
        <f t="shared" si="130"/>
        <v>1.0791999999999999</v>
      </c>
      <c r="R2063" s="10">
        <f t="shared" si="131"/>
        <v>154.17142857142858</v>
      </c>
      <c r="S2063" s="3" t="s">
        <v>8309</v>
      </c>
      <c r="T2063" s="3" t="s">
        <v>8339</v>
      </c>
    </row>
    <row r="2064" spans="1:20" ht="110" x14ac:dyDescent="0.2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14">
        <f t="shared" si="128"/>
        <v>42453.2580787037</v>
      </c>
      <c r="J2064" s="3">
        <v>1458807098</v>
      </c>
      <c r="K2064" s="14">
        <f t="shared" si="129"/>
        <v>42423.299745370365</v>
      </c>
      <c r="L2064" s="3">
        <v>1456218698</v>
      </c>
      <c r="M2064" s="3" t="b">
        <v>0</v>
      </c>
      <c r="N2064" s="3">
        <v>203</v>
      </c>
      <c r="O2064" s="3" t="b">
        <v>1</v>
      </c>
      <c r="P2064" s="3" t="s">
        <v>8290</v>
      </c>
      <c r="Q2064" s="8">
        <f t="shared" si="130"/>
        <v>1.14977</v>
      </c>
      <c r="R2064" s="10">
        <f t="shared" si="131"/>
        <v>566.38916256157631</v>
      </c>
      <c r="S2064" s="3" t="s">
        <v>8309</v>
      </c>
      <c r="T2064" s="3" t="s">
        <v>8339</v>
      </c>
    </row>
    <row r="2065" spans="1:20" ht="66" x14ac:dyDescent="0.2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14">
        <f t="shared" si="128"/>
        <v>42505.649317129624</v>
      </c>
      <c r="J2065" s="3">
        <v>1463333701</v>
      </c>
      <c r="K2065" s="14">
        <f t="shared" si="129"/>
        <v>42472.649317129624</v>
      </c>
      <c r="L2065" s="3">
        <v>1460482501</v>
      </c>
      <c r="M2065" s="3" t="b">
        <v>0</v>
      </c>
      <c r="N2065" s="3">
        <v>49</v>
      </c>
      <c r="O2065" s="3" t="b">
        <v>1</v>
      </c>
      <c r="P2065" s="3" t="s">
        <v>8290</v>
      </c>
      <c r="Q2065" s="8">
        <f t="shared" si="130"/>
        <v>1.4804999999999999</v>
      </c>
      <c r="R2065" s="10">
        <f t="shared" si="131"/>
        <v>120.85714285714286</v>
      </c>
      <c r="S2065" s="3" t="s">
        <v>8309</v>
      </c>
      <c r="T2065" s="3" t="s">
        <v>8339</v>
      </c>
    </row>
    <row r="2066" spans="1:20" ht="88" x14ac:dyDescent="0.2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14">
        <f t="shared" si="128"/>
        <v>41425.416666666664</v>
      </c>
      <c r="J2066" s="3">
        <v>1370001600</v>
      </c>
      <c r="K2066" s="14">
        <f t="shared" si="129"/>
        <v>41389.2815162037</v>
      </c>
      <c r="L2066" s="3">
        <v>1366879523</v>
      </c>
      <c r="M2066" s="3" t="b">
        <v>0</v>
      </c>
      <c r="N2066" s="3">
        <v>5812</v>
      </c>
      <c r="O2066" s="3" t="b">
        <v>1</v>
      </c>
      <c r="P2066" s="3" t="s">
        <v>8290</v>
      </c>
      <c r="Q2066" s="8">
        <f t="shared" si="130"/>
        <v>1.9116676082790633</v>
      </c>
      <c r="R2066" s="10">
        <f t="shared" si="131"/>
        <v>86.163845492085343</v>
      </c>
      <c r="S2066" s="3" t="s">
        <v>8309</v>
      </c>
      <c r="T2066" s="3" t="s">
        <v>8339</v>
      </c>
    </row>
    <row r="2067" spans="1:20" ht="88" x14ac:dyDescent="0.2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14">
        <f t="shared" si="128"/>
        <v>41633.250335648147</v>
      </c>
      <c r="J2067" s="3">
        <v>1387958429</v>
      </c>
      <c r="K2067" s="14">
        <f t="shared" si="129"/>
        <v>41603.250335648147</v>
      </c>
      <c r="L2067" s="3">
        <v>1385366429</v>
      </c>
      <c r="M2067" s="3" t="b">
        <v>0</v>
      </c>
      <c r="N2067" s="3">
        <v>1556</v>
      </c>
      <c r="O2067" s="3" t="b">
        <v>1</v>
      </c>
      <c r="P2067" s="3" t="s">
        <v>8290</v>
      </c>
      <c r="Q2067" s="8">
        <f t="shared" si="130"/>
        <v>1.99215125</v>
      </c>
      <c r="R2067" s="10">
        <f t="shared" si="131"/>
        <v>51.212114395886893</v>
      </c>
      <c r="S2067" s="3" t="s">
        <v>8309</v>
      </c>
      <c r="T2067" s="3" t="s">
        <v>8339</v>
      </c>
    </row>
    <row r="2068" spans="1:20" ht="88" x14ac:dyDescent="0.2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14">
        <f t="shared" si="128"/>
        <v>41874.688460648147</v>
      </c>
      <c r="J2068" s="3">
        <v>1408818683</v>
      </c>
      <c r="K2068" s="14">
        <f t="shared" si="129"/>
        <v>41844.688460648147</v>
      </c>
      <c r="L2068" s="3">
        <v>1406226683</v>
      </c>
      <c r="M2068" s="3" t="b">
        <v>0</v>
      </c>
      <c r="N2068" s="3">
        <v>65</v>
      </c>
      <c r="O2068" s="3" t="b">
        <v>1</v>
      </c>
      <c r="P2068" s="3" t="s">
        <v>8290</v>
      </c>
      <c r="Q2068" s="8">
        <f t="shared" si="130"/>
        <v>2.1859999999999999</v>
      </c>
      <c r="R2068" s="10">
        <f t="shared" si="131"/>
        <v>67.261538461538464</v>
      </c>
      <c r="S2068" s="3" t="s">
        <v>8309</v>
      </c>
      <c r="T2068" s="3" t="s">
        <v>8339</v>
      </c>
    </row>
    <row r="2069" spans="1:20" ht="88" x14ac:dyDescent="0.2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14">
        <f t="shared" si="128"/>
        <v>42148.770555555551</v>
      </c>
      <c r="J2069" s="3">
        <v>1432499376</v>
      </c>
      <c r="K2069" s="14">
        <f t="shared" si="129"/>
        <v>42115.770555555551</v>
      </c>
      <c r="L2069" s="3">
        <v>1429648176</v>
      </c>
      <c r="M2069" s="3" t="b">
        <v>0</v>
      </c>
      <c r="N2069" s="3">
        <v>10</v>
      </c>
      <c r="O2069" s="3" t="b">
        <v>1</v>
      </c>
      <c r="P2069" s="3" t="s">
        <v>8290</v>
      </c>
      <c r="Q2069" s="8">
        <f t="shared" si="130"/>
        <v>1.2686868686868686</v>
      </c>
      <c r="R2069" s="10">
        <f t="shared" si="131"/>
        <v>62.8</v>
      </c>
      <c r="S2069" s="3" t="s">
        <v>8309</v>
      </c>
      <c r="T2069" s="3" t="s">
        <v>8339</v>
      </c>
    </row>
    <row r="2070" spans="1:20" ht="88" x14ac:dyDescent="0.2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14">
        <f t="shared" si="128"/>
        <v>42663.758275462962</v>
      </c>
      <c r="J2070" s="3">
        <v>1476994315</v>
      </c>
      <c r="K2070" s="14">
        <f t="shared" si="129"/>
        <v>42633.758275462962</v>
      </c>
      <c r="L2070" s="3">
        <v>1474402315</v>
      </c>
      <c r="M2070" s="3" t="b">
        <v>0</v>
      </c>
      <c r="N2070" s="3">
        <v>76</v>
      </c>
      <c r="O2070" s="3" t="b">
        <v>1</v>
      </c>
      <c r="P2070" s="3" t="s">
        <v>8290</v>
      </c>
      <c r="Q2070" s="8">
        <f t="shared" si="130"/>
        <v>1.0522388</v>
      </c>
      <c r="R2070" s="10">
        <f t="shared" si="131"/>
        <v>346.13118421052633</v>
      </c>
      <c r="S2070" s="3" t="s">
        <v>8309</v>
      </c>
      <c r="T2070" s="3" t="s">
        <v>8339</v>
      </c>
    </row>
    <row r="2071" spans="1:20" ht="110" x14ac:dyDescent="0.2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14">
        <f t="shared" si="128"/>
        <v>42371.888784722221</v>
      </c>
      <c r="J2071" s="3">
        <v>1451776791</v>
      </c>
      <c r="K2071" s="14">
        <f t="shared" si="129"/>
        <v>42340.888784722221</v>
      </c>
      <c r="L2071" s="3">
        <v>1449098391</v>
      </c>
      <c r="M2071" s="3" t="b">
        <v>0</v>
      </c>
      <c r="N2071" s="3">
        <v>263</v>
      </c>
      <c r="O2071" s="3" t="b">
        <v>1</v>
      </c>
      <c r="P2071" s="3" t="s">
        <v>8290</v>
      </c>
      <c r="Q2071" s="8">
        <f t="shared" si="130"/>
        <v>1.2840666000000001</v>
      </c>
      <c r="R2071" s="10">
        <f t="shared" si="131"/>
        <v>244.11912547528519</v>
      </c>
      <c r="S2071" s="3" t="s">
        <v>8309</v>
      </c>
      <c r="T2071" s="3" t="s">
        <v>8339</v>
      </c>
    </row>
    <row r="2072" spans="1:20" ht="88" x14ac:dyDescent="0.2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14">
        <f t="shared" si="128"/>
        <v>42549.573182870365</v>
      </c>
      <c r="J2072" s="3">
        <v>1467128723</v>
      </c>
      <c r="K2072" s="14">
        <f t="shared" si="129"/>
        <v>42519.573182870365</v>
      </c>
      <c r="L2072" s="3">
        <v>1464536723</v>
      </c>
      <c r="M2072" s="3" t="b">
        <v>0</v>
      </c>
      <c r="N2072" s="3">
        <v>1530</v>
      </c>
      <c r="O2072" s="3" t="b">
        <v>1</v>
      </c>
      <c r="P2072" s="3" t="s">
        <v>8290</v>
      </c>
      <c r="Q2072" s="8">
        <f t="shared" si="130"/>
        <v>3.1732719999999999</v>
      </c>
      <c r="R2072" s="10">
        <f t="shared" si="131"/>
        <v>259.25424836601309</v>
      </c>
      <c r="S2072" s="3" t="s">
        <v>8309</v>
      </c>
      <c r="T2072" s="3" t="s">
        <v>8339</v>
      </c>
    </row>
    <row r="2073" spans="1:20" ht="88" x14ac:dyDescent="0.2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14">
        <f t="shared" si="128"/>
        <v>42645.195416666662</v>
      </c>
      <c r="J2073" s="3">
        <v>1475390484</v>
      </c>
      <c r="K2073" s="14">
        <f t="shared" si="129"/>
        <v>42600.195416666662</v>
      </c>
      <c r="L2073" s="3">
        <v>1471502484</v>
      </c>
      <c r="M2073" s="3" t="b">
        <v>0</v>
      </c>
      <c r="N2073" s="3">
        <v>278</v>
      </c>
      <c r="O2073" s="3" t="b">
        <v>1</v>
      </c>
      <c r="P2073" s="3" t="s">
        <v>8290</v>
      </c>
      <c r="Q2073" s="8">
        <f t="shared" si="130"/>
        <v>2.8073000000000001</v>
      </c>
      <c r="R2073" s="10">
        <f t="shared" si="131"/>
        <v>201.96402877697841</v>
      </c>
      <c r="S2073" s="3" t="s">
        <v>8309</v>
      </c>
      <c r="T2073" s="3" t="s">
        <v>8339</v>
      </c>
    </row>
    <row r="2074" spans="1:20" ht="110" x14ac:dyDescent="0.2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14">
        <f t="shared" si="128"/>
        <v>42497.498055555552</v>
      </c>
      <c r="J2074" s="3">
        <v>1462629432</v>
      </c>
      <c r="K2074" s="14">
        <f t="shared" si="129"/>
        <v>42467.498055555552</v>
      </c>
      <c r="L2074" s="3">
        <v>1460037432</v>
      </c>
      <c r="M2074" s="3" t="b">
        <v>0</v>
      </c>
      <c r="N2074" s="3">
        <v>350</v>
      </c>
      <c r="O2074" s="3" t="b">
        <v>1</v>
      </c>
      <c r="P2074" s="3" t="s">
        <v>8290</v>
      </c>
      <c r="Q2074" s="8">
        <f t="shared" si="130"/>
        <v>1.1073146853146854</v>
      </c>
      <c r="R2074" s="10">
        <f t="shared" si="131"/>
        <v>226.20857142857142</v>
      </c>
      <c r="S2074" s="3" t="s">
        <v>8309</v>
      </c>
      <c r="T2074" s="3" t="s">
        <v>8339</v>
      </c>
    </row>
    <row r="2075" spans="1:20" ht="88" x14ac:dyDescent="0.2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14">
        <f t="shared" si="128"/>
        <v>42132.584699074076</v>
      </c>
      <c r="J2075" s="3">
        <v>1431100918</v>
      </c>
      <c r="K2075" s="14">
        <f t="shared" si="129"/>
        <v>42087.584699074076</v>
      </c>
      <c r="L2075" s="3">
        <v>1427212918</v>
      </c>
      <c r="M2075" s="3" t="b">
        <v>0</v>
      </c>
      <c r="N2075" s="3">
        <v>470</v>
      </c>
      <c r="O2075" s="3" t="b">
        <v>1</v>
      </c>
      <c r="P2075" s="3" t="s">
        <v>8290</v>
      </c>
      <c r="Q2075" s="8">
        <f t="shared" si="130"/>
        <v>1.5260429999999998</v>
      </c>
      <c r="R2075" s="10">
        <f t="shared" si="131"/>
        <v>324.69</v>
      </c>
      <c r="S2075" s="3" t="s">
        <v>8309</v>
      </c>
      <c r="T2075" s="3" t="s">
        <v>8339</v>
      </c>
    </row>
    <row r="2076" spans="1:20" ht="66" x14ac:dyDescent="0.2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14">
        <f t="shared" si="128"/>
        <v>42496.742847222216</v>
      </c>
      <c r="J2076" s="3">
        <v>1462564182</v>
      </c>
      <c r="K2076" s="14">
        <f t="shared" si="129"/>
        <v>42466.742847222216</v>
      </c>
      <c r="L2076" s="3">
        <v>1459972182</v>
      </c>
      <c r="M2076" s="3" t="b">
        <v>0</v>
      </c>
      <c r="N2076" s="3">
        <v>3</v>
      </c>
      <c r="O2076" s="3" t="b">
        <v>1</v>
      </c>
      <c r="P2076" s="3" t="s">
        <v>8290</v>
      </c>
      <c r="Q2076" s="8">
        <f t="shared" si="130"/>
        <v>1.0249999999999999</v>
      </c>
      <c r="R2076" s="10">
        <f t="shared" si="131"/>
        <v>205</v>
      </c>
      <c r="S2076" s="3" t="s">
        <v>8309</v>
      </c>
      <c r="T2076" s="3" t="s">
        <v>8339</v>
      </c>
    </row>
    <row r="2077" spans="1:20" ht="88" x14ac:dyDescent="0.2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14">
        <f t="shared" si="128"/>
        <v>41480.598240740735</v>
      </c>
      <c r="J2077" s="3">
        <v>1374769288</v>
      </c>
      <c r="K2077" s="14">
        <f t="shared" si="129"/>
        <v>41450.598240740735</v>
      </c>
      <c r="L2077" s="3">
        <v>1372177288</v>
      </c>
      <c r="M2077" s="3" t="b">
        <v>0</v>
      </c>
      <c r="N2077" s="3">
        <v>8200</v>
      </c>
      <c r="O2077" s="3" t="b">
        <v>1</v>
      </c>
      <c r="P2077" s="3" t="s">
        <v>8290</v>
      </c>
      <c r="Q2077" s="8">
        <f t="shared" si="130"/>
        <v>16.783738373837384</v>
      </c>
      <c r="R2077" s="10">
        <f t="shared" si="131"/>
        <v>20.465926829268295</v>
      </c>
      <c r="S2077" s="3" t="s">
        <v>8309</v>
      </c>
      <c r="T2077" s="3" t="s">
        <v>8339</v>
      </c>
    </row>
    <row r="2078" spans="1:20" ht="66" x14ac:dyDescent="0.2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14">
        <f t="shared" si="128"/>
        <v>41843.797326388885</v>
      </c>
      <c r="J2078" s="3">
        <v>1406149689</v>
      </c>
      <c r="K2078" s="14">
        <f t="shared" si="129"/>
        <v>41803.797326388885</v>
      </c>
      <c r="L2078" s="3">
        <v>1402693689</v>
      </c>
      <c r="M2078" s="3" t="b">
        <v>0</v>
      </c>
      <c r="N2078" s="3">
        <v>8359</v>
      </c>
      <c r="O2078" s="3" t="b">
        <v>1</v>
      </c>
      <c r="P2078" s="3" t="s">
        <v>8290</v>
      </c>
      <c r="Q2078" s="8">
        <f t="shared" si="130"/>
        <v>5.4334915642458101</v>
      </c>
      <c r="R2078" s="10">
        <f t="shared" si="131"/>
        <v>116.35303146309367</v>
      </c>
      <c r="S2078" s="3" t="s">
        <v>8309</v>
      </c>
      <c r="T2078" s="3" t="s">
        <v>8339</v>
      </c>
    </row>
    <row r="2079" spans="1:20" ht="88" x14ac:dyDescent="0.2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14">
        <f t="shared" si="128"/>
        <v>42160.791666666664</v>
      </c>
      <c r="J2079" s="3">
        <v>1433538000</v>
      </c>
      <c r="K2079" s="14">
        <f t="shared" si="129"/>
        <v>42102.95921296296</v>
      </c>
      <c r="L2079" s="3">
        <v>1428541276</v>
      </c>
      <c r="M2079" s="3" t="b">
        <v>0</v>
      </c>
      <c r="N2079" s="3">
        <v>188</v>
      </c>
      <c r="O2079" s="3" t="b">
        <v>1</v>
      </c>
      <c r="P2079" s="3" t="s">
        <v>8290</v>
      </c>
      <c r="Q2079" s="8">
        <f t="shared" si="130"/>
        <v>1.1550800000000001</v>
      </c>
      <c r="R2079" s="10">
        <f t="shared" si="131"/>
        <v>307.20212765957444</v>
      </c>
      <c r="S2079" s="3" t="s">
        <v>8309</v>
      </c>
      <c r="T2079" s="3" t="s">
        <v>8339</v>
      </c>
    </row>
    <row r="2080" spans="1:20" ht="88" x14ac:dyDescent="0.2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14">
        <f t="shared" si="128"/>
        <v>42722.688159722216</v>
      </c>
      <c r="J2080" s="3">
        <v>1482085857</v>
      </c>
      <c r="K2080" s="14">
        <f t="shared" si="129"/>
        <v>42692.688159722216</v>
      </c>
      <c r="L2080" s="3">
        <v>1479493857</v>
      </c>
      <c r="M2080" s="3" t="b">
        <v>0</v>
      </c>
      <c r="N2080" s="3">
        <v>48</v>
      </c>
      <c r="O2080" s="3" t="b">
        <v>1</v>
      </c>
      <c r="P2080" s="3" t="s">
        <v>8290</v>
      </c>
      <c r="Q2080" s="8">
        <f t="shared" si="130"/>
        <v>1.3120499999999999</v>
      </c>
      <c r="R2080" s="10">
        <f t="shared" si="131"/>
        <v>546.6875</v>
      </c>
      <c r="S2080" s="3" t="s">
        <v>8309</v>
      </c>
      <c r="T2080" s="3" t="s">
        <v>8339</v>
      </c>
    </row>
    <row r="2081" spans="1:20" ht="110" x14ac:dyDescent="0.2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14">
        <f t="shared" si="128"/>
        <v>42180.708333333336</v>
      </c>
      <c r="J2081" s="3">
        <v>1435258800</v>
      </c>
      <c r="K2081" s="14">
        <f t="shared" si="129"/>
        <v>42150.627233796295</v>
      </c>
      <c r="L2081" s="3">
        <v>1432659793</v>
      </c>
      <c r="M2081" s="3" t="b">
        <v>0</v>
      </c>
      <c r="N2081" s="3">
        <v>607</v>
      </c>
      <c r="O2081" s="3" t="b">
        <v>1</v>
      </c>
      <c r="P2081" s="3" t="s">
        <v>8290</v>
      </c>
      <c r="Q2081" s="8">
        <f t="shared" si="130"/>
        <v>2.8816999999999999</v>
      </c>
      <c r="R2081" s="10">
        <f t="shared" si="131"/>
        <v>47.474464579901152</v>
      </c>
      <c r="S2081" s="3" t="s">
        <v>8309</v>
      </c>
      <c r="T2081" s="3" t="s">
        <v>8339</v>
      </c>
    </row>
    <row r="2082" spans="1:20" ht="88" x14ac:dyDescent="0.2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14">
        <f t="shared" si="128"/>
        <v>42319.915509259255</v>
      </c>
      <c r="J2082" s="3">
        <v>1447286300</v>
      </c>
      <c r="K2082" s="14">
        <f t="shared" si="129"/>
        <v>42289.873842592591</v>
      </c>
      <c r="L2082" s="3">
        <v>1444690700</v>
      </c>
      <c r="M2082" s="3" t="b">
        <v>0</v>
      </c>
      <c r="N2082" s="3">
        <v>50</v>
      </c>
      <c r="O2082" s="3" t="b">
        <v>1</v>
      </c>
      <c r="P2082" s="3" t="s">
        <v>8290</v>
      </c>
      <c r="Q2082" s="8">
        <f t="shared" si="130"/>
        <v>5.0780000000000003</v>
      </c>
      <c r="R2082" s="10">
        <f t="shared" si="131"/>
        <v>101.56</v>
      </c>
      <c r="S2082" s="3" t="s">
        <v>8309</v>
      </c>
      <c r="T2082" s="3" t="s">
        <v>8339</v>
      </c>
    </row>
    <row r="2083" spans="1:20" ht="88" x14ac:dyDescent="0.2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14">
        <f t="shared" si="128"/>
        <v>41045.124305555553</v>
      </c>
      <c r="J2083" s="3">
        <v>1337144340</v>
      </c>
      <c r="K2083" s="14">
        <f t="shared" si="129"/>
        <v>41004.073553240734</v>
      </c>
      <c r="L2083" s="3">
        <v>1333597555</v>
      </c>
      <c r="M2083" s="3" t="b">
        <v>0</v>
      </c>
      <c r="N2083" s="3">
        <v>55</v>
      </c>
      <c r="O2083" s="3" t="b">
        <v>1</v>
      </c>
      <c r="P2083" s="3" t="s">
        <v>8274</v>
      </c>
      <c r="Q2083" s="8">
        <f t="shared" si="130"/>
        <v>1.1457142857142857</v>
      </c>
      <c r="R2083" s="10">
        <f t="shared" si="131"/>
        <v>72.909090909090907</v>
      </c>
      <c r="S2083" s="3" t="s">
        <v>8315</v>
      </c>
      <c r="T2083" s="3" t="s">
        <v>8319</v>
      </c>
    </row>
    <row r="2084" spans="1:20" ht="110" x14ac:dyDescent="0.2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14">
        <f t="shared" si="128"/>
        <v>40871.078657407401</v>
      </c>
      <c r="J2084" s="3">
        <v>1322106796</v>
      </c>
      <c r="K2084" s="14">
        <f t="shared" si="129"/>
        <v>40811.036990740737</v>
      </c>
      <c r="L2084" s="3">
        <v>1316919196</v>
      </c>
      <c r="M2084" s="3" t="b">
        <v>0</v>
      </c>
      <c r="N2084" s="3">
        <v>38</v>
      </c>
      <c r="O2084" s="3" t="b">
        <v>1</v>
      </c>
      <c r="P2084" s="3" t="s">
        <v>8274</v>
      </c>
      <c r="Q2084" s="8">
        <f t="shared" si="130"/>
        <v>1.1073333333333333</v>
      </c>
      <c r="R2084" s="10">
        <f t="shared" si="131"/>
        <v>43.710526315789473</v>
      </c>
      <c r="S2084" s="3" t="s">
        <v>8315</v>
      </c>
      <c r="T2084" s="3" t="s">
        <v>8319</v>
      </c>
    </row>
    <row r="2085" spans="1:20" ht="88" x14ac:dyDescent="0.2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14">
        <f t="shared" si="128"/>
        <v>41064.638831018514</v>
      </c>
      <c r="J2085" s="3">
        <v>1338830395</v>
      </c>
      <c r="K2085" s="14">
        <f t="shared" si="129"/>
        <v>41034.638831018514</v>
      </c>
      <c r="L2085" s="3">
        <v>1336238395</v>
      </c>
      <c r="M2085" s="3" t="b">
        <v>0</v>
      </c>
      <c r="N2085" s="3">
        <v>25</v>
      </c>
      <c r="O2085" s="3" t="b">
        <v>1</v>
      </c>
      <c r="P2085" s="3" t="s">
        <v>8274</v>
      </c>
      <c r="Q2085" s="8">
        <f t="shared" si="130"/>
        <v>1.1333333333333333</v>
      </c>
      <c r="R2085" s="10">
        <f t="shared" si="131"/>
        <v>34</v>
      </c>
      <c r="S2085" s="3" t="s">
        <v>8315</v>
      </c>
      <c r="T2085" s="3" t="s">
        <v>8319</v>
      </c>
    </row>
    <row r="2086" spans="1:20" ht="88" x14ac:dyDescent="0.2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14">
        <f t="shared" si="128"/>
        <v>41763.207638888889</v>
      </c>
      <c r="J2086" s="3">
        <v>1399186740</v>
      </c>
      <c r="K2086" s="14">
        <f t="shared" si="129"/>
        <v>41731.749791666662</v>
      </c>
      <c r="L2086" s="3">
        <v>1396468782</v>
      </c>
      <c r="M2086" s="3" t="b">
        <v>0</v>
      </c>
      <c r="N2086" s="3">
        <v>46</v>
      </c>
      <c r="O2086" s="3" t="b">
        <v>1</v>
      </c>
      <c r="P2086" s="3" t="s">
        <v>8274</v>
      </c>
      <c r="Q2086" s="8">
        <f t="shared" si="130"/>
        <v>1.0833333333333333</v>
      </c>
      <c r="R2086" s="10">
        <f t="shared" si="131"/>
        <v>70.652173913043484</v>
      </c>
      <c r="S2086" s="3" t="s">
        <v>8315</v>
      </c>
      <c r="T2086" s="3" t="s">
        <v>8319</v>
      </c>
    </row>
    <row r="2087" spans="1:20" ht="110" x14ac:dyDescent="0.2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14">
        <f t="shared" si="128"/>
        <v>41105.752164351848</v>
      </c>
      <c r="J2087" s="3">
        <v>1342382587</v>
      </c>
      <c r="K2087" s="14">
        <f t="shared" si="129"/>
        <v>41075.752164351848</v>
      </c>
      <c r="L2087" s="3">
        <v>1339790587</v>
      </c>
      <c r="M2087" s="3" t="b">
        <v>0</v>
      </c>
      <c r="N2087" s="3">
        <v>83</v>
      </c>
      <c r="O2087" s="3" t="b">
        <v>1</v>
      </c>
      <c r="P2087" s="3" t="s">
        <v>8274</v>
      </c>
      <c r="Q2087" s="8">
        <f t="shared" si="130"/>
        <v>1.2353333333333334</v>
      </c>
      <c r="R2087" s="10">
        <f t="shared" si="131"/>
        <v>89.301204819277103</v>
      </c>
      <c r="S2087" s="3" t="s">
        <v>8315</v>
      </c>
      <c r="T2087" s="3" t="s">
        <v>8319</v>
      </c>
    </row>
    <row r="2088" spans="1:20" ht="66" x14ac:dyDescent="0.2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14">
        <f t="shared" si="128"/>
        <v>40891.124305555553</v>
      </c>
      <c r="J2088" s="3">
        <v>1323838740</v>
      </c>
      <c r="K2088" s="14">
        <f t="shared" si="129"/>
        <v>40860.587175925924</v>
      </c>
      <c r="L2088" s="3">
        <v>1321200332</v>
      </c>
      <c r="M2088" s="3" t="b">
        <v>0</v>
      </c>
      <c r="N2088" s="3">
        <v>35</v>
      </c>
      <c r="O2088" s="3" t="b">
        <v>1</v>
      </c>
      <c r="P2088" s="3" t="s">
        <v>8274</v>
      </c>
      <c r="Q2088" s="8">
        <f t="shared" si="130"/>
        <v>1.0069999999999999</v>
      </c>
      <c r="R2088" s="10">
        <f t="shared" si="131"/>
        <v>115.08571428571429</v>
      </c>
      <c r="S2088" s="3" t="s">
        <v>8315</v>
      </c>
      <c r="T2088" s="3" t="s">
        <v>8319</v>
      </c>
    </row>
    <row r="2089" spans="1:20" ht="110" x14ac:dyDescent="0.2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14">
        <f t="shared" si="128"/>
        <v>40794.121041666665</v>
      </c>
      <c r="J2089" s="3">
        <v>1315457658</v>
      </c>
      <c r="K2089" s="14">
        <f t="shared" si="129"/>
        <v>40764.121041666665</v>
      </c>
      <c r="L2089" s="3">
        <v>1312865658</v>
      </c>
      <c r="M2089" s="3" t="b">
        <v>0</v>
      </c>
      <c r="N2089" s="3">
        <v>25</v>
      </c>
      <c r="O2089" s="3" t="b">
        <v>1</v>
      </c>
      <c r="P2089" s="3" t="s">
        <v>8274</v>
      </c>
      <c r="Q2089" s="8">
        <f t="shared" si="130"/>
        <v>1.0353333333333334</v>
      </c>
      <c r="R2089" s="10">
        <f t="shared" si="131"/>
        <v>62.12</v>
      </c>
      <c r="S2089" s="3" t="s">
        <v>8315</v>
      </c>
      <c r="T2089" s="3" t="s">
        <v>8319</v>
      </c>
    </row>
    <row r="2090" spans="1:20" ht="88" x14ac:dyDescent="0.2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14">
        <f t="shared" si="128"/>
        <v>40432.082638888889</v>
      </c>
      <c r="J2090" s="3">
        <v>1284177540</v>
      </c>
      <c r="K2090" s="14">
        <f t="shared" si="129"/>
        <v>40395.631388888891</v>
      </c>
      <c r="L2090" s="3">
        <v>1281028152</v>
      </c>
      <c r="M2090" s="3" t="b">
        <v>0</v>
      </c>
      <c r="N2090" s="3">
        <v>75</v>
      </c>
      <c r="O2090" s="3" t="b">
        <v>1</v>
      </c>
      <c r="P2090" s="3" t="s">
        <v>8274</v>
      </c>
      <c r="Q2090" s="8">
        <f t="shared" si="130"/>
        <v>1.1551066666666667</v>
      </c>
      <c r="R2090" s="10">
        <f t="shared" si="131"/>
        <v>46.204266666666669</v>
      </c>
      <c r="S2090" s="3" t="s">
        <v>8315</v>
      </c>
      <c r="T2090" s="3" t="s">
        <v>8319</v>
      </c>
    </row>
    <row r="2091" spans="1:20" ht="66" x14ac:dyDescent="0.2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14">
        <f t="shared" si="128"/>
        <v>41487.992986111109</v>
      </c>
      <c r="J2091" s="3">
        <v>1375408194</v>
      </c>
      <c r="K2091" s="14">
        <f t="shared" si="129"/>
        <v>41452.992986111109</v>
      </c>
      <c r="L2091" s="3">
        <v>1372384194</v>
      </c>
      <c r="M2091" s="3" t="b">
        <v>0</v>
      </c>
      <c r="N2091" s="3">
        <v>62</v>
      </c>
      <c r="O2091" s="3" t="b">
        <v>1</v>
      </c>
      <c r="P2091" s="3" t="s">
        <v>8274</v>
      </c>
      <c r="Q2091" s="8">
        <f t="shared" si="130"/>
        <v>1.2040040000000001</v>
      </c>
      <c r="R2091" s="10">
        <f t="shared" si="131"/>
        <v>48.54854838709678</v>
      </c>
      <c r="S2091" s="3" t="s">
        <v>8315</v>
      </c>
      <c r="T2091" s="3" t="s">
        <v>8319</v>
      </c>
    </row>
    <row r="2092" spans="1:20" ht="110" x14ac:dyDescent="0.2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14">
        <f t="shared" si="128"/>
        <v>41329.298090277778</v>
      </c>
      <c r="J2092" s="3">
        <v>1361696955</v>
      </c>
      <c r="K2092" s="14">
        <f t="shared" si="129"/>
        <v>41299.298090277771</v>
      </c>
      <c r="L2092" s="3">
        <v>1359104955</v>
      </c>
      <c r="M2092" s="3" t="b">
        <v>0</v>
      </c>
      <c r="N2092" s="3">
        <v>160</v>
      </c>
      <c r="O2092" s="3" t="b">
        <v>1</v>
      </c>
      <c r="P2092" s="3" t="s">
        <v>8274</v>
      </c>
      <c r="Q2092" s="8">
        <f t="shared" si="130"/>
        <v>1.1504037499999999</v>
      </c>
      <c r="R2092" s="10">
        <f t="shared" si="131"/>
        <v>57.520187499999999</v>
      </c>
      <c r="S2092" s="3" t="s">
        <v>8315</v>
      </c>
      <c r="T2092" s="3" t="s">
        <v>8319</v>
      </c>
    </row>
    <row r="2093" spans="1:20" ht="110" x14ac:dyDescent="0.2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14">
        <f t="shared" si="128"/>
        <v>40603.75</v>
      </c>
      <c r="J2093" s="3">
        <v>1299009600</v>
      </c>
      <c r="K2093" s="14">
        <f t="shared" si="129"/>
        <v>40555.239328703705</v>
      </c>
      <c r="L2093" s="3">
        <v>1294818278</v>
      </c>
      <c r="M2093" s="3" t="b">
        <v>0</v>
      </c>
      <c r="N2093" s="3">
        <v>246</v>
      </c>
      <c r="O2093" s="3" t="b">
        <v>1</v>
      </c>
      <c r="P2093" s="3" t="s">
        <v>8274</v>
      </c>
      <c r="Q2093" s="8">
        <f t="shared" si="130"/>
        <v>1.2046777777777777</v>
      </c>
      <c r="R2093" s="10">
        <f t="shared" si="131"/>
        <v>88.147154471544724</v>
      </c>
      <c r="S2093" s="3" t="s">
        <v>8315</v>
      </c>
      <c r="T2093" s="3" t="s">
        <v>8319</v>
      </c>
    </row>
    <row r="2094" spans="1:20" ht="88" x14ac:dyDescent="0.2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14">
        <f t="shared" si="128"/>
        <v>40823.624212962961</v>
      </c>
      <c r="J2094" s="3">
        <v>1318006732</v>
      </c>
      <c r="K2094" s="14">
        <f t="shared" si="129"/>
        <v>40763.624212962961</v>
      </c>
      <c r="L2094" s="3">
        <v>1312822732</v>
      </c>
      <c r="M2094" s="3" t="b">
        <v>0</v>
      </c>
      <c r="N2094" s="3">
        <v>55</v>
      </c>
      <c r="O2094" s="3" t="b">
        <v>1</v>
      </c>
      <c r="P2094" s="3" t="s">
        <v>8274</v>
      </c>
      <c r="Q2094" s="8">
        <f t="shared" si="130"/>
        <v>1.0128333333333333</v>
      </c>
      <c r="R2094" s="10">
        <f t="shared" si="131"/>
        <v>110.49090909090908</v>
      </c>
      <c r="S2094" s="3" t="s">
        <v>8315</v>
      </c>
      <c r="T2094" s="3" t="s">
        <v>8319</v>
      </c>
    </row>
    <row r="2095" spans="1:20" ht="88" x14ac:dyDescent="0.2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14">
        <f t="shared" si="128"/>
        <v>41265.81287037037</v>
      </c>
      <c r="J2095" s="3">
        <v>1356211832</v>
      </c>
      <c r="K2095" s="14">
        <f t="shared" si="129"/>
        <v>41205.771203703705</v>
      </c>
      <c r="L2095" s="3">
        <v>1351024232</v>
      </c>
      <c r="M2095" s="3" t="b">
        <v>0</v>
      </c>
      <c r="N2095" s="3">
        <v>23</v>
      </c>
      <c r="O2095" s="3" t="b">
        <v>1</v>
      </c>
      <c r="P2095" s="3" t="s">
        <v>8274</v>
      </c>
      <c r="Q2095" s="8">
        <f t="shared" si="130"/>
        <v>1.0246666666666666</v>
      </c>
      <c r="R2095" s="10">
        <f t="shared" si="131"/>
        <v>66.826086956521735</v>
      </c>
      <c r="S2095" s="3" t="s">
        <v>8315</v>
      </c>
      <c r="T2095" s="3" t="s">
        <v>8319</v>
      </c>
    </row>
    <row r="2096" spans="1:20" ht="110" x14ac:dyDescent="0.2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14">
        <f t="shared" si="128"/>
        <v>40973.041666666664</v>
      </c>
      <c r="J2096" s="3">
        <v>1330916400</v>
      </c>
      <c r="K2096" s="14">
        <f t="shared" si="129"/>
        <v>40938.936689814815</v>
      </c>
      <c r="L2096" s="3">
        <v>1327969730</v>
      </c>
      <c r="M2096" s="3" t="b">
        <v>0</v>
      </c>
      <c r="N2096" s="3">
        <v>72</v>
      </c>
      <c r="O2096" s="3" t="b">
        <v>1</v>
      </c>
      <c r="P2096" s="3" t="s">
        <v>8274</v>
      </c>
      <c r="Q2096" s="8">
        <f t="shared" si="130"/>
        <v>1.2054285714285715</v>
      </c>
      <c r="R2096" s="10">
        <f t="shared" si="131"/>
        <v>58.597222222222221</v>
      </c>
      <c r="S2096" s="3" t="s">
        <v>8315</v>
      </c>
      <c r="T2096" s="3" t="s">
        <v>8319</v>
      </c>
    </row>
    <row r="2097" spans="1:20" ht="88" x14ac:dyDescent="0.2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14">
        <f t="shared" si="128"/>
        <v>40818.650150462956</v>
      </c>
      <c r="J2097" s="3">
        <v>1317576973</v>
      </c>
      <c r="K2097" s="14">
        <f t="shared" si="129"/>
        <v>40758.650150462963</v>
      </c>
      <c r="L2097" s="3">
        <v>1312392973</v>
      </c>
      <c r="M2097" s="3" t="b">
        <v>0</v>
      </c>
      <c r="N2097" s="3">
        <v>22</v>
      </c>
      <c r="O2097" s="3" t="b">
        <v>1</v>
      </c>
      <c r="P2097" s="3" t="s">
        <v>8274</v>
      </c>
      <c r="Q2097" s="8">
        <f t="shared" si="130"/>
        <v>1</v>
      </c>
      <c r="R2097" s="10">
        <f t="shared" si="131"/>
        <v>113.63636363636364</v>
      </c>
      <c r="S2097" s="3" t="s">
        <v>8315</v>
      </c>
      <c r="T2097" s="3" t="s">
        <v>8319</v>
      </c>
    </row>
    <row r="2098" spans="1:20" ht="88" x14ac:dyDescent="0.2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14">
        <f t="shared" si="128"/>
        <v>41208.082638888889</v>
      </c>
      <c r="J2098" s="3">
        <v>1351223940</v>
      </c>
      <c r="K2098" s="14">
        <f t="shared" si="129"/>
        <v>41192.675173611111</v>
      </c>
      <c r="L2098" s="3">
        <v>1349892735</v>
      </c>
      <c r="M2098" s="3" t="b">
        <v>0</v>
      </c>
      <c r="N2098" s="3">
        <v>14</v>
      </c>
      <c r="O2098" s="3" t="b">
        <v>1</v>
      </c>
      <c r="P2098" s="3" t="s">
        <v>8274</v>
      </c>
      <c r="Q2098" s="8">
        <f t="shared" si="130"/>
        <v>1.0166666666666666</v>
      </c>
      <c r="R2098" s="10">
        <f t="shared" si="131"/>
        <v>43.571428571428569</v>
      </c>
      <c r="S2098" s="3" t="s">
        <v>8315</v>
      </c>
      <c r="T2098" s="3" t="s">
        <v>8319</v>
      </c>
    </row>
    <row r="2099" spans="1:20" ht="88" x14ac:dyDescent="0.2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14">
        <f t="shared" si="128"/>
        <v>40878.543229166666</v>
      </c>
      <c r="J2099" s="3">
        <v>1322751735</v>
      </c>
      <c r="K2099" s="14">
        <f t="shared" si="129"/>
        <v>40818.501562500001</v>
      </c>
      <c r="L2099" s="3">
        <v>1317564135</v>
      </c>
      <c r="M2099" s="3" t="b">
        <v>0</v>
      </c>
      <c r="N2099" s="3">
        <v>38</v>
      </c>
      <c r="O2099" s="3" t="b">
        <v>1</v>
      </c>
      <c r="P2099" s="3" t="s">
        <v>8274</v>
      </c>
      <c r="Q2099" s="8">
        <f t="shared" si="130"/>
        <v>1</v>
      </c>
      <c r="R2099" s="10">
        <f t="shared" si="131"/>
        <v>78.94736842105263</v>
      </c>
      <c r="S2099" s="3" t="s">
        <v>8315</v>
      </c>
      <c r="T2099" s="3" t="s">
        <v>8319</v>
      </c>
    </row>
    <row r="2100" spans="1:20" ht="88" x14ac:dyDescent="0.2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14">
        <f t="shared" si="128"/>
        <v>40976.030497685184</v>
      </c>
      <c r="J2100" s="3">
        <v>1331174635</v>
      </c>
      <c r="K2100" s="14">
        <f t="shared" si="129"/>
        <v>40946.030497685184</v>
      </c>
      <c r="L2100" s="3">
        <v>1328582635</v>
      </c>
      <c r="M2100" s="3" t="b">
        <v>0</v>
      </c>
      <c r="N2100" s="3">
        <v>32</v>
      </c>
      <c r="O2100" s="3" t="b">
        <v>1</v>
      </c>
      <c r="P2100" s="3" t="s">
        <v>8274</v>
      </c>
      <c r="Q2100" s="8">
        <f t="shared" si="130"/>
        <v>1.0033333333333334</v>
      </c>
      <c r="R2100" s="10">
        <f t="shared" si="131"/>
        <v>188.125</v>
      </c>
      <c r="S2100" s="3" t="s">
        <v>8315</v>
      </c>
      <c r="T2100" s="3" t="s">
        <v>8319</v>
      </c>
    </row>
    <row r="2101" spans="1:20" ht="22" x14ac:dyDescent="0.2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14">
        <f t="shared" si="128"/>
        <v>42187.069444444445</v>
      </c>
      <c r="J2101" s="3">
        <v>1435808400</v>
      </c>
      <c r="K2101" s="14">
        <f t="shared" si="129"/>
        <v>42173.66300925926</v>
      </c>
      <c r="L2101" s="3">
        <v>1434650084</v>
      </c>
      <c r="M2101" s="3" t="b">
        <v>0</v>
      </c>
      <c r="N2101" s="3">
        <v>63</v>
      </c>
      <c r="O2101" s="3" t="b">
        <v>1</v>
      </c>
      <c r="P2101" s="3" t="s">
        <v>8274</v>
      </c>
      <c r="Q2101" s="8">
        <f t="shared" si="130"/>
        <v>1.3236666666666668</v>
      </c>
      <c r="R2101" s="10">
        <f t="shared" si="131"/>
        <v>63.031746031746032</v>
      </c>
      <c r="S2101" s="3" t="s">
        <v>8315</v>
      </c>
      <c r="T2101" s="3" t="s">
        <v>8319</v>
      </c>
    </row>
    <row r="2102" spans="1:20" ht="110" x14ac:dyDescent="0.2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14">
        <f t="shared" si="128"/>
        <v>41090.082638888889</v>
      </c>
      <c r="J2102" s="3">
        <v>1341028740</v>
      </c>
      <c r="K2102" s="14">
        <f t="shared" si="129"/>
        <v>41074.75163194444</v>
      </c>
      <c r="L2102" s="3">
        <v>1339704141</v>
      </c>
      <c r="M2102" s="3" t="b">
        <v>0</v>
      </c>
      <c r="N2102" s="3">
        <v>27</v>
      </c>
      <c r="O2102" s="3" t="b">
        <v>1</v>
      </c>
      <c r="P2102" s="3" t="s">
        <v>8274</v>
      </c>
      <c r="Q2102" s="8">
        <f t="shared" si="130"/>
        <v>1.3666666666666667</v>
      </c>
      <c r="R2102" s="10">
        <f t="shared" si="131"/>
        <v>30.37037037037037</v>
      </c>
      <c r="S2102" s="3" t="s">
        <v>8315</v>
      </c>
      <c r="T2102" s="3" t="s">
        <v>8319</v>
      </c>
    </row>
    <row r="2103" spans="1:20" ht="88" x14ac:dyDescent="0.2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14">
        <f t="shared" si="128"/>
        <v>40952.066134259258</v>
      </c>
      <c r="J2103" s="3">
        <v>1329104114</v>
      </c>
      <c r="K2103" s="14">
        <f t="shared" si="129"/>
        <v>40892.066134259258</v>
      </c>
      <c r="L2103" s="3">
        <v>1323920114</v>
      </c>
      <c r="M2103" s="3" t="b">
        <v>0</v>
      </c>
      <c r="N2103" s="3">
        <v>44</v>
      </c>
      <c r="O2103" s="3" t="b">
        <v>1</v>
      </c>
      <c r="P2103" s="3" t="s">
        <v>8274</v>
      </c>
      <c r="Q2103" s="8">
        <f t="shared" si="130"/>
        <v>1.1325000000000001</v>
      </c>
      <c r="R2103" s="10">
        <f t="shared" si="131"/>
        <v>51.477272727272727</v>
      </c>
      <c r="S2103" s="3" t="s">
        <v>8315</v>
      </c>
      <c r="T2103" s="3" t="s">
        <v>8319</v>
      </c>
    </row>
    <row r="2104" spans="1:20" ht="88" x14ac:dyDescent="0.2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14">
        <f t="shared" si="128"/>
        <v>40668.785277777773</v>
      </c>
      <c r="J2104" s="3">
        <v>1304628648</v>
      </c>
      <c r="K2104" s="14">
        <f t="shared" si="129"/>
        <v>40638.785277777773</v>
      </c>
      <c r="L2104" s="3">
        <v>1302036648</v>
      </c>
      <c r="M2104" s="3" t="b">
        <v>0</v>
      </c>
      <c r="N2104" s="3">
        <v>38</v>
      </c>
      <c r="O2104" s="3" t="b">
        <v>1</v>
      </c>
      <c r="P2104" s="3" t="s">
        <v>8274</v>
      </c>
      <c r="Q2104" s="8">
        <f t="shared" si="130"/>
        <v>1.36</v>
      </c>
      <c r="R2104" s="10">
        <f t="shared" si="131"/>
        <v>35.789473684210527</v>
      </c>
      <c r="S2104" s="3" t="s">
        <v>8315</v>
      </c>
      <c r="T2104" s="3" t="s">
        <v>8319</v>
      </c>
    </row>
    <row r="2105" spans="1:20" ht="44" x14ac:dyDescent="0.2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14">
        <f t="shared" si="128"/>
        <v>41222.713275462964</v>
      </c>
      <c r="J2105" s="3">
        <v>1352488027</v>
      </c>
      <c r="K2105" s="14">
        <f t="shared" si="129"/>
        <v>41192.671608796292</v>
      </c>
      <c r="L2105" s="3">
        <v>1349892427</v>
      </c>
      <c r="M2105" s="3" t="b">
        <v>0</v>
      </c>
      <c r="N2105" s="3">
        <v>115</v>
      </c>
      <c r="O2105" s="3" t="b">
        <v>1</v>
      </c>
      <c r="P2105" s="3" t="s">
        <v>8274</v>
      </c>
      <c r="Q2105" s="8">
        <f t="shared" si="130"/>
        <v>1.4612318374694613</v>
      </c>
      <c r="R2105" s="10">
        <f t="shared" si="131"/>
        <v>98.817391304347822</v>
      </c>
      <c r="S2105" s="3" t="s">
        <v>8315</v>
      </c>
      <c r="T2105" s="3" t="s">
        <v>8319</v>
      </c>
    </row>
    <row r="2106" spans="1:20" ht="88" x14ac:dyDescent="0.2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14">
        <f t="shared" si="128"/>
        <v>41424.916666666664</v>
      </c>
      <c r="J2106" s="3">
        <v>1369958400</v>
      </c>
      <c r="K2106" s="14">
        <f t="shared" si="129"/>
        <v>41393.99113425926</v>
      </c>
      <c r="L2106" s="3">
        <v>1367286434</v>
      </c>
      <c r="M2106" s="3" t="b">
        <v>0</v>
      </c>
      <c r="N2106" s="3">
        <v>37</v>
      </c>
      <c r="O2106" s="3" t="b">
        <v>1</v>
      </c>
      <c r="P2106" s="3" t="s">
        <v>8274</v>
      </c>
      <c r="Q2106" s="8">
        <f t="shared" si="130"/>
        <v>1.2949999999999999</v>
      </c>
      <c r="R2106" s="10">
        <f t="shared" si="131"/>
        <v>28</v>
      </c>
      <c r="S2106" s="3" t="s">
        <v>8315</v>
      </c>
      <c r="T2106" s="3" t="s">
        <v>8319</v>
      </c>
    </row>
    <row r="2107" spans="1:20" ht="66" x14ac:dyDescent="0.2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14">
        <f t="shared" si="128"/>
        <v>41964.083333333336</v>
      </c>
      <c r="J2107" s="3">
        <v>1416542400</v>
      </c>
      <c r="K2107" s="14">
        <f t="shared" si="129"/>
        <v>41951.705474537033</v>
      </c>
      <c r="L2107" s="3">
        <v>1415472953</v>
      </c>
      <c r="M2107" s="3" t="b">
        <v>0</v>
      </c>
      <c r="N2107" s="3">
        <v>99</v>
      </c>
      <c r="O2107" s="3" t="b">
        <v>1</v>
      </c>
      <c r="P2107" s="3" t="s">
        <v>8274</v>
      </c>
      <c r="Q2107" s="8">
        <f t="shared" si="130"/>
        <v>2.54</v>
      </c>
      <c r="R2107" s="10">
        <f t="shared" si="131"/>
        <v>51.313131313131315</v>
      </c>
      <c r="S2107" s="3" t="s">
        <v>8315</v>
      </c>
      <c r="T2107" s="3" t="s">
        <v>8319</v>
      </c>
    </row>
    <row r="2108" spans="1:20" ht="88" x14ac:dyDescent="0.2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14">
        <f t="shared" si="128"/>
        <v>41300.131643518514</v>
      </c>
      <c r="J2108" s="3">
        <v>1359176974</v>
      </c>
      <c r="K2108" s="14">
        <f t="shared" si="129"/>
        <v>41270.131643518514</v>
      </c>
      <c r="L2108" s="3">
        <v>1356584974</v>
      </c>
      <c r="M2108" s="3" t="b">
        <v>0</v>
      </c>
      <c r="N2108" s="3">
        <v>44</v>
      </c>
      <c r="O2108" s="3" t="b">
        <v>1</v>
      </c>
      <c r="P2108" s="3" t="s">
        <v>8274</v>
      </c>
      <c r="Q2108" s="8">
        <f t="shared" si="130"/>
        <v>1.0704545454545455</v>
      </c>
      <c r="R2108" s="10">
        <f t="shared" si="131"/>
        <v>53.522727272727273</v>
      </c>
      <c r="S2108" s="3" t="s">
        <v>8315</v>
      </c>
      <c r="T2108" s="3" t="s">
        <v>8319</v>
      </c>
    </row>
    <row r="2109" spans="1:20" ht="88" x14ac:dyDescent="0.2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14">
        <f t="shared" si="128"/>
        <v>41955.668900462959</v>
      </c>
      <c r="J2109" s="3">
        <v>1415815393</v>
      </c>
      <c r="K2109" s="14">
        <f t="shared" si="129"/>
        <v>41934.627233796295</v>
      </c>
      <c r="L2109" s="3">
        <v>1413997393</v>
      </c>
      <c r="M2109" s="3" t="b">
        <v>0</v>
      </c>
      <c r="N2109" s="3">
        <v>58</v>
      </c>
      <c r="O2109" s="3" t="b">
        <v>1</v>
      </c>
      <c r="P2109" s="3" t="s">
        <v>8274</v>
      </c>
      <c r="Q2109" s="8">
        <f t="shared" si="130"/>
        <v>1.0773299999999999</v>
      </c>
      <c r="R2109" s="10">
        <f t="shared" si="131"/>
        <v>37.149310344827583</v>
      </c>
      <c r="S2109" s="3" t="s">
        <v>8315</v>
      </c>
      <c r="T2109" s="3" t="s">
        <v>8319</v>
      </c>
    </row>
    <row r="2110" spans="1:20" ht="88" x14ac:dyDescent="0.2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14">
        <f t="shared" si="128"/>
        <v>41162.079861111109</v>
      </c>
      <c r="J2110" s="3">
        <v>1347249300</v>
      </c>
      <c r="K2110" s="14">
        <f t="shared" si="129"/>
        <v>41135.092361111107</v>
      </c>
      <c r="L2110" s="3">
        <v>1344917580</v>
      </c>
      <c r="M2110" s="3" t="b">
        <v>0</v>
      </c>
      <c r="N2110" s="3">
        <v>191</v>
      </c>
      <c r="O2110" s="3" t="b">
        <v>1</v>
      </c>
      <c r="P2110" s="3" t="s">
        <v>8274</v>
      </c>
      <c r="Q2110" s="8">
        <f t="shared" si="130"/>
        <v>1.0731250000000001</v>
      </c>
      <c r="R2110" s="10">
        <f t="shared" si="131"/>
        <v>89.895287958115176</v>
      </c>
      <c r="S2110" s="3" t="s">
        <v>8315</v>
      </c>
      <c r="T2110" s="3" t="s">
        <v>8319</v>
      </c>
    </row>
    <row r="2111" spans="1:20" ht="66" x14ac:dyDescent="0.2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14">
        <f t="shared" si="128"/>
        <v>42190.625196759262</v>
      </c>
      <c r="J2111" s="3">
        <v>1436115617</v>
      </c>
      <c r="K2111" s="14">
        <f t="shared" si="129"/>
        <v>42160.625196759262</v>
      </c>
      <c r="L2111" s="3">
        <v>1433523617</v>
      </c>
      <c r="M2111" s="3" t="b">
        <v>0</v>
      </c>
      <c r="N2111" s="3">
        <v>40</v>
      </c>
      <c r="O2111" s="3" t="b">
        <v>1</v>
      </c>
      <c r="P2111" s="3" t="s">
        <v>8274</v>
      </c>
      <c r="Q2111" s="8">
        <f t="shared" si="130"/>
        <v>1.06525</v>
      </c>
      <c r="R2111" s="10">
        <f t="shared" si="131"/>
        <v>106.52500000000001</v>
      </c>
      <c r="S2111" s="3" t="s">
        <v>8315</v>
      </c>
      <c r="T2111" s="3" t="s">
        <v>8319</v>
      </c>
    </row>
    <row r="2112" spans="1:20" ht="66" x14ac:dyDescent="0.2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14">
        <f t="shared" si="128"/>
        <v>41787.124305555553</v>
      </c>
      <c r="J2112" s="3">
        <v>1401253140</v>
      </c>
      <c r="K2112" s="14">
        <f t="shared" si="129"/>
        <v>41759.587604166663</v>
      </c>
      <c r="L2112" s="3">
        <v>1398873969</v>
      </c>
      <c r="M2112" s="3" t="b">
        <v>0</v>
      </c>
      <c r="N2112" s="3">
        <v>38</v>
      </c>
      <c r="O2112" s="3" t="b">
        <v>1</v>
      </c>
      <c r="P2112" s="3" t="s">
        <v>8274</v>
      </c>
      <c r="Q2112" s="8">
        <f t="shared" si="130"/>
        <v>1.0035000000000001</v>
      </c>
      <c r="R2112" s="10">
        <f t="shared" si="131"/>
        <v>52.815789473684212</v>
      </c>
      <c r="S2112" s="3" t="s">
        <v>8315</v>
      </c>
      <c r="T2112" s="3" t="s">
        <v>8319</v>
      </c>
    </row>
    <row r="2113" spans="1:20" ht="88" x14ac:dyDescent="0.2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14">
        <f t="shared" si="128"/>
        <v>40769.958333333328</v>
      </c>
      <c r="J2113" s="3">
        <v>1313370000</v>
      </c>
      <c r="K2113" s="14">
        <f t="shared" si="129"/>
        <v>40703.113715277774</v>
      </c>
      <c r="L2113" s="3">
        <v>1307594625</v>
      </c>
      <c r="M2113" s="3" t="b">
        <v>0</v>
      </c>
      <c r="N2113" s="3">
        <v>39</v>
      </c>
      <c r="O2113" s="3" t="b">
        <v>1</v>
      </c>
      <c r="P2113" s="3" t="s">
        <v>8274</v>
      </c>
      <c r="Q2113" s="8">
        <f t="shared" si="130"/>
        <v>1.0649999999999999</v>
      </c>
      <c r="R2113" s="10">
        <f t="shared" si="131"/>
        <v>54.615384615384613</v>
      </c>
      <c r="S2113" s="3" t="s">
        <v>8315</v>
      </c>
      <c r="T2113" s="3" t="s">
        <v>8319</v>
      </c>
    </row>
    <row r="2114" spans="1:20" ht="88" x14ac:dyDescent="0.2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14">
        <f t="shared" si="128"/>
        <v>41379.844826388886</v>
      </c>
      <c r="J2114" s="3">
        <v>1366064193</v>
      </c>
      <c r="K2114" s="14">
        <f t="shared" si="129"/>
        <v>41365.844826388886</v>
      </c>
      <c r="L2114" s="3">
        <v>1364854593</v>
      </c>
      <c r="M2114" s="3" t="b">
        <v>0</v>
      </c>
      <c r="N2114" s="3">
        <v>11</v>
      </c>
      <c r="O2114" s="3" t="b">
        <v>1</v>
      </c>
      <c r="P2114" s="3" t="s">
        <v>8274</v>
      </c>
      <c r="Q2114" s="8">
        <f t="shared" si="130"/>
        <v>1</v>
      </c>
      <c r="R2114" s="10">
        <f t="shared" si="131"/>
        <v>27.272727272727273</v>
      </c>
      <c r="S2114" s="3" t="s">
        <v>8315</v>
      </c>
      <c r="T2114" s="3" t="s">
        <v>8319</v>
      </c>
    </row>
    <row r="2115" spans="1:20" ht="44" x14ac:dyDescent="0.2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14">
        <f t="shared" ref="I2115:I2178" si="132">(((J2115/60)/60)/24)+DATE(1970,1,1)+(-2/24)</f>
        <v>41905.782129629624</v>
      </c>
      <c r="J2115" s="3">
        <v>1411505176</v>
      </c>
      <c r="K2115" s="14">
        <f t="shared" ref="K2115:K2178" si="133">(L2115/86400)+25569+(-2/24)</f>
        <v>41870.782129629624</v>
      </c>
      <c r="L2115" s="3">
        <v>1408481176</v>
      </c>
      <c r="M2115" s="3" t="b">
        <v>0</v>
      </c>
      <c r="N2115" s="3">
        <v>107</v>
      </c>
      <c r="O2115" s="3" t="b">
        <v>1</v>
      </c>
      <c r="P2115" s="3" t="s">
        <v>8274</v>
      </c>
      <c r="Q2115" s="8">
        <f t="shared" ref="Q2115:Q2178" si="134">E2115/D2115</f>
        <v>1.0485714285714285</v>
      </c>
      <c r="R2115" s="10">
        <f t="shared" ref="R2115:R2178" si="135">E2115/N2115</f>
        <v>68.598130841121488</v>
      </c>
      <c r="S2115" s="3" t="s">
        <v>8315</v>
      </c>
      <c r="T2115" s="3" t="s">
        <v>8319</v>
      </c>
    </row>
    <row r="2116" spans="1:20" ht="88" x14ac:dyDescent="0.2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14">
        <f t="shared" si="132"/>
        <v>40521.124305555553</v>
      </c>
      <c r="J2116" s="3">
        <v>1291870740</v>
      </c>
      <c r="K2116" s="14">
        <f t="shared" si="133"/>
        <v>40458.732291666667</v>
      </c>
      <c r="L2116" s="3">
        <v>1286480070</v>
      </c>
      <c r="M2116" s="3" t="b">
        <v>0</v>
      </c>
      <c r="N2116" s="3">
        <v>147</v>
      </c>
      <c r="O2116" s="3" t="b">
        <v>1</v>
      </c>
      <c r="P2116" s="3" t="s">
        <v>8274</v>
      </c>
      <c r="Q2116" s="8">
        <f t="shared" si="134"/>
        <v>1.0469999999999999</v>
      </c>
      <c r="R2116" s="10">
        <f t="shared" si="135"/>
        <v>35.612244897959187</v>
      </c>
      <c r="S2116" s="3" t="s">
        <v>8315</v>
      </c>
      <c r="T2116" s="3" t="s">
        <v>8319</v>
      </c>
    </row>
    <row r="2117" spans="1:20" ht="88" x14ac:dyDescent="0.2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14">
        <f t="shared" si="132"/>
        <v>40593.997696759259</v>
      </c>
      <c r="J2117" s="3">
        <v>1298167001</v>
      </c>
      <c r="K2117" s="14">
        <f t="shared" si="133"/>
        <v>40563.997696759259</v>
      </c>
      <c r="L2117" s="3">
        <v>1295575001</v>
      </c>
      <c r="M2117" s="3" t="b">
        <v>0</v>
      </c>
      <c r="N2117" s="3">
        <v>36</v>
      </c>
      <c r="O2117" s="3" t="b">
        <v>1</v>
      </c>
      <c r="P2117" s="3" t="s">
        <v>8274</v>
      </c>
      <c r="Q2117" s="8">
        <f t="shared" si="134"/>
        <v>2.2566666666666668</v>
      </c>
      <c r="R2117" s="10">
        <f t="shared" si="135"/>
        <v>94.027777777777771</v>
      </c>
      <c r="S2117" s="3" t="s">
        <v>8315</v>
      </c>
      <c r="T2117" s="3" t="s">
        <v>8319</v>
      </c>
    </row>
    <row r="2118" spans="1:20" ht="88" x14ac:dyDescent="0.2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14">
        <f t="shared" si="132"/>
        <v>41184.694479166668</v>
      </c>
      <c r="J2118" s="3">
        <v>1349203203</v>
      </c>
      <c r="K2118" s="14">
        <f t="shared" si="133"/>
        <v>41136.694479166668</v>
      </c>
      <c r="L2118" s="3">
        <v>1345056003</v>
      </c>
      <c r="M2118" s="3" t="b">
        <v>0</v>
      </c>
      <c r="N2118" s="3">
        <v>92</v>
      </c>
      <c r="O2118" s="3" t="b">
        <v>1</v>
      </c>
      <c r="P2118" s="3" t="s">
        <v>8274</v>
      </c>
      <c r="Q2118" s="8">
        <f t="shared" si="134"/>
        <v>1.0090416666666666</v>
      </c>
      <c r="R2118" s="10">
        <f t="shared" si="135"/>
        <v>526.45652173913038</v>
      </c>
      <c r="S2118" s="3" t="s">
        <v>8315</v>
      </c>
      <c r="T2118" s="3" t="s">
        <v>8319</v>
      </c>
    </row>
    <row r="2119" spans="1:20" ht="110" x14ac:dyDescent="0.2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14">
        <f t="shared" si="132"/>
        <v>42304.124305555553</v>
      </c>
      <c r="J2119" s="3">
        <v>1445921940</v>
      </c>
      <c r="K2119" s="14">
        <f t="shared" si="133"/>
        <v>42289.976261574069</v>
      </c>
      <c r="L2119" s="3">
        <v>1444699549</v>
      </c>
      <c r="M2119" s="3" t="b">
        <v>0</v>
      </c>
      <c r="N2119" s="3">
        <v>35</v>
      </c>
      <c r="O2119" s="3" t="b">
        <v>1</v>
      </c>
      <c r="P2119" s="3" t="s">
        <v>8274</v>
      </c>
      <c r="Q2119" s="8">
        <f t="shared" si="134"/>
        <v>1.4775</v>
      </c>
      <c r="R2119" s="10">
        <f t="shared" si="135"/>
        <v>50.657142857142858</v>
      </c>
      <c r="S2119" s="3" t="s">
        <v>8315</v>
      </c>
      <c r="T2119" s="3" t="s">
        <v>8319</v>
      </c>
    </row>
    <row r="2120" spans="1:20" ht="66" x14ac:dyDescent="0.2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14">
        <f t="shared" si="132"/>
        <v>40748.756203703699</v>
      </c>
      <c r="J2120" s="3">
        <v>1311538136</v>
      </c>
      <c r="K2120" s="14">
        <f t="shared" si="133"/>
        <v>40718.756203703699</v>
      </c>
      <c r="L2120" s="3">
        <v>1308946136</v>
      </c>
      <c r="M2120" s="3" t="b">
        <v>0</v>
      </c>
      <c r="N2120" s="3">
        <v>17</v>
      </c>
      <c r="O2120" s="3" t="b">
        <v>1</v>
      </c>
      <c r="P2120" s="3" t="s">
        <v>8274</v>
      </c>
      <c r="Q2120" s="8">
        <f t="shared" si="134"/>
        <v>1.3461099999999999</v>
      </c>
      <c r="R2120" s="10">
        <f t="shared" si="135"/>
        <v>79.182941176470578</v>
      </c>
      <c r="S2120" s="3" t="s">
        <v>8315</v>
      </c>
      <c r="T2120" s="3" t="s">
        <v>8319</v>
      </c>
    </row>
    <row r="2121" spans="1:20" ht="88" x14ac:dyDescent="0.2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14">
        <f t="shared" si="132"/>
        <v>41137.046817129631</v>
      </c>
      <c r="J2121" s="3">
        <v>1345086445</v>
      </c>
      <c r="K2121" s="14">
        <f t="shared" si="133"/>
        <v>41107.046817129631</v>
      </c>
      <c r="L2121" s="3">
        <v>1342494445</v>
      </c>
      <c r="M2121" s="3" t="b">
        <v>0</v>
      </c>
      <c r="N2121" s="3">
        <v>22</v>
      </c>
      <c r="O2121" s="3" t="b">
        <v>1</v>
      </c>
      <c r="P2121" s="3" t="s">
        <v>8274</v>
      </c>
      <c r="Q2121" s="8">
        <f t="shared" si="134"/>
        <v>1.0075000000000001</v>
      </c>
      <c r="R2121" s="10">
        <f t="shared" si="135"/>
        <v>91.590909090909093</v>
      </c>
      <c r="S2121" s="3" t="s">
        <v>8315</v>
      </c>
      <c r="T2121" s="3" t="s">
        <v>8319</v>
      </c>
    </row>
    <row r="2122" spans="1:20" ht="88" x14ac:dyDescent="0.2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14">
        <f t="shared" si="132"/>
        <v>41640.881203703699</v>
      </c>
      <c r="J2122" s="3">
        <v>1388617736</v>
      </c>
      <c r="K2122" s="14">
        <f t="shared" si="133"/>
        <v>41591.881203703699</v>
      </c>
      <c r="L2122" s="3">
        <v>1384384136</v>
      </c>
      <c r="M2122" s="3" t="b">
        <v>0</v>
      </c>
      <c r="N2122" s="3">
        <v>69</v>
      </c>
      <c r="O2122" s="3" t="b">
        <v>1</v>
      </c>
      <c r="P2122" s="3" t="s">
        <v>8274</v>
      </c>
      <c r="Q2122" s="8">
        <f t="shared" si="134"/>
        <v>1.00880375</v>
      </c>
      <c r="R2122" s="10">
        <f t="shared" si="135"/>
        <v>116.96275362318841</v>
      </c>
      <c r="S2122" s="3" t="s">
        <v>8315</v>
      </c>
      <c r="T2122" s="3" t="s">
        <v>8319</v>
      </c>
    </row>
    <row r="2123" spans="1:20" ht="88" x14ac:dyDescent="0.2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14">
        <f t="shared" si="132"/>
        <v>42746.659120370365</v>
      </c>
      <c r="J2123" s="3">
        <v>1484156948</v>
      </c>
      <c r="K2123" s="14">
        <f t="shared" si="133"/>
        <v>42716.659120370365</v>
      </c>
      <c r="L2123" s="3">
        <v>1481564948</v>
      </c>
      <c r="M2123" s="3" t="b">
        <v>0</v>
      </c>
      <c r="N2123" s="3">
        <v>10</v>
      </c>
      <c r="O2123" s="3" t="b">
        <v>0</v>
      </c>
      <c r="P2123" s="3" t="s">
        <v>8277</v>
      </c>
      <c r="Q2123" s="8">
        <f t="shared" si="134"/>
        <v>5.6800000000000002E-3</v>
      </c>
      <c r="R2123" s="10">
        <f t="shared" si="135"/>
        <v>28.4</v>
      </c>
      <c r="S2123" s="3" t="s">
        <v>8323</v>
      </c>
      <c r="T2123" s="3" t="s">
        <v>8324</v>
      </c>
    </row>
    <row r="2124" spans="1:20" ht="66" x14ac:dyDescent="0.2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14">
        <f t="shared" si="132"/>
        <v>42742.217233796291</v>
      </c>
      <c r="J2124" s="3">
        <v>1483773169</v>
      </c>
      <c r="K2124" s="14">
        <f t="shared" si="133"/>
        <v>42712.217233796291</v>
      </c>
      <c r="L2124" s="3">
        <v>1481181169</v>
      </c>
      <c r="M2124" s="3" t="b">
        <v>0</v>
      </c>
      <c r="N2124" s="3">
        <v>3</v>
      </c>
      <c r="O2124" s="3" t="b">
        <v>0</v>
      </c>
      <c r="P2124" s="3" t="s">
        <v>8277</v>
      </c>
      <c r="Q2124" s="8">
        <f t="shared" si="134"/>
        <v>3.875E-3</v>
      </c>
      <c r="R2124" s="10">
        <f t="shared" si="135"/>
        <v>103.33333333333333</v>
      </c>
      <c r="S2124" s="3" t="s">
        <v>8323</v>
      </c>
      <c r="T2124" s="3" t="s">
        <v>8324</v>
      </c>
    </row>
    <row r="2125" spans="1:20" ht="132" x14ac:dyDescent="0.2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14">
        <f t="shared" si="132"/>
        <v>40252.207638888889</v>
      </c>
      <c r="J2125" s="3">
        <v>1268636340</v>
      </c>
      <c r="K2125" s="14">
        <f t="shared" si="133"/>
        <v>40198.341516203705</v>
      </c>
      <c r="L2125" s="3">
        <v>1263982307</v>
      </c>
      <c r="M2125" s="3" t="b">
        <v>0</v>
      </c>
      <c r="N2125" s="3">
        <v>5</v>
      </c>
      <c r="O2125" s="3" t="b">
        <v>0</v>
      </c>
      <c r="P2125" s="3" t="s">
        <v>8277</v>
      </c>
      <c r="Q2125" s="8">
        <f t="shared" si="134"/>
        <v>0.1</v>
      </c>
      <c r="R2125" s="10">
        <f t="shared" si="135"/>
        <v>10</v>
      </c>
      <c r="S2125" s="3" t="s">
        <v>8323</v>
      </c>
      <c r="T2125" s="3" t="s">
        <v>8324</v>
      </c>
    </row>
    <row r="2126" spans="1:20" ht="110" x14ac:dyDescent="0.2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14">
        <f t="shared" si="132"/>
        <v>40512.125</v>
      </c>
      <c r="J2126" s="3">
        <v>1291093200</v>
      </c>
      <c r="K2126" s="14">
        <f t="shared" si="133"/>
        <v>40463.944849537038</v>
      </c>
      <c r="L2126" s="3">
        <v>1286930435</v>
      </c>
      <c r="M2126" s="3" t="b">
        <v>0</v>
      </c>
      <c r="N2126" s="3">
        <v>5</v>
      </c>
      <c r="O2126" s="3" t="b">
        <v>0</v>
      </c>
      <c r="P2126" s="3" t="s">
        <v>8277</v>
      </c>
      <c r="Q2126" s="8">
        <f t="shared" si="134"/>
        <v>0.10454545454545454</v>
      </c>
      <c r="R2126" s="10">
        <f t="shared" si="135"/>
        <v>23</v>
      </c>
      <c r="S2126" s="3" t="s">
        <v>8323</v>
      </c>
      <c r="T2126" s="3" t="s">
        <v>8324</v>
      </c>
    </row>
    <row r="2127" spans="1:20" ht="88" x14ac:dyDescent="0.2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14">
        <f t="shared" si="132"/>
        <v>42220.940196759257</v>
      </c>
      <c r="J2127" s="3">
        <v>1438734833</v>
      </c>
      <c r="K2127" s="14">
        <f t="shared" si="133"/>
        <v>42190.940196759257</v>
      </c>
      <c r="L2127" s="3">
        <v>1436142833</v>
      </c>
      <c r="M2127" s="3" t="b">
        <v>0</v>
      </c>
      <c r="N2127" s="3">
        <v>27</v>
      </c>
      <c r="O2127" s="3" t="b">
        <v>0</v>
      </c>
      <c r="P2127" s="3" t="s">
        <v>8277</v>
      </c>
      <c r="Q2127" s="8">
        <f t="shared" si="134"/>
        <v>1.4200000000000001E-2</v>
      </c>
      <c r="R2127" s="10">
        <f t="shared" si="135"/>
        <v>31.555555555555557</v>
      </c>
      <c r="S2127" s="3" t="s">
        <v>8323</v>
      </c>
      <c r="T2127" s="3" t="s">
        <v>8324</v>
      </c>
    </row>
    <row r="2128" spans="1:20" ht="88" x14ac:dyDescent="0.2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14">
        <f t="shared" si="132"/>
        <v>41981.88989583333</v>
      </c>
      <c r="J2128" s="3">
        <v>1418080887</v>
      </c>
      <c r="K2128" s="14">
        <f t="shared" si="133"/>
        <v>41951.88989583333</v>
      </c>
      <c r="L2128" s="3">
        <v>1415488887</v>
      </c>
      <c r="M2128" s="3" t="b">
        <v>0</v>
      </c>
      <c r="N2128" s="3">
        <v>2</v>
      </c>
      <c r="O2128" s="3" t="b">
        <v>0</v>
      </c>
      <c r="P2128" s="3" t="s">
        <v>8277</v>
      </c>
      <c r="Q2128" s="8">
        <f t="shared" si="134"/>
        <v>5.0000000000000001E-4</v>
      </c>
      <c r="R2128" s="10">
        <f t="shared" si="135"/>
        <v>5</v>
      </c>
      <c r="S2128" s="3" t="s">
        <v>8323</v>
      </c>
      <c r="T2128" s="3" t="s">
        <v>8324</v>
      </c>
    </row>
    <row r="2129" spans="1:20" ht="44" x14ac:dyDescent="0.2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14">
        <f t="shared" si="132"/>
        <v>42075.380358796298</v>
      </c>
      <c r="J2129" s="3">
        <v>1426158463</v>
      </c>
      <c r="K2129" s="14">
        <f t="shared" si="133"/>
        <v>42045.422025462962</v>
      </c>
      <c r="L2129" s="3">
        <v>1423570063</v>
      </c>
      <c r="M2129" s="3" t="b">
        <v>0</v>
      </c>
      <c r="N2129" s="3">
        <v>236</v>
      </c>
      <c r="O2129" s="3" t="b">
        <v>0</v>
      </c>
      <c r="P2129" s="3" t="s">
        <v>8277</v>
      </c>
      <c r="Q2129" s="8">
        <f t="shared" si="134"/>
        <v>0.28842857142857142</v>
      </c>
      <c r="R2129" s="10">
        <f t="shared" si="135"/>
        <v>34.220338983050844</v>
      </c>
      <c r="S2129" s="3" t="s">
        <v>8323</v>
      </c>
      <c r="T2129" s="3" t="s">
        <v>8324</v>
      </c>
    </row>
    <row r="2130" spans="1:20" ht="88" x14ac:dyDescent="0.2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14">
        <f t="shared" si="132"/>
        <v>41903.689456018517</v>
      </c>
      <c r="J2130" s="3">
        <v>1411324369</v>
      </c>
      <c r="K2130" s="14">
        <f t="shared" si="133"/>
        <v>41843.689456018517</v>
      </c>
      <c r="L2130" s="3">
        <v>1406140369</v>
      </c>
      <c r="M2130" s="3" t="b">
        <v>0</v>
      </c>
      <c r="N2130" s="3">
        <v>1</v>
      </c>
      <c r="O2130" s="3" t="b">
        <v>0</v>
      </c>
      <c r="P2130" s="3" t="s">
        <v>8277</v>
      </c>
      <c r="Q2130" s="8">
        <f t="shared" si="134"/>
        <v>1.6666666666666668E-3</v>
      </c>
      <c r="R2130" s="10">
        <f t="shared" si="135"/>
        <v>25</v>
      </c>
      <c r="S2130" s="3" t="s">
        <v>8323</v>
      </c>
      <c r="T2130" s="3" t="s">
        <v>8324</v>
      </c>
    </row>
    <row r="2131" spans="1:20" ht="88" x14ac:dyDescent="0.2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14">
        <f t="shared" si="132"/>
        <v>42438.940972222219</v>
      </c>
      <c r="J2131" s="3">
        <v>1457570100</v>
      </c>
      <c r="K2131" s="14">
        <f t="shared" si="133"/>
        <v>42408.940972222219</v>
      </c>
      <c r="L2131" s="3">
        <v>1454978100</v>
      </c>
      <c r="M2131" s="3" t="b">
        <v>0</v>
      </c>
      <c r="N2131" s="3">
        <v>12</v>
      </c>
      <c r="O2131" s="3" t="b">
        <v>0</v>
      </c>
      <c r="P2131" s="3" t="s">
        <v>8277</v>
      </c>
      <c r="Q2131" s="8">
        <f t="shared" si="134"/>
        <v>0.11799999999999999</v>
      </c>
      <c r="R2131" s="10">
        <f t="shared" si="135"/>
        <v>19.666666666666668</v>
      </c>
      <c r="S2131" s="3" t="s">
        <v>8323</v>
      </c>
      <c r="T2131" s="3" t="s">
        <v>8324</v>
      </c>
    </row>
    <row r="2132" spans="1:20" ht="66" x14ac:dyDescent="0.2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14">
        <f t="shared" si="132"/>
        <v>41867.00304398148</v>
      </c>
      <c r="J2132" s="3">
        <v>1408154663</v>
      </c>
      <c r="K2132" s="14">
        <f t="shared" si="133"/>
        <v>41832.00304398148</v>
      </c>
      <c r="L2132" s="3">
        <v>1405130663</v>
      </c>
      <c r="M2132" s="3" t="b">
        <v>0</v>
      </c>
      <c r="N2132" s="3">
        <v>4</v>
      </c>
      <c r="O2132" s="3" t="b">
        <v>0</v>
      </c>
      <c r="P2132" s="3" t="s">
        <v>8277</v>
      </c>
      <c r="Q2132" s="8">
        <f t="shared" si="134"/>
        <v>2.0238095238095236E-3</v>
      </c>
      <c r="R2132" s="10">
        <f t="shared" si="135"/>
        <v>21.25</v>
      </c>
      <c r="S2132" s="3" t="s">
        <v>8323</v>
      </c>
      <c r="T2132" s="3" t="s">
        <v>8324</v>
      </c>
    </row>
    <row r="2133" spans="1:20" ht="88" x14ac:dyDescent="0.2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14">
        <f t="shared" si="132"/>
        <v>42197.123738425922</v>
      </c>
      <c r="J2133" s="3">
        <v>1436677091</v>
      </c>
      <c r="K2133" s="14">
        <f t="shared" si="133"/>
        <v>42167.123738425922</v>
      </c>
      <c r="L2133" s="3">
        <v>1434085091</v>
      </c>
      <c r="M2133" s="3" t="b">
        <v>0</v>
      </c>
      <c r="N2133" s="3">
        <v>3</v>
      </c>
      <c r="O2133" s="3" t="b">
        <v>0</v>
      </c>
      <c r="P2133" s="3" t="s">
        <v>8277</v>
      </c>
      <c r="Q2133" s="8">
        <f t="shared" si="134"/>
        <v>0.05</v>
      </c>
      <c r="R2133" s="10">
        <f t="shared" si="135"/>
        <v>8.3333333333333339</v>
      </c>
      <c r="S2133" s="3" t="s">
        <v>8323</v>
      </c>
      <c r="T2133" s="3" t="s">
        <v>8324</v>
      </c>
    </row>
    <row r="2134" spans="1:20" ht="110" x14ac:dyDescent="0.2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14">
        <f t="shared" si="132"/>
        <v>41673.40384259259</v>
      </c>
      <c r="J2134" s="3">
        <v>1391427692</v>
      </c>
      <c r="K2134" s="14">
        <f t="shared" si="133"/>
        <v>41643.40384259259</v>
      </c>
      <c r="L2134" s="3">
        <v>1388835692</v>
      </c>
      <c r="M2134" s="3" t="b">
        <v>0</v>
      </c>
      <c r="N2134" s="3">
        <v>99</v>
      </c>
      <c r="O2134" s="3" t="b">
        <v>0</v>
      </c>
      <c r="P2134" s="3" t="s">
        <v>8277</v>
      </c>
      <c r="Q2134" s="8">
        <f t="shared" si="134"/>
        <v>2.1129899999999997E-2</v>
      </c>
      <c r="R2134" s="10">
        <f t="shared" si="135"/>
        <v>21.34333333333333</v>
      </c>
      <c r="S2134" s="3" t="s">
        <v>8323</v>
      </c>
      <c r="T2134" s="3" t="s">
        <v>8324</v>
      </c>
    </row>
    <row r="2135" spans="1:20" ht="88" x14ac:dyDescent="0.2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14">
        <f t="shared" si="132"/>
        <v>40657.207638888889</v>
      </c>
      <c r="J2135" s="3">
        <v>1303628340</v>
      </c>
      <c r="K2135" s="14">
        <f t="shared" si="133"/>
        <v>40619.013877314814</v>
      </c>
      <c r="L2135" s="3">
        <v>1300328399</v>
      </c>
      <c r="M2135" s="3" t="b">
        <v>0</v>
      </c>
      <c r="N2135" s="3">
        <v>3</v>
      </c>
      <c r="O2135" s="3" t="b">
        <v>0</v>
      </c>
      <c r="P2135" s="3" t="s">
        <v>8277</v>
      </c>
      <c r="Q2135" s="8">
        <f t="shared" si="134"/>
        <v>1.6E-2</v>
      </c>
      <c r="R2135" s="10">
        <f t="shared" si="135"/>
        <v>5.333333333333333</v>
      </c>
      <c r="S2135" s="3" t="s">
        <v>8323</v>
      </c>
      <c r="T2135" s="3" t="s">
        <v>8324</v>
      </c>
    </row>
    <row r="2136" spans="1:20" ht="88" x14ac:dyDescent="0.2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14">
        <f t="shared" si="132"/>
        <v>41391.803136574068</v>
      </c>
      <c r="J2136" s="3">
        <v>1367097391</v>
      </c>
      <c r="K2136" s="14">
        <f t="shared" si="133"/>
        <v>41361.803136574068</v>
      </c>
      <c r="L2136" s="3">
        <v>1364505391</v>
      </c>
      <c r="M2136" s="3" t="b">
        <v>0</v>
      </c>
      <c r="N2136" s="3">
        <v>3</v>
      </c>
      <c r="O2136" s="3" t="b">
        <v>0</v>
      </c>
      <c r="P2136" s="3" t="s">
        <v>8277</v>
      </c>
      <c r="Q2136" s="8">
        <f t="shared" si="134"/>
        <v>1.7333333333333333E-2</v>
      </c>
      <c r="R2136" s="10">
        <f t="shared" si="135"/>
        <v>34.666666666666664</v>
      </c>
      <c r="S2136" s="3" t="s">
        <v>8323</v>
      </c>
      <c r="T2136" s="3" t="s">
        <v>8324</v>
      </c>
    </row>
    <row r="2137" spans="1:20" ht="110" x14ac:dyDescent="0.2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14">
        <f t="shared" si="132"/>
        <v>41186.880011574067</v>
      </c>
      <c r="J2137" s="3">
        <v>1349392033</v>
      </c>
      <c r="K2137" s="14">
        <f t="shared" si="133"/>
        <v>41156.880011574074</v>
      </c>
      <c r="L2137" s="3">
        <v>1346800033</v>
      </c>
      <c r="M2137" s="3" t="b">
        <v>0</v>
      </c>
      <c r="N2137" s="3">
        <v>22</v>
      </c>
      <c r="O2137" s="3" t="b">
        <v>0</v>
      </c>
      <c r="P2137" s="3" t="s">
        <v>8277</v>
      </c>
      <c r="Q2137" s="8">
        <f t="shared" si="134"/>
        <v>9.5600000000000004E-2</v>
      </c>
      <c r="R2137" s="10">
        <f t="shared" si="135"/>
        <v>21.727272727272727</v>
      </c>
      <c r="S2137" s="3" t="s">
        <v>8323</v>
      </c>
      <c r="T2137" s="3" t="s">
        <v>8324</v>
      </c>
    </row>
    <row r="2138" spans="1:20" ht="88" x14ac:dyDescent="0.2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14">
        <f t="shared" si="132"/>
        <v>41566.425763888888</v>
      </c>
      <c r="J2138" s="3">
        <v>1382184786</v>
      </c>
      <c r="K2138" s="14">
        <f t="shared" si="133"/>
        <v>41536.425763888888</v>
      </c>
      <c r="L2138" s="3">
        <v>1379592786</v>
      </c>
      <c r="M2138" s="3" t="b">
        <v>0</v>
      </c>
      <c r="N2138" s="3">
        <v>4</v>
      </c>
      <c r="O2138" s="3" t="b">
        <v>0</v>
      </c>
      <c r="P2138" s="3" t="s">
        <v>8277</v>
      </c>
      <c r="Q2138" s="8">
        <f t="shared" si="134"/>
        <v>5.9612499999999998E-4</v>
      </c>
      <c r="R2138" s="10">
        <f t="shared" si="135"/>
        <v>11.922499999999999</v>
      </c>
      <c r="S2138" s="3" t="s">
        <v>8323</v>
      </c>
      <c r="T2138" s="3" t="s">
        <v>8324</v>
      </c>
    </row>
    <row r="2139" spans="1:20" ht="88" x14ac:dyDescent="0.2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14">
        <f t="shared" si="132"/>
        <v>41978.687835648147</v>
      </c>
      <c r="J2139" s="3">
        <v>1417804229</v>
      </c>
      <c r="K2139" s="14">
        <f t="shared" si="133"/>
        <v>41948.687835648147</v>
      </c>
      <c r="L2139" s="3">
        <v>1415212229</v>
      </c>
      <c r="M2139" s="3" t="b">
        <v>0</v>
      </c>
      <c r="N2139" s="3">
        <v>534</v>
      </c>
      <c r="O2139" s="3" t="b">
        <v>0</v>
      </c>
      <c r="P2139" s="3" t="s">
        <v>8277</v>
      </c>
      <c r="Q2139" s="8">
        <f t="shared" si="134"/>
        <v>0.28405999999999998</v>
      </c>
      <c r="R2139" s="10">
        <f t="shared" si="135"/>
        <v>26.59737827715356</v>
      </c>
      <c r="S2139" s="3" t="s">
        <v>8323</v>
      </c>
      <c r="T2139" s="3" t="s">
        <v>8324</v>
      </c>
    </row>
    <row r="2140" spans="1:20" ht="66" x14ac:dyDescent="0.2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14">
        <f t="shared" si="132"/>
        <v>41586.971516203703</v>
      </c>
      <c r="J2140" s="3">
        <v>1383959939</v>
      </c>
      <c r="K2140" s="14">
        <f t="shared" si="133"/>
        <v>41556.929849537039</v>
      </c>
      <c r="L2140" s="3">
        <v>1381364339</v>
      </c>
      <c r="M2140" s="3" t="b">
        <v>0</v>
      </c>
      <c r="N2140" s="3">
        <v>12</v>
      </c>
      <c r="O2140" s="3" t="b">
        <v>0</v>
      </c>
      <c r="P2140" s="3" t="s">
        <v>8277</v>
      </c>
      <c r="Q2140" s="8">
        <f t="shared" si="134"/>
        <v>0.128</v>
      </c>
      <c r="R2140" s="10">
        <f t="shared" si="135"/>
        <v>10.666666666666666</v>
      </c>
      <c r="S2140" s="3" t="s">
        <v>8323</v>
      </c>
      <c r="T2140" s="3" t="s">
        <v>8324</v>
      </c>
    </row>
    <row r="2141" spans="1:20" ht="110" x14ac:dyDescent="0.2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14">
        <f t="shared" si="132"/>
        <v>42677.666759259257</v>
      </c>
      <c r="J2141" s="3">
        <v>1478196008</v>
      </c>
      <c r="K2141" s="14">
        <f t="shared" si="133"/>
        <v>42647.666759259257</v>
      </c>
      <c r="L2141" s="3">
        <v>1475604008</v>
      </c>
      <c r="M2141" s="3" t="b">
        <v>0</v>
      </c>
      <c r="N2141" s="3">
        <v>56</v>
      </c>
      <c r="O2141" s="3" t="b">
        <v>0</v>
      </c>
      <c r="P2141" s="3" t="s">
        <v>8277</v>
      </c>
      <c r="Q2141" s="8">
        <f t="shared" si="134"/>
        <v>5.4199999999999998E-2</v>
      </c>
      <c r="R2141" s="10">
        <f t="shared" si="135"/>
        <v>29.035714285714285</v>
      </c>
      <c r="S2141" s="3" t="s">
        <v>8323</v>
      </c>
      <c r="T2141" s="3" t="s">
        <v>8324</v>
      </c>
    </row>
    <row r="2142" spans="1:20" ht="110" x14ac:dyDescent="0.2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14">
        <f t="shared" si="132"/>
        <v>41285.750277777777</v>
      </c>
      <c r="J2142" s="3">
        <v>1357934424</v>
      </c>
      <c r="K2142" s="14">
        <f t="shared" si="133"/>
        <v>41255.750277777777</v>
      </c>
      <c r="L2142" s="3">
        <v>1355342424</v>
      </c>
      <c r="M2142" s="3" t="b">
        <v>0</v>
      </c>
      <c r="N2142" s="3">
        <v>11</v>
      </c>
      <c r="O2142" s="3" t="b">
        <v>0</v>
      </c>
      <c r="P2142" s="3" t="s">
        <v>8277</v>
      </c>
      <c r="Q2142" s="8">
        <f t="shared" si="134"/>
        <v>1.1199999999999999E-3</v>
      </c>
      <c r="R2142" s="10">
        <f t="shared" si="135"/>
        <v>50.909090909090907</v>
      </c>
      <c r="S2142" s="3" t="s">
        <v>8323</v>
      </c>
      <c r="T2142" s="3" t="s">
        <v>8324</v>
      </c>
    </row>
    <row r="2143" spans="1:20" ht="110" x14ac:dyDescent="0.2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14">
        <f t="shared" si="132"/>
        <v>41957.193969907406</v>
      </c>
      <c r="J2143" s="3">
        <v>1415947159</v>
      </c>
      <c r="K2143" s="14">
        <f t="shared" si="133"/>
        <v>41927.152303240735</v>
      </c>
      <c r="L2143" s="3">
        <v>1413351559</v>
      </c>
      <c r="M2143" s="3" t="b">
        <v>0</v>
      </c>
      <c r="N2143" s="3">
        <v>0</v>
      </c>
      <c r="O2143" s="3" t="b">
        <v>0</v>
      </c>
      <c r="P2143" s="3" t="s">
        <v>8277</v>
      </c>
      <c r="Q2143" s="8">
        <f t="shared" si="134"/>
        <v>0</v>
      </c>
      <c r="R2143" s="10" t="e">
        <f t="shared" si="135"/>
        <v>#DIV/0!</v>
      </c>
      <c r="S2143" s="3" t="s">
        <v>8323</v>
      </c>
      <c r="T2143" s="3" t="s">
        <v>8324</v>
      </c>
    </row>
    <row r="2144" spans="1:20" ht="110" x14ac:dyDescent="0.2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14">
        <f t="shared" si="132"/>
        <v>42368.618171296293</v>
      </c>
      <c r="J2144" s="3">
        <v>1451494210</v>
      </c>
      <c r="K2144" s="14">
        <f t="shared" si="133"/>
        <v>42340.618171296293</v>
      </c>
      <c r="L2144" s="3">
        <v>1449075010</v>
      </c>
      <c r="M2144" s="3" t="b">
        <v>0</v>
      </c>
      <c r="N2144" s="3">
        <v>12</v>
      </c>
      <c r="O2144" s="3" t="b">
        <v>0</v>
      </c>
      <c r="P2144" s="3" t="s">
        <v>8277</v>
      </c>
      <c r="Q2144" s="8">
        <f t="shared" si="134"/>
        <v>5.7238095238095241E-2</v>
      </c>
      <c r="R2144" s="10">
        <f t="shared" si="135"/>
        <v>50.083333333333336</v>
      </c>
      <c r="S2144" s="3" t="s">
        <v>8323</v>
      </c>
      <c r="T2144" s="3" t="s">
        <v>8324</v>
      </c>
    </row>
    <row r="2145" spans="1:20" ht="88" x14ac:dyDescent="0.2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14">
        <f t="shared" si="132"/>
        <v>40380.708333333328</v>
      </c>
      <c r="J2145" s="3">
        <v>1279738800</v>
      </c>
      <c r="K2145" s="14">
        <f t="shared" si="133"/>
        <v>40332.803379629629</v>
      </c>
      <c r="L2145" s="3">
        <v>1275599812</v>
      </c>
      <c r="M2145" s="3" t="b">
        <v>0</v>
      </c>
      <c r="N2145" s="3">
        <v>5</v>
      </c>
      <c r="O2145" s="3" t="b">
        <v>0</v>
      </c>
      <c r="P2145" s="3" t="s">
        <v>8277</v>
      </c>
      <c r="Q2145" s="8">
        <f t="shared" si="134"/>
        <v>0.1125</v>
      </c>
      <c r="R2145" s="10">
        <f t="shared" si="135"/>
        <v>45</v>
      </c>
      <c r="S2145" s="3" t="s">
        <v>8323</v>
      </c>
      <c r="T2145" s="3" t="s">
        <v>8324</v>
      </c>
    </row>
    <row r="2146" spans="1:20" ht="66" x14ac:dyDescent="0.2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14">
        <f t="shared" si="132"/>
        <v>41531.463425925926</v>
      </c>
      <c r="J2146" s="3">
        <v>1379164040</v>
      </c>
      <c r="K2146" s="14">
        <f t="shared" si="133"/>
        <v>41499.463425925926</v>
      </c>
      <c r="L2146" s="3">
        <v>1376399240</v>
      </c>
      <c r="M2146" s="3" t="b">
        <v>0</v>
      </c>
      <c r="N2146" s="3">
        <v>24</v>
      </c>
      <c r="O2146" s="3" t="b">
        <v>0</v>
      </c>
      <c r="P2146" s="3" t="s">
        <v>8277</v>
      </c>
      <c r="Q2146" s="8">
        <f t="shared" si="134"/>
        <v>1.7098591549295775E-2</v>
      </c>
      <c r="R2146" s="10">
        <f t="shared" si="135"/>
        <v>25.291666666666668</v>
      </c>
      <c r="S2146" s="3" t="s">
        <v>8323</v>
      </c>
      <c r="T2146" s="3" t="s">
        <v>8324</v>
      </c>
    </row>
    <row r="2147" spans="1:20" ht="88" x14ac:dyDescent="0.2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14">
        <f t="shared" si="132"/>
        <v>41605.195763888885</v>
      </c>
      <c r="J2147" s="3">
        <v>1385534514</v>
      </c>
      <c r="K2147" s="14">
        <f t="shared" si="133"/>
        <v>41575.154097222221</v>
      </c>
      <c r="L2147" s="3">
        <v>1382938914</v>
      </c>
      <c r="M2147" s="3" t="b">
        <v>0</v>
      </c>
      <c r="N2147" s="3">
        <v>89</v>
      </c>
      <c r="O2147" s="3" t="b">
        <v>0</v>
      </c>
      <c r="P2147" s="3" t="s">
        <v>8277</v>
      </c>
      <c r="Q2147" s="8">
        <f t="shared" si="134"/>
        <v>0.30433333333333334</v>
      </c>
      <c r="R2147" s="10">
        <f t="shared" si="135"/>
        <v>51.292134831460672</v>
      </c>
      <c r="S2147" s="3" t="s">
        <v>8323</v>
      </c>
      <c r="T2147" s="3" t="s">
        <v>8324</v>
      </c>
    </row>
    <row r="2148" spans="1:20" ht="110" x14ac:dyDescent="0.2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14">
        <f t="shared" si="132"/>
        <v>42411.596180555549</v>
      </c>
      <c r="J2148" s="3">
        <v>1455207510</v>
      </c>
      <c r="K2148" s="14">
        <f t="shared" si="133"/>
        <v>42397.596180555549</v>
      </c>
      <c r="L2148" s="3">
        <v>1453997910</v>
      </c>
      <c r="M2148" s="3" t="b">
        <v>0</v>
      </c>
      <c r="N2148" s="3">
        <v>1</v>
      </c>
      <c r="O2148" s="3" t="b">
        <v>0</v>
      </c>
      <c r="P2148" s="3" t="s">
        <v>8277</v>
      </c>
      <c r="Q2148" s="8">
        <f t="shared" si="134"/>
        <v>2.0000000000000001E-4</v>
      </c>
      <c r="R2148" s="10">
        <f t="shared" si="135"/>
        <v>1</v>
      </c>
      <c r="S2148" s="3" t="s">
        <v>8323</v>
      </c>
      <c r="T2148" s="3" t="s">
        <v>8324</v>
      </c>
    </row>
    <row r="2149" spans="1:20" ht="44" x14ac:dyDescent="0.2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14">
        <f t="shared" si="132"/>
        <v>41959.254027777781</v>
      </c>
      <c r="J2149" s="3">
        <v>1416125148</v>
      </c>
      <c r="K2149" s="14">
        <f t="shared" si="133"/>
        <v>41927.212361111109</v>
      </c>
      <c r="L2149" s="3">
        <v>1413356748</v>
      </c>
      <c r="M2149" s="3" t="b">
        <v>0</v>
      </c>
      <c r="N2149" s="3">
        <v>55</v>
      </c>
      <c r="O2149" s="3" t="b">
        <v>0</v>
      </c>
      <c r="P2149" s="3" t="s">
        <v>8277</v>
      </c>
      <c r="Q2149" s="8">
        <f t="shared" si="134"/>
        <v>6.9641025641025639E-3</v>
      </c>
      <c r="R2149" s="10">
        <f t="shared" si="135"/>
        <v>49.381818181818183</v>
      </c>
      <c r="S2149" s="3" t="s">
        <v>8323</v>
      </c>
      <c r="T2149" s="3" t="s">
        <v>8324</v>
      </c>
    </row>
    <row r="2150" spans="1:20" ht="88" x14ac:dyDescent="0.2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14">
        <f t="shared" si="132"/>
        <v>42096.608587962961</v>
      </c>
      <c r="J2150" s="3">
        <v>1427992582</v>
      </c>
      <c r="K2150" s="14">
        <f t="shared" si="133"/>
        <v>42066.650254629632</v>
      </c>
      <c r="L2150" s="3">
        <v>1425404182</v>
      </c>
      <c r="M2150" s="3" t="b">
        <v>0</v>
      </c>
      <c r="N2150" s="3">
        <v>2</v>
      </c>
      <c r="O2150" s="3" t="b">
        <v>0</v>
      </c>
      <c r="P2150" s="3" t="s">
        <v>8277</v>
      </c>
      <c r="Q2150" s="8">
        <f t="shared" si="134"/>
        <v>0.02</v>
      </c>
      <c r="R2150" s="10">
        <f t="shared" si="135"/>
        <v>1</v>
      </c>
      <c r="S2150" s="3" t="s">
        <v>8323</v>
      </c>
      <c r="T2150" s="3" t="s">
        <v>8324</v>
      </c>
    </row>
    <row r="2151" spans="1:20" ht="110" x14ac:dyDescent="0.2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14">
        <f t="shared" si="132"/>
        <v>40389.916666666664</v>
      </c>
      <c r="J2151" s="3">
        <v>1280534400</v>
      </c>
      <c r="K2151" s="14">
        <f t="shared" si="133"/>
        <v>40354.941620370366</v>
      </c>
      <c r="L2151" s="3">
        <v>1277512556</v>
      </c>
      <c r="M2151" s="3" t="b">
        <v>0</v>
      </c>
      <c r="N2151" s="3">
        <v>0</v>
      </c>
      <c r="O2151" s="3" t="b">
        <v>0</v>
      </c>
      <c r="P2151" s="3" t="s">
        <v>8277</v>
      </c>
      <c r="Q2151" s="8">
        <f t="shared" si="134"/>
        <v>0</v>
      </c>
      <c r="R2151" s="10" t="e">
        <f t="shared" si="135"/>
        <v>#DIV/0!</v>
      </c>
      <c r="S2151" s="3" t="s">
        <v>8323</v>
      </c>
      <c r="T2151" s="3" t="s">
        <v>8324</v>
      </c>
    </row>
    <row r="2152" spans="1:20" ht="44" x14ac:dyDescent="0.2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14">
        <f t="shared" si="132"/>
        <v>42564.201377314814</v>
      </c>
      <c r="J2152" s="3">
        <v>1468392599</v>
      </c>
      <c r="K2152" s="14">
        <f t="shared" si="133"/>
        <v>42534.201377314814</v>
      </c>
      <c r="L2152" s="3">
        <v>1465800599</v>
      </c>
      <c r="M2152" s="3" t="b">
        <v>0</v>
      </c>
      <c r="N2152" s="3">
        <v>4</v>
      </c>
      <c r="O2152" s="3" t="b">
        <v>0</v>
      </c>
      <c r="P2152" s="3" t="s">
        <v>8277</v>
      </c>
      <c r="Q2152" s="8">
        <f t="shared" si="134"/>
        <v>8.0999999999999996E-3</v>
      </c>
      <c r="R2152" s="10">
        <f t="shared" si="135"/>
        <v>101.25</v>
      </c>
      <c r="S2152" s="3" t="s">
        <v>8323</v>
      </c>
      <c r="T2152" s="3" t="s">
        <v>8324</v>
      </c>
    </row>
    <row r="2153" spans="1:20" ht="88" x14ac:dyDescent="0.2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14">
        <f t="shared" si="132"/>
        <v>42550.764050925929</v>
      </c>
      <c r="J2153" s="3">
        <v>1467231614</v>
      </c>
      <c r="K2153" s="14">
        <f t="shared" si="133"/>
        <v>42520.764050925922</v>
      </c>
      <c r="L2153" s="3">
        <v>1464639614</v>
      </c>
      <c r="M2153" s="3" t="b">
        <v>0</v>
      </c>
      <c r="N2153" s="3">
        <v>6</v>
      </c>
      <c r="O2153" s="3" t="b">
        <v>0</v>
      </c>
      <c r="P2153" s="3" t="s">
        <v>8277</v>
      </c>
      <c r="Q2153" s="8">
        <f t="shared" si="134"/>
        <v>2.6222222222222224E-3</v>
      </c>
      <c r="R2153" s="10">
        <f t="shared" si="135"/>
        <v>19.666666666666668</v>
      </c>
      <c r="S2153" s="3" t="s">
        <v>8323</v>
      </c>
      <c r="T2153" s="3" t="s">
        <v>8324</v>
      </c>
    </row>
    <row r="2154" spans="1:20" ht="88" x14ac:dyDescent="0.2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14">
        <f t="shared" si="132"/>
        <v>41713.707280092589</v>
      </c>
      <c r="J2154" s="3">
        <v>1394909909</v>
      </c>
      <c r="K2154" s="14">
        <f t="shared" si="133"/>
        <v>41683.74894675926</v>
      </c>
      <c r="L2154" s="3">
        <v>1392321509</v>
      </c>
      <c r="M2154" s="3" t="b">
        <v>0</v>
      </c>
      <c r="N2154" s="3">
        <v>4</v>
      </c>
      <c r="O2154" s="3" t="b">
        <v>0</v>
      </c>
      <c r="P2154" s="3" t="s">
        <v>8277</v>
      </c>
      <c r="Q2154" s="8">
        <f t="shared" si="134"/>
        <v>1.6666666666666668E-3</v>
      </c>
      <c r="R2154" s="10">
        <f t="shared" si="135"/>
        <v>12.5</v>
      </c>
      <c r="S2154" s="3" t="s">
        <v>8323</v>
      </c>
      <c r="T2154" s="3" t="s">
        <v>8324</v>
      </c>
    </row>
    <row r="2155" spans="1:20" ht="88" x14ac:dyDescent="0.2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14">
        <f t="shared" si="132"/>
        <v>42014.249305555553</v>
      </c>
      <c r="J2155" s="3">
        <v>1420876740</v>
      </c>
      <c r="K2155" s="14">
        <f t="shared" si="133"/>
        <v>41974.827754629623</v>
      </c>
      <c r="L2155" s="3">
        <v>1417470718</v>
      </c>
      <c r="M2155" s="3" t="b">
        <v>0</v>
      </c>
      <c r="N2155" s="3">
        <v>4</v>
      </c>
      <c r="O2155" s="3" t="b">
        <v>0</v>
      </c>
      <c r="P2155" s="3" t="s">
        <v>8277</v>
      </c>
      <c r="Q2155" s="8">
        <f t="shared" si="134"/>
        <v>9.1244548809124457E-5</v>
      </c>
      <c r="R2155" s="10">
        <f t="shared" si="135"/>
        <v>8.5</v>
      </c>
      <c r="S2155" s="3" t="s">
        <v>8323</v>
      </c>
      <c r="T2155" s="3" t="s">
        <v>8324</v>
      </c>
    </row>
    <row r="2156" spans="1:20" ht="66" x14ac:dyDescent="0.2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14">
        <f t="shared" si="132"/>
        <v>41667.54892361111</v>
      </c>
      <c r="J2156" s="3">
        <v>1390921827</v>
      </c>
      <c r="K2156" s="14">
        <f t="shared" si="133"/>
        <v>41647.54892361111</v>
      </c>
      <c r="L2156" s="3">
        <v>1389193827</v>
      </c>
      <c r="M2156" s="3" t="b">
        <v>0</v>
      </c>
      <c r="N2156" s="3">
        <v>2</v>
      </c>
      <c r="O2156" s="3" t="b">
        <v>0</v>
      </c>
      <c r="P2156" s="3" t="s">
        <v>8277</v>
      </c>
      <c r="Q2156" s="8">
        <f t="shared" si="134"/>
        <v>8.0000000000000002E-3</v>
      </c>
      <c r="R2156" s="10">
        <f t="shared" si="135"/>
        <v>1</v>
      </c>
      <c r="S2156" s="3" t="s">
        <v>8323</v>
      </c>
      <c r="T2156" s="3" t="s">
        <v>8324</v>
      </c>
    </row>
    <row r="2157" spans="1:20" ht="88" x14ac:dyDescent="0.2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14">
        <f t="shared" si="132"/>
        <v>42460.622511574074</v>
      </c>
      <c r="J2157" s="3">
        <v>1459443385</v>
      </c>
      <c r="K2157" s="14">
        <f t="shared" si="133"/>
        <v>42430.664178240739</v>
      </c>
      <c r="L2157" s="3">
        <v>1456854985</v>
      </c>
      <c r="M2157" s="3" t="b">
        <v>0</v>
      </c>
      <c r="N2157" s="3">
        <v>5</v>
      </c>
      <c r="O2157" s="3" t="b">
        <v>0</v>
      </c>
      <c r="P2157" s="3" t="s">
        <v>8277</v>
      </c>
      <c r="Q2157" s="8">
        <f t="shared" si="134"/>
        <v>2.3E-2</v>
      </c>
      <c r="R2157" s="10">
        <f t="shared" si="135"/>
        <v>23</v>
      </c>
      <c r="S2157" s="3" t="s">
        <v>8323</v>
      </c>
      <c r="T2157" s="3" t="s">
        <v>8324</v>
      </c>
    </row>
    <row r="2158" spans="1:20" ht="66" x14ac:dyDescent="0.2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14">
        <f t="shared" si="132"/>
        <v>41533.770902777775</v>
      </c>
      <c r="J2158" s="3">
        <v>1379363406</v>
      </c>
      <c r="K2158" s="14">
        <f t="shared" si="133"/>
        <v>41488.770902777775</v>
      </c>
      <c r="L2158" s="3">
        <v>1375475406</v>
      </c>
      <c r="M2158" s="3" t="b">
        <v>0</v>
      </c>
      <c r="N2158" s="3">
        <v>83</v>
      </c>
      <c r="O2158" s="3" t="b">
        <v>0</v>
      </c>
      <c r="P2158" s="3" t="s">
        <v>8277</v>
      </c>
      <c r="Q2158" s="8">
        <f t="shared" si="134"/>
        <v>2.6660714285714284E-2</v>
      </c>
      <c r="R2158" s="10">
        <f t="shared" si="135"/>
        <v>17.987951807228917</v>
      </c>
      <c r="S2158" s="3" t="s">
        <v>8323</v>
      </c>
      <c r="T2158" s="3" t="s">
        <v>8324</v>
      </c>
    </row>
    <row r="2159" spans="1:20" ht="44" x14ac:dyDescent="0.2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14">
        <f t="shared" si="132"/>
        <v>42727.249305555553</v>
      </c>
      <c r="J2159" s="3">
        <v>1482479940</v>
      </c>
      <c r="K2159" s="14">
        <f t="shared" si="133"/>
        <v>42694.897951388884</v>
      </c>
      <c r="L2159" s="3">
        <v>1479684783</v>
      </c>
      <c r="M2159" s="3" t="b">
        <v>0</v>
      </c>
      <c r="N2159" s="3">
        <v>57</v>
      </c>
      <c r="O2159" s="3" t="b">
        <v>0</v>
      </c>
      <c r="P2159" s="3" t="s">
        <v>8277</v>
      </c>
      <c r="Q2159" s="8">
        <f t="shared" si="134"/>
        <v>0.28192</v>
      </c>
      <c r="R2159" s="10">
        <f t="shared" si="135"/>
        <v>370.94736842105266</v>
      </c>
      <c r="S2159" s="3" t="s">
        <v>8323</v>
      </c>
      <c r="T2159" s="3" t="s">
        <v>8324</v>
      </c>
    </row>
    <row r="2160" spans="1:20" ht="88" x14ac:dyDescent="0.2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14">
        <f t="shared" si="132"/>
        <v>41309.770532407405</v>
      </c>
      <c r="J2160" s="3">
        <v>1360009774</v>
      </c>
      <c r="K2160" s="14">
        <f t="shared" si="133"/>
        <v>41264.770532407405</v>
      </c>
      <c r="L2160" s="3">
        <v>1356121774</v>
      </c>
      <c r="M2160" s="3" t="b">
        <v>0</v>
      </c>
      <c r="N2160" s="3">
        <v>311</v>
      </c>
      <c r="O2160" s="3" t="b">
        <v>0</v>
      </c>
      <c r="P2160" s="3" t="s">
        <v>8277</v>
      </c>
      <c r="Q2160" s="8">
        <f t="shared" si="134"/>
        <v>6.5900366666666668E-2</v>
      </c>
      <c r="R2160" s="10">
        <f t="shared" si="135"/>
        <v>63.569485530546629</v>
      </c>
      <c r="S2160" s="3" t="s">
        <v>8323</v>
      </c>
      <c r="T2160" s="3" t="s">
        <v>8324</v>
      </c>
    </row>
    <row r="2161" spans="1:20" ht="110" x14ac:dyDescent="0.2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14">
        <f t="shared" si="132"/>
        <v>40740.647847222215</v>
      </c>
      <c r="J2161" s="3">
        <v>1310837574</v>
      </c>
      <c r="K2161" s="14">
        <f t="shared" si="133"/>
        <v>40710.647847222222</v>
      </c>
      <c r="L2161" s="3">
        <v>1308245574</v>
      </c>
      <c r="M2161" s="3" t="b">
        <v>0</v>
      </c>
      <c r="N2161" s="3">
        <v>2</v>
      </c>
      <c r="O2161" s="3" t="b">
        <v>0</v>
      </c>
      <c r="P2161" s="3" t="s">
        <v>8277</v>
      </c>
      <c r="Q2161" s="8">
        <f t="shared" si="134"/>
        <v>7.2222222222222219E-3</v>
      </c>
      <c r="R2161" s="10">
        <f t="shared" si="135"/>
        <v>13</v>
      </c>
      <c r="S2161" s="3" t="s">
        <v>8323</v>
      </c>
      <c r="T2161" s="3" t="s">
        <v>8324</v>
      </c>
    </row>
    <row r="2162" spans="1:20" ht="88" x14ac:dyDescent="0.2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14">
        <f t="shared" si="132"/>
        <v>41048.628530092588</v>
      </c>
      <c r="J2162" s="3">
        <v>1337447105</v>
      </c>
      <c r="K2162" s="14">
        <f t="shared" si="133"/>
        <v>41018.628530092588</v>
      </c>
      <c r="L2162" s="3">
        <v>1334855105</v>
      </c>
      <c r="M2162" s="3" t="b">
        <v>0</v>
      </c>
      <c r="N2162" s="3">
        <v>16</v>
      </c>
      <c r="O2162" s="3" t="b">
        <v>0</v>
      </c>
      <c r="P2162" s="3" t="s">
        <v>8277</v>
      </c>
      <c r="Q2162" s="8">
        <f t="shared" si="134"/>
        <v>8.5000000000000006E-3</v>
      </c>
      <c r="R2162" s="10">
        <f t="shared" si="135"/>
        <v>5.3125</v>
      </c>
      <c r="S2162" s="3" t="s">
        <v>8323</v>
      </c>
      <c r="T2162" s="3" t="s">
        <v>8324</v>
      </c>
    </row>
    <row r="2163" spans="1:20" ht="44" x14ac:dyDescent="0.2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14">
        <f t="shared" si="132"/>
        <v>42270.769201388881</v>
      </c>
      <c r="J2163" s="3">
        <v>1443040059</v>
      </c>
      <c r="K2163" s="14">
        <f t="shared" si="133"/>
        <v>42240.769201388888</v>
      </c>
      <c r="L2163" s="3">
        <v>1440448059</v>
      </c>
      <c r="M2163" s="3" t="b">
        <v>0</v>
      </c>
      <c r="N2163" s="3">
        <v>13</v>
      </c>
      <c r="O2163" s="3" t="b">
        <v>1</v>
      </c>
      <c r="P2163" s="3" t="s">
        <v>8271</v>
      </c>
      <c r="Q2163" s="8">
        <f t="shared" si="134"/>
        <v>1.1575</v>
      </c>
      <c r="R2163" s="10">
        <f t="shared" si="135"/>
        <v>35.615384615384613</v>
      </c>
      <c r="S2163" s="3" t="s">
        <v>8315</v>
      </c>
      <c r="T2163" s="3" t="s">
        <v>8316</v>
      </c>
    </row>
    <row r="2164" spans="1:20" ht="88" x14ac:dyDescent="0.2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14">
        <f t="shared" si="132"/>
        <v>41844.682766203703</v>
      </c>
      <c r="J2164" s="3">
        <v>1406226191</v>
      </c>
      <c r="K2164" s="14">
        <f t="shared" si="133"/>
        <v>41813.682766203703</v>
      </c>
      <c r="L2164" s="3">
        <v>1403547791</v>
      </c>
      <c r="M2164" s="3" t="b">
        <v>0</v>
      </c>
      <c r="N2164" s="3">
        <v>58</v>
      </c>
      <c r="O2164" s="3" t="b">
        <v>1</v>
      </c>
      <c r="P2164" s="3" t="s">
        <v>8271</v>
      </c>
      <c r="Q2164" s="8">
        <f t="shared" si="134"/>
        <v>1.1226666666666667</v>
      </c>
      <c r="R2164" s="10">
        <f t="shared" si="135"/>
        <v>87.103448275862064</v>
      </c>
      <c r="S2164" s="3" t="s">
        <v>8315</v>
      </c>
      <c r="T2164" s="3" t="s">
        <v>8316</v>
      </c>
    </row>
    <row r="2165" spans="1:20" ht="88" x14ac:dyDescent="0.2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14">
        <f t="shared" si="132"/>
        <v>42163.076388888883</v>
      </c>
      <c r="J2165" s="3">
        <v>1433735400</v>
      </c>
      <c r="K2165" s="14">
        <f t="shared" si="133"/>
        <v>42111.816203703704</v>
      </c>
      <c r="L2165" s="3">
        <v>1429306520</v>
      </c>
      <c r="M2165" s="3" t="b">
        <v>0</v>
      </c>
      <c r="N2165" s="3">
        <v>44</v>
      </c>
      <c r="O2165" s="3" t="b">
        <v>1</v>
      </c>
      <c r="P2165" s="3" t="s">
        <v>8271</v>
      </c>
      <c r="Q2165" s="8">
        <f t="shared" si="134"/>
        <v>1.3220000000000001</v>
      </c>
      <c r="R2165" s="10">
        <f t="shared" si="135"/>
        <v>75.11363636363636</v>
      </c>
      <c r="S2165" s="3" t="s">
        <v>8315</v>
      </c>
      <c r="T2165" s="3" t="s">
        <v>8316</v>
      </c>
    </row>
    <row r="2166" spans="1:20" ht="44" x14ac:dyDescent="0.2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14">
        <f t="shared" si="132"/>
        <v>42546.082638888889</v>
      </c>
      <c r="J2166" s="3">
        <v>1466827140</v>
      </c>
      <c r="K2166" s="14">
        <f t="shared" si="133"/>
        <v>42515.634421296294</v>
      </c>
      <c r="L2166" s="3">
        <v>1464196414</v>
      </c>
      <c r="M2166" s="3" t="b">
        <v>0</v>
      </c>
      <c r="N2166" s="3">
        <v>83</v>
      </c>
      <c r="O2166" s="3" t="b">
        <v>1</v>
      </c>
      <c r="P2166" s="3" t="s">
        <v>8271</v>
      </c>
      <c r="Q2166" s="8">
        <f t="shared" si="134"/>
        <v>1.0263636363636364</v>
      </c>
      <c r="R2166" s="10">
        <f t="shared" si="135"/>
        <v>68.01204819277109</v>
      </c>
      <c r="S2166" s="3" t="s">
        <v>8315</v>
      </c>
      <c r="T2166" s="3" t="s">
        <v>8316</v>
      </c>
    </row>
    <row r="2167" spans="1:20" ht="110" x14ac:dyDescent="0.2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14">
        <f t="shared" si="132"/>
        <v>42468.542071759257</v>
      </c>
      <c r="J2167" s="3">
        <v>1460127635</v>
      </c>
      <c r="K2167" s="14">
        <f t="shared" si="133"/>
        <v>42438.583738425928</v>
      </c>
      <c r="L2167" s="3">
        <v>1457539235</v>
      </c>
      <c r="M2167" s="3" t="b">
        <v>0</v>
      </c>
      <c r="N2167" s="3">
        <v>117</v>
      </c>
      <c r="O2167" s="3" t="b">
        <v>1</v>
      </c>
      <c r="P2167" s="3" t="s">
        <v>8271</v>
      </c>
      <c r="Q2167" s="8">
        <f t="shared" si="134"/>
        <v>1.3864000000000001</v>
      </c>
      <c r="R2167" s="10">
        <f t="shared" si="135"/>
        <v>29.623931623931625</v>
      </c>
      <c r="S2167" s="3" t="s">
        <v>8315</v>
      </c>
      <c r="T2167" s="3" t="s">
        <v>8316</v>
      </c>
    </row>
    <row r="2168" spans="1:20" ht="110" x14ac:dyDescent="0.2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14">
        <f t="shared" si="132"/>
        <v>41978.796504629623</v>
      </c>
      <c r="J2168" s="3">
        <v>1417813618</v>
      </c>
      <c r="K2168" s="14">
        <f t="shared" si="133"/>
        <v>41933.754837962959</v>
      </c>
      <c r="L2168" s="3">
        <v>1413922018</v>
      </c>
      <c r="M2168" s="3" t="b">
        <v>0</v>
      </c>
      <c r="N2168" s="3">
        <v>32</v>
      </c>
      <c r="O2168" s="3" t="b">
        <v>1</v>
      </c>
      <c r="P2168" s="3" t="s">
        <v>8271</v>
      </c>
      <c r="Q2168" s="8">
        <f t="shared" si="134"/>
        <v>1.466</v>
      </c>
      <c r="R2168" s="10">
        <f t="shared" si="135"/>
        <v>91.625</v>
      </c>
      <c r="S2168" s="3" t="s">
        <v>8315</v>
      </c>
      <c r="T2168" s="3" t="s">
        <v>8316</v>
      </c>
    </row>
    <row r="2169" spans="1:20" ht="66" x14ac:dyDescent="0.2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14">
        <f t="shared" si="132"/>
        <v>41166.983067129629</v>
      </c>
      <c r="J2169" s="3">
        <v>1347672937</v>
      </c>
      <c r="K2169" s="14">
        <f t="shared" si="133"/>
        <v>41152.983067129629</v>
      </c>
      <c r="L2169" s="3">
        <v>1346463337</v>
      </c>
      <c r="M2169" s="3" t="b">
        <v>0</v>
      </c>
      <c r="N2169" s="3">
        <v>8</v>
      </c>
      <c r="O2169" s="3" t="b">
        <v>1</v>
      </c>
      <c r="P2169" s="3" t="s">
        <v>8271</v>
      </c>
      <c r="Q2169" s="8">
        <f t="shared" si="134"/>
        <v>1.2</v>
      </c>
      <c r="R2169" s="10">
        <f t="shared" si="135"/>
        <v>22.5</v>
      </c>
      <c r="S2169" s="3" t="s">
        <v>8315</v>
      </c>
      <c r="T2169" s="3" t="s">
        <v>8316</v>
      </c>
    </row>
    <row r="2170" spans="1:20" ht="66" x14ac:dyDescent="0.2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14">
        <f t="shared" si="132"/>
        <v>42776.124999999993</v>
      </c>
      <c r="J2170" s="3">
        <v>1486702800</v>
      </c>
      <c r="K2170" s="14">
        <f t="shared" si="133"/>
        <v>42745.516909722217</v>
      </c>
      <c r="L2170" s="3">
        <v>1484058261</v>
      </c>
      <c r="M2170" s="3" t="b">
        <v>0</v>
      </c>
      <c r="N2170" s="3">
        <v>340</v>
      </c>
      <c r="O2170" s="3" t="b">
        <v>1</v>
      </c>
      <c r="P2170" s="3" t="s">
        <v>8271</v>
      </c>
      <c r="Q2170" s="8">
        <f t="shared" si="134"/>
        <v>1.215816111111111</v>
      </c>
      <c r="R2170" s="10">
        <f t="shared" si="135"/>
        <v>64.366735294117646</v>
      </c>
      <c r="S2170" s="3" t="s">
        <v>8315</v>
      </c>
      <c r="T2170" s="3" t="s">
        <v>8316</v>
      </c>
    </row>
    <row r="2171" spans="1:20" ht="110" x14ac:dyDescent="0.2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14">
        <f t="shared" si="132"/>
        <v>42796.617488425924</v>
      </c>
      <c r="J2171" s="3">
        <v>1488473351</v>
      </c>
      <c r="K2171" s="14">
        <f t="shared" si="133"/>
        <v>42793.617488425924</v>
      </c>
      <c r="L2171" s="3">
        <v>1488214151</v>
      </c>
      <c r="M2171" s="3" t="b">
        <v>0</v>
      </c>
      <c r="N2171" s="3">
        <v>7</v>
      </c>
      <c r="O2171" s="3" t="b">
        <v>1</v>
      </c>
      <c r="P2171" s="3" t="s">
        <v>8271</v>
      </c>
      <c r="Q2171" s="8">
        <f t="shared" si="134"/>
        <v>1</v>
      </c>
      <c r="R2171" s="10">
        <f t="shared" si="135"/>
        <v>21.857142857142858</v>
      </c>
      <c r="S2171" s="3" t="s">
        <v>8315</v>
      </c>
      <c r="T2171" s="3" t="s">
        <v>8316</v>
      </c>
    </row>
    <row r="2172" spans="1:20" ht="88" x14ac:dyDescent="0.2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14">
        <f t="shared" si="132"/>
        <v>42238.666921296295</v>
      </c>
      <c r="J2172" s="3">
        <v>1440266422</v>
      </c>
      <c r="K2172" s="14">
        <f t="shared" si="133"/>
        <v>42198.666921296295</v>
      </c>
      <c r="L2172" s="3">
        <v>1436810422</v>
      </c>
      <c r="M2172" s="3" t="b">
        <v>0</v>
      </c>
      <c r="N2172" s="3">
        <v>19</v>
      </c>
      <c r="O2172" s="3" t="b">
        <v>1</v>
      </c>
      <c r="P2172" s="3" t="s">
        <v>8271</v>
      </c>
      <c r="Q2172" s="8">
        <f t="shared" si="134"/>
        <v>1.8085714285714285</v>
      </c>
      <c r="R2172" s="10">
        <f t="shared" si="135"/>
        <v>33.315789473684212</v>
      </c>
      <c r="S2172" s="3" t="s">
        <v>8315</v>
      </c>
      <c r="T2172" s="3" t="s">
        <v>8316</v>
      </c>
    </row>
    <row r="2173" spans="1:20" ht="88" x14ac:dyDescent="0.2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14">
        <f t="shared" si="132"/>
        <v>42177.124999999993</v>
      </c>
      <c r="J2173" s="3">
        <v>1434949200</v>
      </c>
      <c r="K2173" s="14">
        <f t="shared" si="133"/>
        <v>42141.873784722215</v>
      </c>
      <c r="L2173" s="3">
        <v>1431903495</v>
      </c>
      <c r="M2173" s="3" t="b">
        <v>0</v>
      </c>
      <c r="N2173" s="3">
        <v>47</v>
      </c>
      <c r="O2173" s="3" t="b">
        <v>1</v>
      </c>
      <c r="P2173" s="3" t="s">
        <v>8271</v>
      </c>
      <c r="Q2173" s="8">
        <f t="shared" si="134"/>
        <v>1.0607500000000001</v>
      </c>
      <c r="R2173" s="10">
        <f t="shared" si="135"/>
        <v>90.276595744680847</v>
      </c>
      <c r="S2173" s="3" t="s">
        <v>8315</v>
      </c>
      <c r="T2173" s="3" t="s">
        <v>8316</v>
      </c>
    </row>
    <row r="2174" spans="1:20" ht="88" x14ac:dyDescent="0.2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14">
        <f t="shared" si="132"/>
        <v>42112.496759259251</v>
      </c>
      <c r="J2174" s="3">
        <v>1429365320</v>
      </c>
      <c r="K2174" s="14">
        <f t="shared" si="133"/>
        <v>42082.496759259258</v>
      </c>
      <c r="L2174" s="3">
        <v>1426773320</v>
      </c>
      <c r="M2174" s="3" t="b">
        <v>0</v>
      </c>
      <c r="N2174" s="3">
        <v>13</v>
      </c>
      <c r="O2174" s="3" t="b">
        <v>1</v>
      </c>
      <c r="P2174" s="3" t="s">
        <v>8271</v>
      </c>
      <c r="Q2174" s="8">
        <f t="shared" si="134"/>
        <v>1</v>
      </c>
      <c r="R2174" s="10">
        <f t="shared" si="135"/>
        <v>76.92307692307692</v>
      </c>
      <c r="S2174" s="3" t="s">
        <v>8315</v>
      </c>
      <c r="T2174" s="3" t="s">
        <v>8316</v>
      </c>
    </row>
    <row r="2175" spans="1:20" ht="110" x14ac:dyDescent="0.2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14">
        <f t="shared" si="132"/>
        <v>41527.082638888889</v>
      </c>
      <c r="J2175" s="3">
        <v>1378785540</v>
      </c>
      <c r="K2175" s="14">
        <f t="shared" si="133"/>
        <v>41495.609293981477</v>
      </c>
      <c r="L2175" s="3">
        <v>1376066243</v>
      </c>
      <c r="M2175" s="3" t="b">
        <v>0</v>
      </c>
      <c r="N2175" s="3">
        <v>90</v>
      </c>
      <c r="O2175" s="3" t="b">
        <v>1</v>
      </c>
      <c r="P2175" s="3" t="s">
        <v>8271</v>
      </c>
      <c r="Q2175" s="8">
        <f t="shared" si="134"/>
        <v>1.2692857142857144</v>
      </c>
      <c r="R2175" s="10">
        <f t="shared" si="135"/>
        <v>59.233333333333334</v>
      </c>
      <c r="S2175" s="3" t="s">
        <v>8315</v>
      </c>
      <c r="T2175" s="3" t="s">
        <v>8316</v>
      </c>
    </row>
    <row r="2176" spans="1:20" ht="88" x14ac:dyDescent="0.2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14">
        <f t="shared" si="132"/>
        <v>42495.459571759253</v>
      </c>
      <c r="J2176" s="3">
        <v>1462453307</v>
      </c>
      <c r="K2176" s="14">
        <f t="shared" si="133"/>
        <v>42465.459571759253</v>
      </c>
      <c r="L2176" s="3">
        <v>1459861307</v>
      </c>
      <c r="M2176" s="3" t="b">
        <v>0</v>
      </c>
      <c r="N2176" s="3">
        <v>63</v>
      </c>
      <c r="O2176" s="3" t="b">
        <v>1</v>
      </c>
      <c r="P2176" s="3" t="s">
        <v>8271</v>
      </c>
      <c r="Q2176" s="8">
        <f t="shared" si="134"/>
        <v>1.0297499999999999</v>
      </c>
      <c r="R2176" s="10">
        <f t="shared" si="135"/>
        <v>65.38095238095238</v>
      </c>
      <c r="S2176" s="3" t="s">
        <v>8315</v>
      </c>
      <c r="T2176" s="3" t="s">
        <v>8316</v>
      </c>
    </row>
    <row r="2177" spans="1:20" ht="88" x14ac:dyDescent="0.2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14">
        <f t="shared" si="132"/>
        <v>42571.925763888888</v>
      </c>
      <c r="J2177" s="3">
        <v>1469059986</v>
      </c>
      <c r="K2177" s="14">
        <f t="shared" si="133"/>
        <v>42564.925763888888</v>
      </c>
      <c r="L2177" s="3">
        <v>1468455186</v>
      </c>
      <c r="M2177" s="3" t="b">
        <v>0</v>
      </c>
      <c r="N2177" s="3">
        <v>26</v>
      </c>
      <c r="O2177" s="3" t="b">
        <v>1</v>
      </c>
      <c r="P2177" s="3" t="s">
        <v>8271</v>
      </c>
      <c r="Q2177" s="8">
        <f t="shared" si="134"/>
        <v>2.5</v>
      </c>
      <c r="R2177" s="10">
        <f t="shared" si="135"/>
        <v>67.307692307692307</v>
      </c>
      <c r="S2177" s="3" t="s">
        <v>8315</v>
      </c>
      <c r="T2177" s="3" t="s">
        <v>8316</v>
      </c>
    </row>
    <row r="2178" spans="1:20" ht="88" x14ac:dyDescent="0.2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14">
        <f t="shared" si="132"/>
        <v>42126.549872685187</v>
      </c>
      <c r="J2178" s="3">
        <v>1430579509</v>
      </c>
      <c r="K2178" s="14">
        <f t="shared" si="133"/>
        <v>42096.549872685187</v>
      </c>
      <c r="L2178" s="3">
        <v>1427987509</v>
      </c>
      <c r="M2178" s="3" t="b">
        <v>0</v>
      </c>
      <c r="N2178" s="3">
        <v>71</v>
      </c>
      <c r="O2178" s="3" t="b">
        <v>1</v>
      </c>
      <c r="P2178" s="3" t="s">
        <v>8271</v>
      </c>
      <c r="Q2178" s="8">
        <f t="shared" si="134"/>
        <v>1.2602</v>
      </c>
      <c r="R2178" s="10">
        <f t="shared" si="135"/>
        <v>88.74647887323944</v>
      </c>
      <c r="S2178" s="3" t="s">
        <v>8315</v>
      </c>
      <c r="T2178" s="3" t="s">
        <v>8316</v>
      </c>
    </row>
    <row r="2179" spans="1:20" ht="110" x14ac:dyDescent="0.2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14">
        <f t="shared" ref="I2179:I2242" si="136">(((J2179/60)/60)/24)+DATE(1970,1,1)+(-2/24)</f>
        <v>42527.167442129627</v>
      </c>
      <c r="J2179" s="3">
        <v>1465192867</v>
      </c>
      <c r="K2179" s="14">
        <f t="shared" ref="K2179:K2242" si="137">(L2179/86400)+25569+(-2/24)</f>
        <v>42502.167442129627</v>
      </c>
      <c r="L2179" s="3">
        <v>1463032867</v>
      </c>
      <c r="M2179" s="3" t="b">
        <v>0</v>
      </c>
      <c r="N2179" s="3">
        <v>38</v>
      </c>
      <c r="O2179" s="3" t="b">
        <v>1</v>
      </c>
      <c r="P2179" s="3" t="s">
        <v>8271</v>
      </c>
      <c r="Q2179" s="8">
        <f t="shared" ref="Q2179:Q2242" si="138">E2179/D2179</f>
        <v>1.0012000000000001</v>
      </c>
      <c r="R2179" s="10">
        <f t="shared" ref="R2179:R2242" si="139">E2179/N2179</f>
        <v>65.868421052631575</v>
      </c>
      <c r="S2179" s="3" t="s">
        <v>8315</v>
      </c>
      <c r="T2179" s="3" t="s">
        <v>8316</v>
      </c>
    </row>
    <row r="2180" spans="1:20" ht="88" x14ac:dyDescent="0.2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14">
        <f t="shared" si="136"/>
        <v>42753.553206018514</v>
      </c>
      <c r="J2180" s="3">
        <v>1484752597</v>
      </c>
      <c r="K2180" s="14">
        <f t="shared" si="137"/>
        <v>42723.553206018514</v>
      </c>
      <c r="L2180" s="3">
        <v>1482160597</v>
      </c>
      <c r="M2180" s="3" t="b">
        <v>0</v>
      </c>
      <c r="N2180" s="3">
        <v>859</v>
      </c>
      <c r="O2180" s="3" t="b">
        <v>1</v>
      </c>
      <c r="P2180" s="3" t="s">
        <v>8271</v>
      </c>
      <c r="Q2180" s="8">
        <f t="shared" si="138"/>
        <v>1.3864000000000001</v>
      </c>
      <c r="R2180" s="10">
        <f t="shared" si="139"/>
        <v>40.349243306169967</v>
      </c>
      <c r="S2180" s="3" t="s">
        <v>8315</v>
      </c>
      <c r="T2180" s="3" t="s">
        <v>8316</v>
      </c>
    </row>
    <row r="2181" spans="1:20" ht="66" x14ac:dyDescent="0.2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14">
        <f t="shared" si="136"/>
        <v>42105.087870370371</v>
      </c>
      <c r="J2181" s="3">
        <v>1428725192</v>
      </c>
      <c r="K2181" s="14">
        <f t="shared" si="137"/>
        <v>42075.087870370371</v>
      </c>
      <c r="L2181" s="3">
        <v>1426133192</v>
      </c>
      <c r="M2181" s="3" t="b">
        <v>0</v>
      </c>
      <c r="N2181" s="3">
        <v>21</v>
      </c>
      <c r="O2181" s="3" t="b">
        <v>1</v>
      </c>
      <c r="P2181" s="3" t="s">
        <v>8271</v>
      </c>
      <c r="Q2181" s="8">
        <f t="shared" si="138"/>
        <v>1.6140000000000001</v>
      </c>
      <c r="R2181" s="10">
        <f t="shared" si="139"/>
        <v>76.857142857142861</v>
      </c>
      <c r="S2181" s="3" t="s">
        <v>8315</v>
      </c>
      <c r="T2181" s="3" t="s">
        <v>8316</v>
      </c>
    </row>
    <row r="2182" spans="1:20" ht="66" x14ac:dyDescent="0.2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14">
        <f t="shared" si="136"/>
        <v>42321.628101851849</v>
      </c>
      <c r="J2182" s="3">
        <v>1447434268</v>
      </c>
      <c r="K2182" s="14">
        <f t="shared" si="137"/>
        <v>42279.586435185185</v>
      </c>
      <c r="L2182" s="3">
        <v>1443801868</v>
      </c>
      <c r="M2182" s="3" t="b">
        <v>0</v>
      </c>
      <c r="N2182" s="3">
        <v>78</v>
      </c>
      <c r="O2182" s="3" t="b">
        <v>1</v>
      </c>
      <c r="P2182" s="3" t="s">
        <v>8271</v>
      </c>
      <c r="Q2182" s="8">
        <f t="shared" si="138"/>
        <v>1.071842</v>
      </c>
      <c r="R2182" s="10">
        <f t="shared" si="139"/>
        <v>68.707820512820518</v>
      </c>
      <c r="S2182" s="3" t="s">
        <v>8315</v>
      </c>
      <c r="T2182" s="3" t="s">
        <v>8316</v>
      </c>
    </row>
    <row r="2183" spans="1:20" ht="110" x14ac:dyDescent="0.2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14">
        <f t="shared" si="136"/>
        <v>42786.921909722216</v>
      </c>
      <c r="J2183" s="3">
        <v>1487635653</v>
      </c>
      <c r="K2183" s="14">
        <f t="shared" si="137"/>
        <v>42772.921909722216</v>
      </c>
      <c r="L2183" s="3">
        <v>1486426053</v>
      </c>
      <c r="M2183" s="3" t="b">
        <v>0</v>
      </c>
      <c r="N2183" s="3">
        <v>53</v>
      </c>
      <c r="O2183" s="3" t="b">
        <v>1</v>
      </c>
      <c r="P2183" s="3" t="s">
        <v>8292</v>
      </c>
      <c r="Q2183" s="8">
        <f t="shared" si="138"/>
        <v>1.5309999999999999</v>
      </c>
      <c r="R2183" s="10">
        <f t="shared" si="139"/>
        <v>57.773584905660378</v>
      </c>
      <c r="S2183" s="3" t="s">
        <v>8323</v>
      </c>
      <c r="T2183" s="3" t="s">
        <v>8341</v>
      </c>
    </row>
    <row r="2184" spans="1:20" ht="88" x14ac:dyDescent="0.2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14">
        <f t="shared" si="136"/>
        <v>41914.817418981482</v>
      </c>
      <c r="J2184" s="3">
        <v>1412285825</v>
      </c>
      <c r="K2184" s="14">
        <f t="shared" si="137"/>
        <v>41879.817418981482</v>
      </c>
      <c r="L2184" s="3">
        <v>1409261825</v>
      </c>
      <c r="M2184" s="3" t="b">
        <v>0</v>
      </c>
      <c r="N2184" s="3">
        <v>356</v>
      </c>
      <c r="O2184" s="3" t="b">
        <v>1</v>
      </c>
      <c r="P2184" s="3" t="s">
        <v>8292</v>
      </c>
      <c r="Q2184" s="8">
        <f t="shared" si="138"/>
        <v>5.2416666666666663</v>
      </c>
      <c r="R2184" s="10">
        <f t="shared" si="139"/>
        <v>44.171348314606739</v>
      </c>
      <c r="S2184" s="3" t="s">
        <v>8323</v>
      </c>
      <c r="T2184" s="3" t="s">
        <v>8341</v>
      </c>
    </row>
    <row r="2185" spans="1:20" ht="88" x14ac:dyDescent="0.2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14">
        <f t="shared" si="136"/>
        <v>42775.124999999993</v>
      </c>
      <c r="J2185" s="3">
        <v>1486616400</v>
      </c>
      <c r="K2185" s="14">
        <f t="shared" si="137"/>
        <v>42745.282141203701</v>
      </c>
      <c r="L2185" s="3">
        <v>1484037977</v>
      </c>
      <c r="M2185" s="3" t="b">
        <v>0</v>
      </c>
      <c r="N2185" s="3">
        <v>279</v>
      </c>
      <c r="O2185" s="3" t="b">
        <v>1</v>
      </c>
      <c r="P2185" s="3" t="s">
        <v>8292</v>
      </c>
      <c r="Q2185" s="8">
        <f t="shared" si="138"/>
        <v>4.8927777777777779</v>
      </c>
      <c r="R2185" s="10">
        <f t="shared" si="139"/>
        <v>31.566308243727597</v>
      </c>
      <c r="S2185" s="3" t="s">
        <v>8323</v>
      </c>
      <c r="T2185" s="3" t="s">
        <v>8341</v>
      </c>
    </row>
    <row r="2186" spans="1:20" ht="110" x14ac:dyDescent="0.2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14">
        <f t="shared" si="136"/>
        <v>42394.583333333336</v>
      </c>
      <c r="J2186" s="3">
        <v>1453737600</v>
      </c>
      <c r="K2186" s="14">
        <f t="shared" si="137"/>
        <v>42380.606956018521</v>
      </c>
      <c r="L2186" s="3">
        <v>1452530041</v>
      </c>
      <c r="M2186" s="3" t="b">
        <v>1</v>
      </c>
      <c r="N2186" s="3">
        <v>266</v>
      </c>
      <c r="O2186" s="3" t="b">
        <v>1</v>
      </c>
      <c r="P2186" s="3" t="s">
        <v>8292</v>
      </c>
      <c r="Q2186" s="8">
        <f t="shared" si="138"/>
        <v>2.8473999999999999</v>
      </c>
      <c r="R2186" s="10">
        <f t="shared" si="139"/>
        <v>107.04511278195488</v>
      </c>
      <c r="S2186" s="3" t="s">
        <v>8323</v>
      </c>
      <c r="T2186" s="3" t="s">
        <v>8341</v>
      </c>
    </row>
    <row r="2187" spans="1:20" ht="110" x14ac:dyDescent="0.2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14">
        <f t="shared" si="136"/>
        <v>41359.266655092593</v>
      </c>
      <c r="J2187" s="3">
        <v>1364286239</v>
      </c>
      <c r="K2187" s="14">
        <f t="shared" si="137"/>
        <v>41319.266655092586</v>
      </c>
      <c r="L2187" s="3">
        <v>1360830239</v>
      </c>
      <c r="M2187" s="3" t="b">
        <v>0</v>
      </c>
      <c r="N2187" s="3">
        <v>623</v>
      </c>
      <c r="O2187" s="3" t="b">
        <v>1</v>
      </c>
      <c r="P2187" s="3" t="s">
        <v>8292</v>
      </c>
      <c r="Q2187" s="8">
        <f t="shared" si="138"/>
        <v>18.569700000000001</v>
      </c>
      <c r="R2187" s="10">
        <f t="shared" si="139"/>
        <v>149.03451043338683</v>
      </c>
      <c r="S2187" s="3" t="s">
        <v>8323</v>
      </c>
      <c r="T2187" s="3" t="s">
        <v>8341</v>
      </c>
    </row>
    <row r="2188" spans="1:20" ht="88" x14ac:dyDescent="0.2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14">
        <f t="shared" si="136"/>
        <v>42619.999999999993</v>
      </c>
      <c r="J2188" s="3">
        <v>1473213600</v>
      </c>
      <c r="K2188" s="14">
        <f t="shared" si="137"/>
        <v>42583.531747685185</v>
      </c>
      <c r="L2188" s="3">
        <v>1470062743</v>
      </c>
      <c r="M2188" s="3" t="b">
        <v>0</v>
      </c>
      <c r="N2188" s="3">
        <v>392</v>
      </c>
      <c r="O2188" s="3" t="b">
        <v>1</v>
      </c>
      <c r="P2188" s="3" t="s">
        <v>8292</v>
      </c>
      <c r="Q2188" s="8">
        <f t="shared" si="138"/>
        <v>1.0967499999999999</v>
      </c>
      <c r="R2188" s="10">
        <f t="shared" si="139"/>
        <v>55.956632653061227</v>
      </c>
      <c r="S2188" s="3" t="s">
        <v>8323</v>
      </c>
      <c r="T2188" s="3" t="s">
        <v>8341</v>
      </c>
    </row>
    <row r="2189" spans="1:20" ht="88" x14ac:dyDescent="0.2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14">
        <f t="shared" si="136"/>
        <v>42097.082638888889</v>
      </c>
      <c r="J2189" s="3">
        <v>1428033540</v>
      </c>
      <c r="K2189" s="14">
        <f t="shared" si="137"/>
        <v>42068.125763888886</v>
      </c>
      <c r="L2189" s="3">
        <v>1425531666</v>
      </c>
      <c r="M2189" s="3" t="b">
        <v>1</v>
      </c>
      <c r="N2189" s="3">
        <v>3562</v>
      </c>
      <c r="O2189" s="3" t="b">
        <v>1</v>
      </c>
      <c r="P2189" s="3" t="s">
        <v>8292</v>
      </c>
      <c r="Q2189" s="8">
        <f t="shared" si="138"/>
        <v>10.146425000000001</v>
      </c>
      <c r="R2189" s="10">
        <f t="shared" si="139"/>
        <v>56.970381807973048</v>
      </c>
      <c r="S2189" s="3" t="s">
        <v>8323</v>
      </c>
      <c r="T2189" s="3" t="s">
        <v>8341</v>
      </c>
    </row>
    <row r="2190" spans="1:20" ht="88" x14ac:dyDescent="0.2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14">
        <f t="shared" si="136"/>
        <v>42668.624999999993</v>
      </c>
      <c r="J2190" s="3">
        <v>1477414800</v>
      </c>
      <c r="K2190" s="14">
        <f t="shared" si="137"/>
        <v>42633.502789351849</v>
      </c>
      <c r="L2190" s="3">
        <v>1474380241</v>
      </c>
      <c r="M2190" s="3" t="b">
        <v>0</v>
      </c>
      <c r="N2190" s="3">
        <v>514</v>
      </c>
      <c r="O2190" s="3" t="b">
        <v>1</v>
      </c>
      <c r="P2190" s="3" t="s">
        <v>8292</v>
      </c>
      <c r="Q2190" s="8">
        <f t="shared" si="138"/>
        <v>4.1217692027666546</v>
      </c>
      <c r="R2190" s="10">
        <f t="shared" si="139"/>
        <v>44.056420233463037</v>
      </c>
      <c r="S2190" s="3" t="s">
        <v>8323</v>
      </c>
      <c r="T2190" s="3" t="s">
        <v>8341</v>
      </c>
    </row>
    <row r="2191" spans="1:20" ht="88" x14ac:dyDescent="0.2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14">
        <f t="shared" si="136"/>
        <v>42481.833333333336</v>
      </c>
      <c r="J2191" s="3">
        <v>1461276000</v>
      </c>
      <c r="K2191" s="14">
        <f t="shared" si="137"/>
        <v>42467.704861111109</v>
      </c>
      <c r="L2191" s="3">
        <v>1460055300</v>
      </c>
      <c r="M2191" s="3" t="b">
        <v>0</v>
      </c>
      <c r="N2191" s="3">
        <v>88</v>
      </c>
      <c r="O2191" s="3" t="b">
        <v>1</v>
      </c>
      <c r="P2191" s="3" t="s">
        <v>8292</v>
      </c>
      <c r="Q2191" s="8">
        <f t="shared" si="138"/>
        <v>5.0324999999999998</v>
      </c>
      <c r="R2191" s="10">
        <f t="shared" si="139"/>
        <v>68.625</v>
      </c>
      <c r="S2191" s="3" t="s">
        <v>8323</v>
      </c>
      <c r="T2191" s="3" t="s">
        <v>8341</v>
      </c>
    </row>
    <row r="2192" spans="1:20" ht="88" x14ac:dyDescent="0.2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14">
        <f t="shared" si="136"/>
        <v>42452.207638888889</v>
      </c>
      <c r="J2192" s="3">
        <v>1458716340</v>
      </c>
      <c r="K2192" s="14">
        <f t="shared" si="137"/>
        <v>42417.541712962957</v>
      </c>
      <c r="L2192" s="3">
        <v>1455721204</v>
      </c>
      <c r="M2192" s="3" t="b">
        <v>0</v>
      </c>
      <c r="N2192" s="3">
        <v>537</v>
      </c>
      <c r="O2192" s="3" t="b">
        <v>1</v>
      </c>
      <c r="P2192" s="3" t="s">
        <v>8292</v>
      </c>
      <c r="Q2192" s="8">
        <f t="shared" si="138"/>
        <v>1.8461052631578947</v>
      </c>
      <c r="R2192" s="10">
        <f t="shared" si="139"/>
        <v>65.318435754189949</v>
      </c>
      <c r="S2192" s="3" t="s">
        <v>8323</v>
      </c>
      <c r="T2192" s="3" t="s">
        <v>8341</v>
      </c>
    </row>
    <row r="2193" spans="1:20" ht="110" x14ac:dyDescent="0.2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14">
        <f t="shared" si="136"/>
        <v>42780.7503125</v>
      </c>
      <c r="J2193" s="3">
        <v>1487102427</v>
      </c>
      <c r="K2193" s="14">
        <f t="shared" si="137"/>
        <v>42768.7503125</v>
      </c>
      <c r="L2193" s="3">
        <v>1486065627</v>
      </c>
      <c r="M2193" s="3" t="b">
        <v>0</v>
      </c>
      <c r="N2193" s="3">
        <v>25</v>
      </c>
      <c r="O2193" s="3" t="b">
        <v>1</v>
      </c>
      <c r="P2193" s="3" t="s">
        <v>8292</v>
      </c>
      <c r="Q2193" s="8">
        <f t="shared" si="138"/>
        <v>1.1973333333333334</v>
      </c>
      <c r="R2193" s="10">
        <f t="shared" si="139"/>
        <v>35.92</v>
      </c>
      <c r="S2193" s="3" t="s">
        <v>8323</v>
      </c>
      <c r="T2193" s="3" t="s">
        <v>8341</v>
      </c>
    </row>
    <row r="2194" spans="1:20" ht="110" x14ac:dyDescent="0.2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14">
        <f t="shared" si="136"/>
        <v>42719.874999999993</v>
      </c>
      <c r="J2194" s="3">
        <v>1481842800</v>
      </c>
      <c r="K2194" s="14">
        <f t="shared" si="137"/>
        <v>42691.767870370364</v>
      </c>
      <c r="L2194" s="3">
        <v>1479414344</v>
      </c>
      <c r="M2194" s="3" t="b">
        <v>0</v>
      </c>
      <c r="N2194" s="3">
        <v>3238</v>
      </c>
      <c r="O2194" s="3" t="b">
        <v>1</v>
      </c>
      <c r="P2194" s="3" t="s">
        <v>8292</v>
      </c>
      <c r="Q2194" s="8">
        <f t="shared" si="138"/>
        <v>10.812401666666668</v>
      </c>
      <c r="R2194" s="10">
        <f t="shared" si="139"/>
        <v>40.070667078443485</v>
      </c>
      <c r="S2194" s="3" t="s">
        <v>8323</v>
      </c>
      <c r="T2194" s="3" t="s">
        <v>8341</v>
      </c>
    </row>
    <row r="2195" spans="1:20" ht="88" x14ac:dyDescent="0.2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14">
        <f t="shared" si="136"/>
        <v>42695.124305555553</v>
      </c>
      <c r="J2195" s="3">
        <v>1479704340</v>
      </c>
      <c r="K2195" s="14">
        <f t="shared" si="137"/>
        <v>42664.322592592587</v>
      </c>
      <c r="L2195" s="3">
        <v>1477043072</v>
      </c>
      <c r="M2195" s="3" t="b">
        <v>0</v>
      </c>
      <c r="N2195" s="3">
        <v>897</v>
      </c>
      <c r="O2195" s="3" t="b">
        <v>1</v>
      </c>
      <c r="P2195" s="3" t="s">
        <v>8292</v>
      </c>
      <c r="Q2195" s="8">
        <f t="shared" si="138"/>
        <v>4.5237333333333334</v>
      </c>
      <c r="R2195" s="10">
        <f t="shared" si="139"/>
        <v>75.647714604236342</v>
      </c>
      <c r="S2195" s="3" t="s">
        <v>8323</v>
      </c>
      <c r="T2195" s="3" t="s">
        <v>8341</v>
      </c>
    </row>
    <row r="2196" spans="1:20" ht="110" x14ac:dyDescent="0.2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14">
        <f t="shared" si="136"/>
        <v>42455.632986111108</v>
      </c>
      <c r="J2196" s="3">
        <v>1459012290</v>
      </c>
      <c r="K2196" s="14">
        <f t="shared" si="137"/>
        <v>42425.67465277778</v>
      </c>
      <c r="L2196" s="3">
        <v>1456423890</v>
      </c>
      <c r="M2196" s="3" t="b">
        <v>0</v>
      </c>
      <c r="N2196" s="3">
        <v>878</v>
      </c>
      <c r="O2196" s="3" t="b">
        <v>1</v>
      </c>
      <c r="P2196" s="3" t="s">
        <v>8292</v>
      </c>
      <c r="Q2196" s="8">
        <f t="shared" si="138"/>
        <v>5.3737000000000004</v>
      </c>
      <c r="R2196" s="10">
        <f t="shared" si="139"/>
        <v>61.203872437357631</v>
      </c>
      <c r="S2196" s="3" t="s">
        <v>8323</v>
      </c>
      <c r="T2196" s="3" t="s">
        <v>8341</v>
      </c>
    </row>
    <row r="2197" spans="1:20" ht="66" x14ac:dyDescent="0.2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14">
        <f t="shared" si="136"/>
        <v>42227.688657407409</v>
      </c>
      <c r="J2197" s="3">
        <v>1439317900</v>
      </c>
      <c r="K2197" s="14">
        <f t="shared" si="137"/>
        <v>42197.688657407409</v>
      </c>
      <c r="L2197" s="3">
        <v>1436725900</v>
      </c>
      <c r="M2197" s="3" t="b">
        <v>0</v>
      </c>
      <c r="N2197" s="3">
        <v>115</v>
      </c>
      <c r="O2197" s="3" t="b">
        <v>1</v>
      </c>
      <c r="P2197" s="3" t="s">
        <v>8292</v>
      </c>
      <c r="Q2197" s="8">
        <f t="shared" si="138"/>
        <v>1.2032608695652174</v>
      </c>
      <c r="R2197" s="10">
        <f t="shared" si="139"/>
        <v>48.130434782608695</v>
      </c>
      <c r="S2197" s="3" t="s">
        <v>8323</v>
      </c>
      <c r="T2197" s="3" t="s">
        <v>8341</v>
      </c>
    </row>
    <row r="2198" spans="1:20" ht="44" x14ac:dyDescent="0.2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14">
        <f t="shared" si="136"/>
        <v>42706.208333333336</v>
      </c>
      <c r="J2198" s="3">
        <v>1480662000</v>
      </c>
      <c r="K2198" s="14">
        <f t="shared" si="137"/>
        <v>42675.403958333329</v>
      </c>
      <c r="L2198" s="3">
        <v>1478000502</v>
      </c>
      <c r="M2198" s="3" t="b">
        <v>0</v>
      </c>
      <c r="N2198" s="3">
        <v>234</v>
      </c>
      <c r="O2198" s="3" t="b">
        <v>1</v>
      </c>
      <c r="P2198" s="3" t="s">
        <v>8292</v>
      </c>
      <c r="Q2198" s="8">
        <f t="shared" si="138"/>
        <v>1.1383571428571428</v>
      </c>
      <c r="R2198" s="10">
        <f t="shared" si="139"/>
        <v>68.106837606837601</v>
      </c>
      <c r="S2198" s="3" t="s">
        <v>8323</v>
      </c>
      <c r="T2198" s="3" t="s">
        <v>8341</v>
      </c>
    </row>
    <row r="2199" spans="1:20" ht="88" x14ac:dyDescent="0.2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14">
        <f t="shared" si="136"/>
        <v>42063.50068287037</v>
      </c>
      <c r="J2199" s="3">
        <v>1425132059</v>
      </c>
      <c r="K2199" s="14">
        <f t="shared" si="137"/>
        <v>42033.50068287037</v>
      </c>
      <c r="L2199" s="3">
        <v>1422540059</v>
      </c>
      <c r="M2199" s="3" t="b">
        <v>0</v>
      </c>
      <c r="N2199" s="3">
        <v>4330</v>
      </c>
      <c r="O2199" s="3" t="b">
        <v>1</v>
      </c>
      <c r="P2199" s="3" t="s">
        <v>8292</v>
      </c>
      <c r="Q2199" s="8">
        <f t="shared" si="138"/>
        <v>9.5103109999999997</v>
      </c>
      <c r="R2199" s="10">
        <f t="shared" si="139"/>
        <v>65.891300230946882</v>
      </c>
      <c r="S2199" s="3" t="s">
        <v>8323</v>
      </c>
      <c r="T2199" s="3" t="s">
        <v>8341</v>
      </c>
    </row>
    <row r="2200" spans="1:20" ht="88" x14ac:dyDescent="0.2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14">
        <f t="shared" si="136"/>
        <v>42322.472222222219</v>
      </c>
      <c r="J2200" s="3">
        <v>1447507200</v>
      </c>
      <c r="K2200" s="14">
        <f t="shared" si="137"/>
        <v>42292.430555555555</v>
      </c>
      <c r="L2200" s="3">
        <v>1444911600</v>
      </c>
      <c r="M2200" s="3" t="b">
        <v>0</v>
      </c>
      <c r="N2200" s="3">
        <v>651</v>
      </c>
      <c r="O2200" s="3" t="b">
        <v>1</v>
      </c>
      <c r="P2200" s="3" t="s">
        <v>8292</v>
      </c>
      <c r="Q2200" s="8">
        <f t="shared" si="138"/>
        <v>1.3289249999999999</v>
      </c>
      <c r="R2200" s="10">
        <f t="shared" si="139"/>
        <v>81.654377880184327</v>
      </c>
      <c r="S2200" s="3" t="s">
        <v>8323</v>
      </c>
      <c r="T2200" s="3" t="s">
        <v>8341</v>
      </c>
    </row>
    <row r="2201" spans="1:20" ht="44" x14ac:dyDescent="0.2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14">
        <f t="shared" si="136"/>
        <v>42292.333310185182</v>
      </c>
      <c r="J2201" s="3">
        <v>1444903198</v>
      </c>
      <c r="K2201" s="14">
        <f t="shared" si="137"/>
        <v>42262.333310185182</v>
      </c>
      <c r="L2201" s="3">
        <v>1442311198</v>
      </c>
      <c r="M2201" s="3" t="b">
        <v>1</v>
      </c>
      <c r="N2201" s="3">
        <v>251</v>
      </c>
      <c r="O2201" s="3" t="b">
        <v>1</v>
      </c>
      <c r="P2201" s="3" t="s">
        <v>8292</v>
      </c>
      <c r="Q2201" s="8">
        <f t="shared" si="138"/>
        <v>1.4697777777777778</v>
      </c>
      <c r="R2201" s="10">
        <f t="shared" si="139"/>
        <v>52.701195219123505</v>
      </c>
      <c r="S2201" s="3" t="s">
        <v>8323</v>
      </c>
      <c r="T2201" s="3" t="s">
        <v>8341</v>
      </c>
    </row>
    <row r="2202" spans="1:20" ht="88" x14ac:dyDescent="0.2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14">
        <f t="shared" si="136"/>
        <v>42191.041666666664</v>
      </c>
      <c r="J2202" s="3">
        <v>1436151600</v>
      </c>
      <c r="K2202" s="14">
        <f t="shared" si="137"/>
        <v>42163.542453703696</v>
      </c>
      <c r="L2202" s="3">
        <v>1433775668</v>
      </c>
      <c r="M2202" s="3" t="b">
        <v>0</v>
      </c>
      <c r="N2202" s="3">
        <v>263</v>
      </c>
      <c r="O2202" s="3" t="b">
        <v>1</v>
      </c>
      <c r="P2202" s="3" t="s">
        <v>8292</v>
      </c>
      <c r="Q2202" s="8">
        <f t="shared" si="138"/>
        <v>5.4215</v>
      </c>
      <c r="R2202" s="10">
        <f t="shared" si="139"/>
        <v>41.228136882129277</v>
      </c>
      <c r="S2202" s="3" t="s">
        <v>8323</v>
      </c>
      <c r="T2202" s="3" t="s">
        <v>8341</v>
      </c>
    </row>
    <row r="2203" spans="1:20" ht="88" x14ac:dyDescent="0.2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14">
        <f t="shared" si="136"/>
        <v>41290.763483796298</v>
      </c>
      <c r="J2203" s="3">
        <v>1358367565</v>
      </c>
      <c r="K2203" s="14">
        <f t="shared" si="137"/>
        <v>41276.763483796291</v>
      </c>
      <c r="L2203" s="3">
        <v>1357157965</v>
      </c>
      <c r="M2203" s="3" t="b">
        <v>0</v>
      </c>
      <c r="N2203" s="3">
        <v>28</v>
      </c>
      <c r="O2203" s="3" t="b">
        <v>1</v>
      </c>
      <c r="P2203" s="3" t="s">
        <v>8275</v>
      </c>
      <c r="Q2203" s="8">
        <f t="shared" si="138"/>
        <v>3.8271818181818182</v>
      </c>
      <c r="R2203" s="10">
        <f t="shared" si="139"/>
        <v>15.035357142857142</v>
      </c>
      <c r="S2203" s="3" t="s">
        <v>8315</v>
      </c>
      <c r="T2203" s="3" t="s">
        <v>8320</v>
      </c>
    </row>
    <row r="2204" spans="1:20" ht="66" x14ac:dyDescent="0.2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14">
        <f t="shared" si="136"/>
        <v>41214.765833333331</v>
      </c>
      <c r="J2204" s="3">
        <v>1351801368</v>
      </c>
      <c r="K2204" s="14">
        <f t="shared" si="137"/>
        <v>41184.765833333331</v>
      </c>
      <c r="L2204" s="3">
        <v>1349209368</v>
      </c>
      <c r="M2204" s="3" t="b">
        <v>0</v>
      </c>
      <c r="N2204" s="3">
        <v>721</v>
      </c>
      <c r="O2204" s="3" t="b">
        <v>1</v>
      </c>
      <c r="P2204" s="3" t="s">
        <v>8275</v>
      </c>
      <c r="Q2204" s="8">
        <f t="shared" si="138"/>
        <v>7.0418124999999998</v>
      </c>
      <c r="R2204" s="10">
        <f t="shared" si="139"/>
        <v>39.066920943134534</v>
      </c>
      <c r="S2204" s="3" t="s">
        <v>8315</v>
      </c>
      <c r="T2204" s="3" t="s">
        <v>8320</v>
      </c>
    </row>
    <row r="2205" spans="1:20" ht="88" x14ac:dyDescent="0.2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14">
        <f t="shared" si="136"/>
        <v>42271.776412037034</v>
      </c>
      <c r="J2205" s="3">
        <v>1443127082</v>
      </c>
      <c r="K2205" s="14">
        <f t="shared" si="137"/>
        <v>42241.776412037034</v>
      </c>
      <c r="L2205" s="3">
        <v>1440535082</v>
      </c>
      <c r="M2205" s="3" t="b">
        <v>0</v>
      </c>
      <c r="N2205" s="3">
        <v>50</v>
      </c>
      <c r="O2205" s="3" t="b">
        <v>1</v>
      </c>
      <c r="P2205" s="3" t="s">
        <v>8275</v>
      </c>
      <c r="Q2205" s="8">
        <f t="shared" si="138"/>
        <v>1.0954999999999999</v>
      </c>
      <c r="R2205" s="10">
        <f t="shared" si="139"/>
        <v>43.82</v>
      </c>
      <c r="S2205" s="3" t="s">
        <v>8315</v>
      </c>
      <c r="T2205" s="3" t="s">
        <v>8320</v>
      </c>
    </row>
    <row r="2206" spans="1:20" ht="88" x14ac:dyDescent="0.2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14">
        <f t="shared" si="136"/>
        <v>41342.228229166663</v>
      </c>
      <c r="J2206" s="3">
        <v>1362814119</v>
      </c>
      <c r="K2206" s="14">
        <f t="shared" si="137"/>
        <v>41312.228229166663</v>
      </c>
      <c r="L2206" s="3">
        <v>1360222119</v>
      </c>
      <c r="M2206" s="3" t="b">
        <v>0</v>
      </c>
      <c r="N2206" s="3">
        <v>73</v>
      </c>
      <c r="O2206" s="3" t="b">
        <v>1</v>
      </c>
      <c r="P2206" s="3" t="s">
        <v>8275</v>
      </c>
      <c r="Q2206" s="8">
        <f t="shared" si="138"/>
        <v>1.3286666666666667</v>
      </c>
      <c r="R2206" s="10">
        <f t="shared" si="139"/>
        <v>27.301369863013697</v>
      </c>
      <c r="S2206" s="3" t="s">
        <v>8315</v>
      </c>
      <c r="T2206" s="3" t="s">
        <v>8320</v>
      </c>
    </row>
    <row r="2207" spans="1:20" ht="88" x14ac:dyDescent="0.2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14">
        <f t="shared" si="136"/>
        <v>41061.738298611104</v>
      </c>
      <c r="J2207" s="3">
        <v>1338579789</v>
      </c>
      <c r="K2207" s="14">
        <f t="shared" si="137"/>
        <v>41031.738298611112</v>
      </c>
      <c r="L2207" s="3">
        <v>1335987789</v>
      </c>
      <c r="M2207" s="3" t="b">
        <v>0</v>
      </c>
      <c r="N2207" s="3">
        <v>27</v>
      </c>
      <c r="O2207" s="3" t="b">
        <v>1</v>
      </c>
      <c r="P2207" s="3" t="s">
        <v>8275</v>
      </c>
      <c r="Q2207" s="8">
        <f t="shared" si="138"/>
        <v>1.52</v>
      </c>
      <c r="R2207" s="10">
        <f t="shared" si="139"/>
        <v>42.222222222222221</v>
      </c>
      <c r="S2207" s="3" t="s">
        <v>8315</v>
      </c>
      <c r="T2207" s="3" t="s">
        <v>8320</v>
      </c>
    </row>
    <row r="2208" spans="1:20" ht="88" x14ac:dyDescent="0.2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14">
        <f t="shared" si="136"/>
        <v>41015.173888888887</v>
      </c>
      <c r="J2208" s="3">
        <v>1334556624</v>
      </c>
      <c r="K2208" s="14">
        <f t="shared" si="137"/>
        <v>40997.173888888887</v>
      </c>
      <c r="L2208" s="3">
        <v>1333001424</v>
      </c>
      <c r="M2208" s="3" t="b">
        <v>0</v>
      </c>
      <c r="N2208" s="3">
        <v>34</v>
      </c>
      <c r="O2208" s="3" t="b">
        <v>1</v>
      </c>
      <c r="P2208" s="3" t="s">
        <v>8275</v>
      </c>
      <c r="Q2208" s="8">
        <f t="shared" si="138"/>
        <v>1.0272727272727273</v>
      </c>
      <c r="R2208" s="10">
        <f t="shared" si="139"/>
        <v>33.235294117647058</v>
      </c>
      <c r="S2208" s="3" t="s">
        <v>8315</v>
      </c>
      <c r="T2208" s="3" t="s">
        <v>8320</v>
      </c>
    </row>
    <row r="2209" spans="1:20" ht="88" x14ac:dyDescent="0.2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14">
        <f t="shared" si="136"/>
        <v>41594.152465277773</v>
      </c>
      <c r="J2209" s="3">
        <v>1384580373</v>
      </c>
      <c r="K2209" s="14">
        <f t="shared" si="137"/>
        <v>41564.110798611109</v>
      </c>
      <c r="L2209" s="3">
        <v>1381984773</v>
      </c>
      <c r="M2209" s="3" t="b">
        <v>0</v>
      </c>
      <c r="N2209" s="3">
        <v>7</v>
      </c>
      <c r="O2209" s="3" t="b">
        <v>1</v>
      </c>
      <c r="P2209" s="3" t="s">
        <v>8275</v>
      </c>
      <c r="Q2209" s="8">
        <f t="shared" si="138"/>
        <v>1</v>
      </c>
      <c r="R2209" s="10">
        <f t="shared" si="139"/>
        <v>285.71428571428572</v>
      </c>
      <c r="S2209" s="3" t="s">
        <v>8315</v>
      </c>
      <c r="T2209" s="3" t="s">
        <v>8320</v>
      </c>
    </row>
    <row r="2210" spans="1:20" ht="88" x14ac:dyDescent="0.2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14">
        <f t="shared" si="136"/>
        <v>41006.083333333328</v>
      </c>
      <c r="J2210" s="3">
        <v>1333771200</v>
      </c>
      <c r="K2210" s="14">
        <f t="shared" si="137"/>
        <v>40946.798912037033</v>
      </c>
      <c r="L2210" s="3">
        <v>1328649026</v>
      </c>
      <c r="M2210" s="3" t="b">
        <v>0</v>
      </c>
      <c r="N2210" s="3">
        <v>24</v>
      </c>
      <c r="O2210" s="3" t="b">
        <v>1</v>
      </c>
      <c r="P2210" s="3" t="s">
        <v>8275</v>
      </c>
      <c r="Q2210" s="8">
        <f t="shared" si="138"/>
        <v>1.016</v>
      </c>
      <c r="R2210" s="10">
        <f t="shared" si="139"/>
        <v>42.333333333333336</v>
      </c>
      <c r="S2210" s="3" t="s">
        <v>8315</v>
      </c>
      <c r="T2210" s="3" t="s">
        <v>8320</v>
      </c>
    </row>
    <row r="2211" spans="1:20" ht="66" x14ac:dyDescent="0.2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14">
        <f t="shared" si="136"/>
        <v>41743.875</v>
      </c>
      <c r="J2211" s="3">
        <v>1397516400</v>
      </c>
      <c r="K2211" s="14">
        <f t="shared" si="137"/>
        <v>41732.39634259259</v>
      </c>
      <c r="L2211" s="3">
        <v>1396524644</v>
      </c>
      <c r="M2211" s="3" t="b">
        <v>0</v>
      </c>
      <c r="N2211" s="3">
        <v>15</v>
      </c>
      <c r="O2211" s="3" t="b">
        <v>1</v>
      </c>
      <c r="P2211" s="3" t="s">
        <v>8275</v>
      </c>
      <c r="Q2211" s="8">
        <f t="shared" si="138"/>
        <v>1.508</v>
      </c>
      <c r="R2211" s="10">
        <f t="shared" si="139"/>
        <v>50.266666666666666</v>
      </c>
      <c r="S2211" s="3" t="s">
        <v>8315</v>
      </c>
      <c r="T2211" s="3" t="s">
        <v>8320</v>
      </c>
    </row>
    <row r="2212" spans="1:20" ht="88" x14ac:dyDescent="0.2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14">
        <f t="shared" si="136"/>
        <v>41013.649999999994</v>
      </c>
      <c r="J2212" s="3">
        <v>1334424960</v>
      </c>
      <c r="K2212" s="14">
        <f t="shared" si="137"/>
        <v>40955.982754629629</v>
      </c>
      <c r="L2212" s="3">
        <v>1329442510</v>
      </c>
      <c r="M2212" s="3" t="b">
        <v>0</v>
      </c>
      <c r="N2212" s="3">
        <v>72</v>
      </c>
      <c r="O2212" s="3" t="b">
        <v>1</v>
      </c>
      <c r="P2212" s="3" t="s">
        <v>8275</v>
      </c>
      <c r="Q2212" s="8">
        <f t="shared" si="138"/>
        <v>1.11425</v>
      </c>
      <c r="R2212" s="10">
        <f t="shared" si="139"/>
        <v>61.902777777777779</v>
      </c>
      <c r="S2212" s="3" t="s">
        <v>8315</v>
      </c>
      <c r="T2212" s="3" t="s">
        <v>8320</v>
      </c>
    </row>
    <row r="2213" spans="1:20" ht="110" x14ac:dyDescent="0.2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14">
        <f t="shared" si="136"/>
        <v>41739.207638888889</v>
      </c>
      <c r="J2213" s="3">
        <v>1397113140</v>
      </c>
      <c r="K2213" s="14">
        <f t="shared" si="137"/>
        <v>41716.701678240737</v>
      </c>
      <c r="L2213" s="3">
        <v>1395168625</v>
      </c>
      <c r="M2213" s="3" t="b">
        <v>0</v>
      </c>
      <c r="N2213" s="3">
        <v>120</v>
      </c>
      <c r="O2213" s="3" t="b">
        <v>1</v>
      </c>
      <c r="P2213" s="3" t="s">
        <v>8275</v>
      </c>
      <c r="Q2213" s="8">
        <f t="shared" si="138"/>
        <v>1.956</v>
      </c>
      <c r="R2213" s="10">
        <f t="shared" si="139"/>
        <v>40.75</v>
      </c>
      <c r="S2213" s="3" t="s">
        <v>8315</v>
      </c>
      <c r="T2213" s="3" t="s">
        <v>8320</v>
      </c>
    </row>
    <row r="2214" spans="1:20" ht="110" x14ac:dyDescent="0.2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14">
        <f t="shared" si="136"/>
        <v>41581.958333333328</v>
      </c>
      <c r="J2214" s="3">
        <v>1383526800</v>
      </c>
      <c r="K2214" s="14">
        <f t="shared" si="137"/>
        <v>41548.664085648146</v>
      </c>
      <c r="L2214" s="3">
        <v>1380650177</v>
      </c>
      <c r="M2214" s="3" t="b">
        <v>0</v>
      </c>
      <c r="N2214" s="3">
        <v>123</v>
      </c>
      <c r="O2214" s="3" t="b">
        <v>1</v>
      </c>
      <c r="P2214" s="3" t="s">
        <v>8275</v>
      </c>
      <c r="Q2214" s="8">
        <f t="shared" si="138"/>
        <v>1.1438333333333333</v>
      </c>
      <c r="R2214" s="10">
        <f t="shared" si="139"/>
        <v>55.796747967479675</v>
      </c>
      <c r="S2214" s="3" t="s">
        <v>8315</v>
      </c>
      <c r="T2214" s="3" t="s">
        <v>8320</v>
      </c>
    </row>
    <row r="2215" spans="1:20" ht="110" x14ac:dyDescent="0.2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14">
        <f t="shared" si="136"/>
        <v>42139.742812499993</v>
      </c>
      <c r="J2215" s="3">
        <v>1431719379</v>
      </c>
      <c r="K2215" s="14">
        <f t="shared" si="137"/>
        <v>42109.742812499993</v>
      </c>
      <c r="L2215" s="3">
        <v>1429127379</v>
      </c>
      <c r="M2215" s="3" t="b">
        <v>0</v>
      </c>
      <c r="N2215" s="3">
        <v>1</v>
      </c>
      <c r="O2215" s="3" t="b">
        <v>1</v>
      </c>
      <c r="P2215" s="3" t="s">
        <v>8275</v>
      </c>
      <c r="Q2215" s="8">
        <f t="shared" si="138"/>
        <v>2</v>
      </c>
      <c r="R2215" s="10">
        <f t="shared" si="139"/>
        <v>10</v>
      </c>
      <c r="S2215" s="3" t="s">
        <v>8315</v>
      </c>
      <c r="T2215" s="3" t="s">
        <v>8320</v>
      </c>
    </row>
    <row r="2216" spans="1:20" ht="88" x14ac:dyDescent="0.2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14">
        <f t="shared" si="136"/>
        <v>41676.70888888889</v>
      </c>
      <c r="J2216" s="3">
        <v>1391713248</v>
      </c>
      <c r="K2216" s="14">
        <f t="shared" si="137"/>
        <v>41646.70888888889</v>
      </c>
      <c r="L2216" s="3">
        <v>1389121248</v>
      </c>
      <c r="M2216" s="3" t="b">
        <v>0</v>
      </c>
      <c r="N2216" s="3">
        <v>24</v>
      </c>
      <c r="O2216" s="3" t="b">
        <v>1</v>
      </c>
      <c r="P2216" s="3" t="s">
        <v>8275</v>
      </c>
      <c r="Q2216" s="8">
        <f t="shared" si="138"/>
        <v>2.9250166666666666</v>
      </c>
      <c r="R2216" s="10">
        <f t="shared" si="139"/>
        <v>73.125416666666666</v>
      </c>
      <c r="S2216" s="3" t="s">
        <v>8315</v>
      </c>
      <c r="T2216" s="3" t="s">
        <v>8320</v>
      </c>
    </row>
    <row r="2217" spans="1:20" ht="44" x14ac:dyDescent="0.2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14">
        <f t="shared" si="136"/>
        <v>40981.207638888889</v>
      </c>
      <c r="J2217" s="3">
        <v>1331621940</v>
      </c>
      <c r="K2217" s="14">
        <f t="shared" si="137"/>
        <v>40958.633935185186</v>
      </c>
      <c r="L2217" s="3">
        <v>1329671572</v>
      </c>
      <c r="M2217" s="3" t="b">
        <v>0</v>
      </c>
      <c r="N2217" s="3">
        <v>33</v>
      </c>
      <c r="O2217" s="3" t="b">
        <v>1</v>
      </c>
      <c r="P2217" s="3" t="s">
        <v>8275</v>
      </c>
      <c r="Q2217" s="8">
        <f t="shared" si="138"/>
        <v>1.5636363636363637</v>
      </c>
      <c r="R2217" s="10">
        <f t="shared" si="139"/>
        <v>26.060606060606062</v>
      </c>
      <c r="S2217" s="3" t="s">
        <v>8315</v>
      </c>
      <c r="T2217" s="3" t="s">
        <v>8320</v>
      </c>
    </row>
    <row r="2218" spans="1:20" ht="88" x14ac:dyDescent="0.2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14">
        <f t="shared" si="136"/>
        <v>42208.668344907412</v>
      </c>
      <c r="J2218" s="3">
        <v>1437674545</v>
      </c>
      <c r="K2218" s="14">
        <f t="shared" si="137"/>
        <v>42194.668344907404</v>
      </c>
      <c r="L2218" s="3">
        <v>1436464945</v>
      </c>
      <c r="M2218" s="3" t="b">
        <v>0</v>
      </c>
      <c r="N2218" s="3">
        <v>14</v>
      </c>
      <c r="O2218" s="3" t="b">
        <v>1</v>
      </c>
      <c r="P2218" s="3" t="s">
        <v>8275</v>
      </c>
      <c r="Q2218" s="8">
        <f t="shared" si="138"/>
        <v>1.0566666666666666</v>
      </c>
      <c r="R2218" s="10">
        <f t="shared" si="139"/>
        <v>22.642857142857142</v>
      </c>
      <c r="S2218" s="3" t="s">
        <v>8315</v>
      </c>
      <c r="T2218" s="3" t="s">
        <v>8320</v>
      </c>
    </row>
    <row r="2219" spans="1:20" ht="88" x14ac:dyDescent="0.2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14">
        <f t="shared" si="136"/>
        <v>42310.249999999993</v>
      </c>
      <c r="J2219" s="3">
        <v>1446451200</v>
      </c>
      <c r="K2219" s="14">
        <f t="shared" si="137"/>
        <v>42299.693437499998</v>
      </c>
      <c r="L2219" s="3">
        <v>1445539113</v>
      </c>
      <c r="M2219" s="3" t="b">
        <v>0</v>
      </c>
      <c r="N2219" s="3">
        <v>9</v>
      </c>
      <c r="O2219" s="3" t="b">
        <v>1</v>
      </c>
      <c r="P2219" s="3" t="s">
        <v>8275</v>
      </c>
      <c r="Q2219" s="8">
        <f t="shared" si="138"/>
        <v>1.0119047619047619</v>
      </c>
      <c r="R2219" s="10">
        <f t="shared" si="139"/>
        <v>47.222222222222221</v>
      </c>
      <c r="S2219" s="3" t="s">
        <v>8315</v>
      </c>
      <c r="T2219" s="3" t="s">
        <v>8320</v>
      </c>
    </row>
    <row r="2220" spans="1:20" ht="88" x14ac:dyDescent="0.2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14">
        <f t="shared" si="136"/>
        <v>41149.916666666664</v>
      </c>
      <c r="J2220" s="3">
        <v>1346198400</v>
      </c>
      <c r="K2220" s="14">
        <f t="shared" si="137"/>
        <v>41127.728969907403</v>
      </c>
      <c r="L2220" s="3">
        <v>1344281383</v>
      </c>
      <c r="M2220" s="3" t="b">
        <v>0</v>
      </c>
      <c r="N2220" s="3">
        <v>76</v>
      </c>
      <c r="O2220" s="3" t="b">
        <v>1</v>
      </c>
      <c r="P2220" s="3" t="s">
        <v>8275</v>
      </c>
      <c r="Q2220" s="8">
        <f t="shared" si="138"/>
        <v>1.2283299999999999</v>
      </c>
      <c r="R2220" s="10">
        <f t="shared" si="139"/>
        <v>32.324473684210524</v>
      </c>
      <c r="S2220" s="3" t="s">
        <v>8315</v>
      </c>
      <c r="T2220" s="3" t="s">
        <v>8320</v>
      </c>
    </row>
    <row r="2221" spans="1:20" ht="88" x14ac:dyDescent="0.2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14">
        <f t="shared" si="136"/>
        <v>42235.635555555556</v>
      </c>
      <c r="J2221" s="3">
        <v>1440004512</v>
      </c>
      <c r="K2221" s="14">
        <f t="shared" si="137"/>
        <v>42205.635555555556</v>
      </c>
      <c r="L2221" s="3">
        <v>1437412512</v>
      </c>
      <c r="M2221" s="3" t="b">
        <v>0</v>
      </c>
      <c r="N2221" s="3">
        <v>19</v>
      </c>
      <c r="O2221" s="3" t="b">
        <v>1</v>
      </c>
      <c r="P2221" s="3" t="s">
        <v>8275</v>
      </c>
      <c r="Q2221" s="8">
        <f t="shared" si="138"/>
        <v>1.0149999999999999</v>
      </c>
      <c r="R2221" s="10">
        <f t="shared" si="139"/>
        <v>53.421052631578945</v>
      </c>
      <c r="S2221" s="3" t="s">
        <v>8315</v>
      </c>
      <c r="T2221" s="3" t="s">
        <v>8320</v>
      </c>
    </row>
    <row r="2222" spans="1:20" ht="88" x14ac:dyDescent="0.2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14">
        <f t="shared" si="136"/>
        <v>41481.977268518516</v>
      </c>
      <c r="J2222" s="3">
        <v>1374888436</v>
      </c>
      <c r="K2222" s="14">
        <f t="shared" si="137"/>
        <v>41451.977268518516</v>
      </c>
      <c r="L2222" s="3">
        <v>1372296436</v>
      </c>
      <c r="M2222" s="3" t="b">
        <v>0</v>
      </c>
      <c r="N2222" s="3">
        <v>69</v>
      </c>
      <c r="O2222" s="3" t="b">
        <v>1</v>
      </c>
      <c r="P2222" s="3" t="s">
        <v>8275</v>
      </c>
      <c r="Q2222" s="8">
        <f t="shared" si="138"/>
        <v>1.0114285714285713</v>
      </c>
      <c r="R2222" s="10">
        <f t="shared" si="139"/>
        <v>51.304347826086953</v>
      </c>
      <c r="S2222" s="3" t="s">
        <v>8315</v>
      </c>
      <c r="T2222" s="3" t="s">
        <v>8320</v>
      </c>
    </row>
    <row r="2223" spans="1:20" ht="88" x14ac:dyDescent="0.2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14">
        <f t="shared" si="136"/>
        <v>42482.916666666664</v>
      </c>
      <c r="J2223" s="3">
        <v>1461369600</v>
      </c>
      <c r="K2223" s="14">
        <f t="shared" si="137"/>
        <v>42452.583437499998</v>
      </c>
      <c r="L2223" s="3">
        <v>1458748809</v>
      </c>
      <c r="M2223" s="3" t="b">
        <v>0</v>
      </c>
      <c r="N2223" s="3">
        <v>218</v>
      </c>
      <c r="O2223" s="3" t="b">
        <v>1</v>
      </c>
      <c r="P2223" s="3" t="s">
        <v>8292</v>
      </c>
      <c r="Q2223" s="8">
        <f t="shared" si="138"/>
        <v>1.0811999999999999</v>
      </c>
      <c r="R2223" s="10">
        <f t="shared" si="139"/>
        <v>37.197247706422019</v>
      </c>
      <c r="S2223" s="3" t="s">
        <v>8323</v>
      </c>
      <c r="T2223" s="3" t="s">
        <v>8341</v>
      </c>
    </row>
    <row r="2224" spans="1:20" ht="88" x14ac:dyDescent="0.2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14">
        <f t="shared" si="136"/>
        <v>40936.704247685186</v>
      </c>
      <c r="J2224" s="3">
        <v>1327776847</v>
      </c>
      <c r="K2224" s="14">
        <f t="shared" si="137"/>
        <v>40906.704247685186</v>
      </c>
      <c r="L2224" s="3">
        <v>1325184847</v>
      </c>
      <c r="M2224" s="3" t="b">
        <v>0</v>
      </c>
      <c r="N2224" s="3">
        <v>30</v>
      </c>
      <c r="O2224" s="3" t="b">
        <v>1</v>
      </c>
      <c r="P2224" s="3" t="s">
        <v>8292</v>
      </c>
      <c r="Q2224" s="8">
        <f t="shared" si="138"/>
        <v>1.6259999999999999</v>
      </c>
      <c r="R2224" s="10">
        <f t="shared" si="139"/>
        <v>27.1</v>
      </c>
      <c r="S2224" s="3" t="s">
        <v>8323</v>
      </c>
      <c r="T2224" s="3" t="s">
        <v>8341</v>
      </c>
    </row>
    <row r="2225" spans="1:20" ht="110" x14ac:dyDescent="0.2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14">
        <f t="shared" si="136"/>
        <v>42182.557500000003</v>
      </c>
      <c r="J2225" s="3">
        <v>1435418568</v>
      </c>
      <c r="K2225" s="14">
        <f t="shared" si="137"/>
        <v>42152.557500000003</v>
      </c>
      <c r="L2225" s="3">
        <v>1432826568</v>
      </c>
      <c r="M2225" s="3" t="b">
        <v>0</v>
      </c>
      <c r="N2225" s="3">
        <v>100</v>
      </c>
      <c r="O2225" s="3" t="b">
        <v>1</v>
      </c>
      <c r="P2225" s="3" t="s">
        <v>8292</v>
      </c>
      <c r="Q2225" s="8">
        <f t="shared" si="138"/>
        <v>1.0580000000000001</v>
      </c>
      <c r="R2225" s="10">
        <f t="shared" si="139"/>
        <v>206.31</v>
      </c>
      <c r="S2225" s="3" t="s">
        <v>8323</v>
      </c>
      <c r="T2225" s="3" t="s">
        <v>8341</v>
      </c>
    </row>
    <row r="2226" spans="1:20" ht="88" x14ac:dyDescent="0.2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14">
        <f t="shared" si="136"/>
        <v>42672.708333333336</v>
      </c>
      <c r="J2226" s="3">
        <v>1477767600</v>
      </c>
      <c r="K2226" s="14">
        <f t="shared" si="137"/>
        <v>42644.584201388883</v>
      </c>
      <c r="L2226" s="3">
        <v>1475337675</v>
      </c>
      <c r="M2226" s="3" t="b">
        <v>0</v>
      </c>
      <c r="N2226" s="3">
        <v>296</v>
      </c>
      <c r="O2226" s="3" t="b">
        <v>1</v>
      </c>
      <c r="P2226" s="3" t="s">
        <v>8292</v>
      </c>
      <c r="Q2226" s="8">
        <f t="shared" si="138"/>
        <v>2.4315000000000002</v>
      </c>
      <c r="R2226" s="10">
        <f t="shared" si="139"/>
        <v>82.145270270270274</v>
      </c>
      <c r="S2226" s="3" t="s">
        <v>8323</v>
      </c>
      <c r="T2226" s="3" t="s">
        <v>8341</v>
      </c>
    </row>
    <row r="2227" spans="1:20" ht="110" x14ac:dyDescent="0.2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14">
        <f t="shared" si="136"/>
        <v>41903.708506944444</v>
      </c>
      <c r="J2227" s="3">
        <v>1411326015</v>
      </c>
      <c r="K2227" s="14">
        <f t="shared" si="137"/>
        <v>41873.708506944444</v>
      </c>
      <c r="L2227" s="3">
        <v>1408734015</v>
      </c>
      <c r="M2227" s="3" t="b">
        <v>0</v>
      </c>
      <c r="N2227" s="3">
        <v>1204</v>
      </c>
      <c r="O2227" s="3" t="b">
        <v>1</v>
      </c>
      <c r="P2227" s="3" t="s">
        <v>8292</v>
      </c>
      <c r="Q2227" s="8">
        <f t="shared" si="138"/>
        <v>9.4483338095238096</v>
      </c>
      <c r="R2227" s="10">
        <f t="shared" si="139"/>
        <v>164.79651993355483</v>
      </c>
      <c r="S2227" s="3" t="s">
        <v>8323</v>
      </c>
      <c r="T2227" s="3" t="s">
        <v>8341</v>
      </c>
    </row>
    <row r="2228" spans="1:20" ht="88" x14ac:dyDescent="0.2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14">
        <f t="shared" si="136"/>
        <v>42412.124305555553</v>
      </c>
      <c r="J2228" s="3">
        <v>1455253140</v>
      </c>
      <c r="K2228" s="14">
        <f t="shared" si="137"/>
        <v>42381.715532407405</v>
      </c>
      <c r="L2228" s="3">
        <v>1452625822</v>
      </c>
      <c r="M2228" s="3" t="b">
        <v>0</v>
      </c>
      <c r="N2228" s="3">
        <v>321</v>
      </c>
      <c r="O2228" s="3" t="b">
        <v>1</v>
      </c>
      <c r="P2228" s="3" t="s">
        <v>8292</v>
      </c>
      <c r="Q2228" s="8">
        <f t="shared" si="138"/>
        <v>1.0846283333333333</v>
      </c>
      <c r="R2228" s="10">
        <f t="shared" si="139"/>
        <v>60.820280373831778</v>
      </c>
      <c r="S2228" s="3" t="s">
        <v>8323</v>
      </c>
      <c r="T2228" s="3" t="s">
        <v>8341</v>
      </c>
    </row>
    <row r="2229" spans="1:20" ht="88" x14ac:dyDescent="0.2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14">
        <f t="shared" si="136"/>
        <v>41591.765682870369</v>
      </c>
      <c r="J2229" s="3">
        <v>1384374155</v>
      </c>
      <c r="K2229" s="14">
        <f t="shared" si="137"/>
        <v>41561.724016203698</v>
      </c>
      <c r="L2229" s="3">
        <v>1381778555</v>
      </c>
      <c r="M2229" s="3" t="b">
        <v>0</v>
      </c>
      <c r="N2229" s="3">
        <v>301</v>
      </c>
      <c r="O2229" s="3" t="b">
        <v>1</v>
      </c>
      <c r="P2229" s="3" t="s">
        <v>8292</v>
      </c>
      <c r="Q2229" s="8">
        <f t="shared" si="138"/>
        <v>1.5737692307692308</v>
      </c>
      <c r="R2229" s="10">
        <f t="shared" si="139"/>
        <v>67.970099667774093</v>
      </c>
      <c r="S2229" s="3" t="s">
        <v>8323</v>
      </c>
      <c r="T2229" s="3" t="s">
        <v>8341</v>
      </c>
    </row>
    <row r="2230" spans="1:20" ht="110" x14ac:dyDescent="0.2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14">
        <f t="shared" si="136"/>
        <v>42232.194861111107</v>
      </c>
      <c r="J2230" s="3">
        <v>1439707236</v>
      </c>
      <c r="K2230" s="14">
        <f t="shared" si="137"/>
        <v>42202.194861111107</v>
      </c>
      <c r="L2230" s="3">
        <v>1437115236</v>
      </c>
      <c r="M2230" s="3" t="b">
        <v>0</v>
      </c>
      <c r="N2230" s="3">
        <v>144</v>
      </c>
      <c r="O2230" s="3" t="b">
        <v>1</v>
      </c>
      <c r="P2230" s="3" t="s">
        <v>8292</v>
      </c>
      <c r="Q2230" s="8">
        <f t="shared" si="138"/>
        <v>11.744899999999999</v>
      </c>
      <c r="R2230" s="10">
        <f t="shared" si="139"/>
        <v>81.561805555555551</v>
      </c>
      <c r="S2230" s="3" t="s">
        <v>8323</v>
      </c>
      <c r="T2230" s="3" t="s">
        <v>8341</v>
      </c>
    </row>
    <row r="2231" spans="1:20" ht="110" x14ac:dyDescent="0.2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14">
        <f t="shared" si="136"/>
        <v>41520.083333333328</v>
      </c>
      <c r="J2231" s="3">
        <v>1378180800</v>
      </c>
      <c r="K2231" s="14">
        <f t="shared" si="137"/>
        <v>41484.580914351849</v>
      </c>
      <c r="L2231" s="3">
        <v>1375113391</v>
      </c>
      <c r="M2231" s="3" t="b">
        <v>0</v>
      </c>
      <c r="N2231" s="3">
        <v>539</v>
      </c>
      <c r="O2231" s="3" t="b">
        <v>1</v>
      </c>
      <c r="P2231" s="3" t="s">
        <v>8292</v>
      </c>
      <c r="Q2231" s="8">
        <f t="shared" si="138"/>
        <v>1.7104755366949576</v>
      </c>
      <c r="R2231" s="10">
        <f t="shared" si="139"/>
        <v>25.42547309833024</v>
      </c>
      <c r="S2231" s="3" t="s">
        <v>8323</v>
      </c>
      <c r="T2231" s="3" t="s">
        <v>8341</v>
      </c>
    </row>
    <row r="2232" spans="1:20" ht="110" x14ac:dyDescent="0.2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14">
        <f t="shared" si="136"/>
        <v>41754.797766203701</v>
      </c>
      <c r="J2232" s="3">
        <v>1398460127</v>
      </c>
      <c r="K2232" s="14">
        <f t="shared" si="137"/>
        <v>41724.797766203701</v>
      </c>
      <c r="L2232" s="3">
        <v>1395868127</v>
      </c>
      <c r="M2232" s="3" t="b">
        <v>0</v>
      </c>
      <c r="N2232" s="3">
        <v>498</v>
      </c>
      <c r="O2232" s="3" t="b">
        <v>1</v>
      </c>
      <c r="P2232" s="3" t="s">
        <v>8292</v>
      </c>
      <c r="Q2232" s="8">
        <f t="shared" si="138"/>
        <v>1.2595294117647058</v>
      </c>
      <c r="R2232" s="10">
        <f t="shared" si="139"/>
        <v>21.497991967871485</v>
      </c>
      <c r="S2232" s="3" t="s">
        <v>8323</v>
      </c>
      <c r="T2232" s="3" t="s">
        <v>8341</v>
      </c>
    </row>
    <row r="2233" spans="1:20" ht="88" x14ac:dyDescent="0.2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14">
        <f t="shared" si="136"/>
        <v>41450.125</v>
      </c>
      <c r="J2233" s="3">
        <v>1372136400</v>
      </c>
      <c r="K2233" s="14">
        <f t="shared" si="137"/>
        <v>41423.827557870369</v>
      </c>
      <c r="L2233" s="3">
        <v>1369864301</v>
      </c>
      <c r="M2233" s="3" t="b">
        <v>0</v>
      </c>
      <c r="N2233" s="3">
        <v>1113</v>
      </c>
      <c r="O2233" s="3" t="b">
        <v>1</v>
      </c>
      <c r="P2233" s="3" t="s">
        <v>8292</v>
      </c>
      <c r="Q2233" s="8">
        <f t="shared" si="138"/>
        <v>12.121296000000001</v>
      </c>
      <c r="R2233" s="10">
        <f t="shared" si="139"/>
        <v>27.226630727762803</v>
      </c>
      <c r="S2233" s="3" t="s">
        <v>8323</v>
      </c>
      <c r="T2233" s="3" t="s">
        <v>8341</v>
      </c>
    </row>
    <row r="2234" spans="1:20" ht="88" x14ac:dyDescent="0.2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14">
        <f t="shared" si="136"/>
        <v>41839.041666666664</v>
      </c>
      <c r="J2234" s="3">
        <v>1405738800</v>
      </c>
      <c r="K2234" s="14">
        <f t="shared" si="137"/>
        <v>41806.710740740738</v>
      </c>
      <c r="L2234" s="3">
        <v>1402945408</v>
      </c>
      <c r="M2234" s="3" t="b">
        <v>0</v>
      </c>
      <c r="N2234" s="3">
        <v>988</v>
      </c>
      <c r="O2234" s="3" t="b">
        <v>1</v>
      </c>
      <c r="P2234" s="3" t="s">
        <v>8292</v>
      </c>
      <c r="Q2234" s="8">
        <f t="shared" si="138"/>
        <v>4.9580000000000002</v>
      </c>
      <c r="R2234" s="10">
        <f t="shared" si="139"/>
        <v>25.091093117408906</v>
      </c>
      <c r="S2234" s="3" t="s">
        <v>8323</v>
      </c>
      <c r="T2234" s="3" t="s">
        <v>8341</v>
      </c>
    </row>
    <row r="2235" spans="1:20" ht="88" x14ac:dyDescent="0.2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14">
        <f t="shared" si="136"/>
        <v>42351.916666666664</v>
      </c>
      <c r="J2235" s="3">
        <v>1450051200</v>
      </c>
      <c r="K2235" s="14">
        <f t="shared" si="137"/>
        <v>42331.295590277776</v>
      </c>
      <c r="L2235" s="3">
        <v>1448269539</v>
      </c>
      <c r="M2235" s="3" t="b">
        <v>0</v>
      </c>
      <c r="N2235" s="3">
        <v>391</v>
      </c>
      <c r="O2235" s="3" t="b">
        <v>1</v>
      </c>
      <c r="P2235" s="3" t="s">
        <v>8292</v>
      </c>
      <c r="Q2235" s="8">
        <f t="shared" si="138"/>
        <v>3.3203999999999998</v>
      </c>
      <c r="R2235" s="10">
        <f t="shared" si="139"/>
        <v>21.230179028132991</v>
      </c>
      <c r="S2235" s="3" t="s">
        <v>8323</v>
      </c>
      <c r="T2235" s="3" t="s">
        <v>8341</v>
      </c>
    </row>
    <row r="2236" spans="1:20" ht="88" x14ac:dyDescent="0.2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14">
        <f t="shared" si="136"/>
        <v>42740.741284722222</v>
      </c>
      <c r="J2236" s="3">
        <v>1483645647</v>
      </c>
      <c r="K2236" s="14">
        <f t="shared" si="137"/>
        <v>42710.741284722222</v>
      </c>
      <c r="L2236" s="3">
        <v>1481053647</v>
      </c>
      <c r="M2236" s="3" t="b">
        <v>0</v>
      </c>
      <c r="N2236" s="3">
        <v>28</v>
      </c>
      <c r="O2236" s="3" t="b">
        <v>1</v>
      </c>
      <c r="P2236" s="3" t="s">
        <v>8292</v>
      </c>
      <c r="Q2236" s="8">
        <f t="shared" si="138"/>
        <v>11.65</v>
      </c>
      <c r="R2236" s="10">
        <f t="shared" si="139"/>
        <v>41.607142857142854</v>
      </c>
      <c r="S2236" s="3" t="s">
        <v>8323</v>
      </c>
      <c r="T2236" s="3" t="s">
        <v>8341</v>
      </c>
    </row>
    <row r="2237" spans="1:20" ht="66" x14ac:dyDescent="0.2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14">
        <f t="shared" si="136"/>
        <v>42091.89711805556</v>
      </c>
      <c r="J2237" s="3">
        <v>1427585511</v>
      </c>
      <c r="K2237" s="14">
        <f t="shared" si="137"/>
        <v>42061.938784722217</v>
      </c>
      <c r="L2237" s="3">
        <v>1424997111</v>
      </c>
      <c r="M2237" s="3" t="b">
        <v>0</v>
      </c>
      <c r="N2237" s="3">
        <v>147</v>
      </c>
      <c r="O2237" s="3" t="b">
        <v>1</v>
      </c>
      <c r="P2237" s="3" t="s">
        <v>8292</v>
      </c>
      <c r="Q2237" s="8">
        <f t="shared" si="138"/>
        <v>1.5331538461538461</v>
      </c>
      <c r="R2237" s="10">
        <f t="shared" si="139"/>
        <v>135.58503401360545</v>
      </c>
      <c r="S2237" s="3" t="s">
        <v>8323</v>
      </c>
      <c r="T2237" s="3" t="s">
        <v>8341</v>
      </c>
    </row>
    <row r="2238" spans="1:20" ht="66" x14ac:dyDescent="0.2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14">
        <f t="shared" si="136"/>
        <v>42401.533831018511</v>
      </c>
      <c r="J2238" s="3">
        <v>1454338123</v>
      </c>
      <c r="K2238" s="14">
        <f t="shared" si="137"/>
        <v>42371.533831018511</v>
      </c>
      <c r="L2238" s="3">
        <v>1451746123</v>
      </c>
      <c r="M2238" s="3" t="b">
        <v>0</v>
      </c>
      <c r="N2238" s="3">
        <v>680</v>
      </c>
      <c r="O2238" s="3" t="b">
        <v>1</v>
      </c>
      <c r="P2238" s="3" t="s">
        <v>8292</v>
      </c>
      <c r="Q2238" s="8">
        <f t="shared" si="138"/>
        <v>5.3710714285714287</v>
      </c>
      <c r="R2238" s="10">
        <f t="shared" si="139"/>
        <v>22.116176470588236</v>
      </c>
      <c r="S2238" s="3" t="s">
        <v>8323</v>
      </c>
      <c r="T2238" s="3" t="s">
        <v>8341</v>
      </c>
    </row>
    <row r="2239" spans="1:20" ht="88" x14ac:dyDescent="0.2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14">
        <f t="shared" si="136"/>
        <v>41955.249305555553</v>
      </c>
      <c r="J2239" s="3">
        <v>1415779140</v>
      </c>
      <c r="K2239" s="14">
        <f t="shared" si="137"/>
        <v>41914.919942129629</v>
      </c>
      <c r="L2239" s="3">
        <v>1412294683</v>
      </c>
      <c r="M2239" s="3" t="b">
        <v>0</v>
      </c>
      <c r="N2239" s="3">
        <v>983</v>
      </c>
      <c r="O2239" s="3" t="b">
        <v>1</v>
      </c>
      <c r="P2239" s="3" t="s">
        <v>8292</v>
      </c>
      <c r="Q2239" s="8">
        <f t="shared" si="138"/>
        <v>3.5292777777777777</v>
      </c>
      <c r="R2239" s="10">
        <f t="shared" si="139"/>
        <v>64.625635808748726</v>
      </c>
      <c r="S2239" s="3" t="s">
        <v>8323</v>
      </c>
      <c r="T2239" s="3" t="s">
        <v>8341</v>
      </c>
    </row>
    <row r="2240" spans="1:20" ht="66" x14ac:dyDescent="0.2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14">
        <f t="shared" si="136"/>
        <v>42804.53837962963</v>
      </c>
      <c r="J2240" s="3">
        <v>1489157716</v>
      </c>
      <c r="K2240" s="14">
        <f t="shared" si="137"/>
        <v>42774.53837962963</v>
      </c>
      <c r="L2240" s="3">
        <v>1486565716</v>
      </c>
      <c r="M2240" s="3" t="b">
        <v>0</v>
      </c>
      <c r="N2240" s="3">
        <v>79</v>
      </c>
      <c r="O2240" s="3" t="b">
        <v>1</v>
      </c>
      <c r="P2240" s="3" t="s">
        <v>8292</v>
      </c>
      <c r="Q2240" s="8">
        <f t="shared" si="138"/>
        <v>1.3740000000000001</v>
      </c>
      <c r="R2240" s="10">
        <f t="shared" si="139"/>
        <v>69.569620253164558</v>
      </c>
      <c r="S2240" s="3" t="s">
        <v>8323</v>
      </c>
      <c r="T2240" s="3" t="s">
        <v>8341</v>
      </c>
    </row>
    <row r="2241" spans="1:20" ht="66" x14ac:dyDescent="0.2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14">
        <f t="shared" si="136"/>
        <v>41609.084722222222</v>
      </c>
      <c r="J2241" s="3">
        <v>1385870520</v>
      </c>
      <c r="K2241" s="14">
        <f t="shared" si="137"/>
        <v>41572.875162037039</v>
      </c>
      <c r="L2241" s="3">
        <v>1382742014</v>
      </c>
      <c r="M2241" s="3" t="b">
        <v>0</v>
      </c>
      <c r="N2241" s="3">
        <v>426</v>
      </c>
      <c r="O2241" s="3" t="b">
        <v>1</v>
      </c>
      <c r="P2241" s="3" t="s">
        <v>8292</v>
      </c>
      <c r="Q2241" s="8">
        <f t="shared" si="138"/>
        <v>1.2802667999999999</v>
      </c>
      <c r="R2241" s="10">
        <f t="shared" si="139"/>
        <v>75.133028169014082</v>
      </c>
      <c r="S2241" s="3" t="s">
        <v>8323</v>
      </c>
      <c r="T2241" s="3" t="s">
        <v>8341</v>
      </c>
    </row>
    <row r="2242" spans="1:20" ht="88" x14ac:dyDescent="0.2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14">
        <f t="shared" si="136"/>
        <v>42482.742407407401</v>
      </c>
      <c r="J2242" s="3">
        <v>1461354544</v>
      </c>
      <c r="K2242" s="14">
        <f t="shared" si="137"/>
        <v>42452.742407407401</v>
      </c>
      <c r="L2242" s="3">
        <v>1458762544</v>
      </c>
      <c r="M2242" s="3" t="b">
        <v>0</v>
      </c>
      <c r="N2242" s="3">
        <v>96</v>
      </c>
      <c r="O2242" s="3" t="b">
        <v>1</v>
      </c>
      <c r="P2242" s="3" t="s">
        <v>8292</v>
      </c>
      <c r="Q2242" s="8">
        <f t="shared" si="138"/>
        <v>2.7067999999999999</v>
      </c>
      <c r="R2242" s="10">
        <f t="shared" si="139"/>
        <v>140.97916666666666</v>
      </c>
      <c r="S2242" s="3" t="s">
        <v>8323</v>
      </c>
      <c r="T2242" s="3" t="s">
        <v>8341</v>
      </c>
    </row>
    <row r="2243" spans="1:20" ht="88" x14ac:dyDescent="0.2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14">
        <f t="shared" ref="I2243:I2306" si="140">(((J2243/60)/60)/24)+DATE(1970,1,1)+(-2/24)</f>
        <v>42796.744212962956</v>
      </c>
      <c r="J2243" s="3">
        <v>1488484300</v>
      </c>
      <c r="K2243" s="14">
        <f t="shared" ref="K2243:K2306" si="141">(L2243/86400)+25569+(-2/24)</f>
        <v>42766.744212962956</v>
      </c>
      <c r="L2243" s="3">
        <v>1485892300</v>
      </c>
      <c r="M2243" s="3" t="b">
        <v>0</v>
      </c>
      <c r="N2243" s="3">
        <v>163</v>
      </c>
      <c r="O2243" s="3" t="b">
        <v>1</v>
      </c>
      <c r="P2243" s="3" t="s">
        <v>8292</v>
      </c>
      <c r="Q2243" s="8">
        <f t="shared" ref="Q2243:Q2306" si="142">E2243/D2243</f>
        <v>8.0640000000000001</v>
      </c>
      <c r="R2243" s="10">
        <f t="shared" ref="R2243:R2306" si="143">E2243/N2243</f>
        <v>49.472392638036808</v>
      </c>
      <c r="S2243" s="3" t="s">
        <v>8323</v>
      </c>
      <c r="T2243" s="3" t="s">
        <v>8341</v>
      </c>
    </row>
    <row r="2244" spans="1:20" ht="66" x14ac:dyDescent="0.2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14">
        <f t="shared" si="140"/>
        <v>41605.04305555555</v>
      </c>
      <c r="J2244" s="3">
        <v>1385521320</v>
      </c>
      <c r="K2244" s="14">
        <f t="shared" si="141"/>
        <v>41569.492280092592</v>
      </c>
      <c r="L2244" s="3">
        <v>1382449733</v>
      </c>
      <c r="M2244" s="3" t="b">
        <v>0</v>
      </c>
      <c r="N2244" s="3">
        <v>2525</v>
      </c>
      <c r="O2244" s="3" t="b">
        <v>1</v>
      </c>
      <c r="P2244" s="3" t="s">
        <v>8292</v>
      </c>
      <c r="Q2244" s="8">
        <f t="shared" si="142"/>
        <v>13.600976000000001</v>
      </c>
      <c r="R2244" s="10">
        <f t="shared" si="143"/>
        <v>53.865251485148519</v>
      </c>
      <c r="S2244" s="3" t="s">
        <v>8323</v>
      </c>
      <c r="T2244" s="3" t="s">
        <v>8341</v>
      </c>
    </row>
    <row r="2245" spans="1:20" ht="110" x14ac:dyDescent="0.2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14">
        <f t="shared" si="140"/>
        <v>42807.041666666664</v>
      </c>
      <c r="J2245" s="3">
        <v>1489374000</v>
      </c>
      <c r="K2245" s="14">
        <f t="shared" si="141"/>
        <v>42800.667708333327</v>
      </c>
      <c r="L2245" s="3">
        <v>1488823290</v>
      </c>
      <c r="M2245" s="3" t="b">
        <v>0</v>
      </c>
      <c r="N2245" s="3">
        <v>2035</v>
      </c>
      <c r="O2245" s="3" t="b">
        <v>1</v>
      </c>
      <c r="P2245" s="3" t="s">
        <v>8292</v>
      </c>
      <c r="Q2245" s="8">
        <f t="shared" si="142"/>
        <v>9302.5</v>
      </c>
      <c r="R2245" s="10">
        <f t="shared" si="143"/>
        <v>4.5712530712530715</v>
      </c>
      <c r="S2245" s="3" t="s">
        <v>8323</v>
      </c>
      <c r="T2245" s="3" t="s">
        <v>8341</v>
      </c>
    </row>
    <row r="2246" spans="1:20" ht="88" x14ac:dyDescent="0.2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14">
        <f t="shared" si="140"/>
        <v>42659.770833333336</v>
      </c>
      <c r="J2246" s="3">
        <v>1476649800</v>
      </c>
      <c r="K2246" s="14">
        <f t="shared" si="141"/>
        <v>42647.735486111109</v>
      </c>
      <c r="L2246" s="3">
        <v>1475609946</v>
      </c>
      <c r="M2246" s="3" t="b">
        <v>0</v>
      </c>
      <c r="N2246" s="3">
        <v>290</v>
      </c>
      <c r="O2246" s="3" t="b">
        <v>1</v>
      </c>
      <c r="P2246" s="3" t="s">
        <v>8292</v>
      </c>
      <c r="Q2246" s="8">
        <f t="shared" si="142"/>
        <v>3.7702</v>
      </c>
      <c r="R2246" s="10">
        <f t="shared" si="143"/>
        <v>65.00344827586207</v>
      </c>
      <c r="S2246" s="3" t="s">
        <v>8323</v>
      </c>
      <c r="T2246" s="3" t="s">
        <v>8341</v>
      </c>
    </row>
    <row r="2247" spans="1:20" ht="88" x14ac:dyDescent="0.2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14">
        <f t="shared" si="140"/>
        <v>41691.666666666664</v>
      </c>
      <c r="J2247" s="3">
        <v>1393005600</v>
      </c>
      <c r="K2247" s="14">
        <f t="shared" si="141"/>
        <v>41660.625196759254</v>
      </c>
      <c r="L2247" s="3">
        <v>1390323617</v>
      </c>
      <c r="M2247" s="3" t="b">
        <v>0</v>
      </c>
      <c r="N2247" s="3">
        <v>1980</v>
      </c>
      <c r="O2247" s="3" t="b">
        <v>1</v>
      </c>
      <c r="P2247" s="3" t="s">
        <v>8292</v>
      </c>
      <c r="Q2247" s="8">
        <f t="shared" si="142"/>
        <v>26.47025</v>
      </c>
      <c r="R2247" s="10">
        <f t="shared" si="143"/>
        <v>53.475252525252522</v>
      </c>
      <c r="S2247" s="3" t="s">
        <v>8323</v>
      </c>
      <c r="T2247" s="3" t="s">
        <v>8341</v>
      </c>
    </row>
    <row r="2248" spans="1:20" ht="88" x14ac:dyDescent="0.2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14">
        <f t="shared" si="140"/>
        <v>42251.708449074074</v>
      </c>
      <c r="J2248" s="3">
        <v>1441393210</v>
      </c>
      <c r="K2248" s="14">
        <f t="shared" si="141"/>
        <v>42221.708449074074</v>
      </c>
      <c r="L2248" s="3">
        <v>1438801210</v>
      </c>
      <c r="M2248" s="3" t="b">
        <v>0</v>
      </c>
      <c r="N2248" s="3">
        <v>57</v>
      </c>
      <c r="O2248" s="3" t="b">
        <v>1</v>
      </c>
      <c r="P2248" s="3" t="s">
        <v>8292</v>
      </c>
      <c r="Q2248" s="8">
        <f t="shared" si="142"/>
        <v>1.0012000000000001</v>
      </c>
      <c r="R2248" s="10">
        <f t="shared" si="143"/>
        <v>43.912280701754383</v>
      </c>
      <c r="S2248" s="3" t="s">
        <v>8323</v>
      </c>
      <c r="T2248" s="3" t="s">
        <v>8341</v>
      </c>
    </row>
    <row r="2249" spans="1:20" ht="66" x14ac:dyDescent="0.2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14">
        <f t="shared" si="140"/>
        <v>42214.582928240743</v>
      </c>
      <c r="J2249" s="3">
        <v>1438185565</v>
      </c>
      <c r="K2249" s="14">
        <f t="shared" si="141"/>
        <v>42200.582928240743</v>
      </c>
      <c r="L2249" s="3">
        <v>1436975965</v>
      </c>
      <c r="M2249" s="3" t="b">
        <v>0</v>
      </c>
      <c r="N2249" s="3">
        <v>380</v>
      </c>
      <c r="O2249" s="3" t="b">
        <v>1</v>
      </c>
      <c r="P2249" s="3" t="s">
        <v>8292</v>
      </c>
      <c r="Q2249" s="8">
        <f t="shared" si="142"/>
        <v>1.0445405405405406</v>
      </c>
      <c r="R2249" s="10">
        <f t="shared" si="143"/>
        <v>50.852631578947367</v>
      </c>
      <c r="S2249" s="3" t="s">
        <v>8323</v>
      </c>
      <c r="T2249" s="3" t="s">
        <v>8341</v>
      </c>
    </row>
    <row r="2250" spans="1:20" ht="110" x14ac:dyDescent="0.2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14">
        <f t="shared" si="140"/>
        <v>42718.792569444442</v>
      </c>
      <c r="J2250" s="3">
        <v>1481749278</v>
      </c>
      <c r="K2250" s="14">
        <f t="shared" si="141"/>
        <v>42688.792569444442</v>
      </c>
      <c r="L2250" s="3">
        <v>1479157278</v>
      </c>
      <c r="M2250" s="3" t="b">
        <v>0</v>
      </c>
      <c r="N2250" s="3">
        <v>128</v>
      </c>
      <c r="O2250" s="3" t="b">
        <v>1</v>
      </c>
      <c r="P2250" s="3" t="s">
        <v>8292</v>
      </c>
      <c r="Q2250" s="8">
        <f t="shared" si="142"/>
        <v>1.0721428571428571</v>
      </c>
      <c r="R2250" s="10">
        <f t="shared" si="143"/>
        <v>58.6328125</v>
      </c>
      <c r="S2250" s="3" t="s">
        <v>8323</v>
      </c>
      <c r="T2250" s="3" t="s">
        <v>8341</v>
      </c>
    </row>
    <row r="2251" spans="1:20" ht="88" x14ac:dyDescent="0.2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14">
        <f t="shared" si="140"/>
        <v>41366.578298611108</v>
      </c>
      <c r="J2251" s="3">
        <v>1364917965</v>
      </c>
      <c r="K2251" s="14">
        <f t="shared" si="141"/>
        <v>41336.61996527778</v>
      </c>
      <c r="L2251" s="3">
        <v>1362329565</v>
      </c>
      <c r="M2251" s="3" t="b">
        <v>0</v>
      </c>
      <c r="N2251" s="3">
        <v>180</v>
      </c>
      <c r="O2251" s="3" t="b">
        <v>1</v>
      </c>
      <c r="P2251" s="3" t="s">
        <v>8292</v>
      </c>
      <c r="Q2251" s="8">
        <f t="shared" si="142"/>
        <v>1.6877142857142857</v>
      </c>
      <c r="R2251" s="10">
        <f t="shared" si="143"/>
        <v>32.81666666666667</v>
      </c>
      <c r="S2251" s="3" t="s">
        <v>8323</v>
      </c>
      <c r="T2251" s="3" t="s">
        <v>8341</v>
      </c>
    </row>
    <row r="2252" spans="1:20" ht="88" x14ac:dyDescent="0.2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14">
        <f t="shared" si="140"/>
        <v>42706.963807870365</v>
      </c>
      <c r="J2252" s="3">
        <v>1480727273</v>
      </c>
      <c r="K2252" s="14">
        <f t="shared" si="141"/>
        <v>42676.9221412037</v>
      </c>
      <c r="L2252" s="3">
        <v>1478131673</v>
      </c>
      <c r="M2252" s="3" t="b">
        <v>0</v>
      </c>
      <c r="N2252" s="3">
        <v>571</v>
      </c>
      <c r="O2252" s="3" t="b">
        <v>1</v>
      </c>
      <c r="P2252" s="3" t="s">
        <v>8292</v>
      </c>
      <c r="Q2252" s="8">
        <f t="shared" si="142"/>
        <v>9.7511200000000002</v>
      </c>
      <c r="R2252" s="10">
        <f t="shared" si="143"/>
        <v>426.93169877408059</v>
      </c>
      <c r="S2252" s="3" t="s">
        <v>8323</v>
      </c>
      <c r="T2252" s="3" t="s">
        <v>8341</v>
      </c>
    </row>
    <row r="2253" spans="1:20" ht="88" x14ac:dyDescent="0.2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14">
        <f t="shared" si="140"/>
        <v>41867.262465277774</v>
      </c>
      <c r="J2253" s="3">
        <v>1408177077</v>
      </c>
      <c r="K2253" s="14">
        <f t="shared" si="141"/>
        <v>41846.262465277774</v>
      </c>
      <c r="L2253" s="3">
        <v>1406362677</v>
      </c>
      <c r="M2253" s="3" t="b">
        <v>0</v>
      </c>
      <c r="N2253" s="3">
        <v>480</v>
      </c>
      <c r="O2253" s="3" t="b">
        <v>1</v>
      </c>
      <c r="P2253" s="3" t="s">
        <v>8292</v>
      </c>
      <c r="Q2253" s="8">
        <f t="shared" si="142"/>
        <v>1.3444929411764706</v>
      </c>
      <c r="R2253" s="10">
        <f t="shared" si="143"/>
        <v>23.808729166666669</v>
      </c>
      <c r="S2253" s="3" t="s">
        <v>8323</v>
      </c>
      <c r="T2253" s="3" t="s">
        <v>8341</v>
      </c>
    </row>
    <row r="2254" spans="1:20" ht="88" x14ac:dyDescent="0.2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14">
        <f t="shared" si="140"/>
        <v>42588.244652777772</v>
      </c>
      <c r="J2254" s="3">
        <v>1470469938</v>
      </c>
      <c r="K2254" s="14">
        <f t="shared" si="141"/>
        <v>42573.244652777772</v>
      </c>
      <c r="L2254" s="3">
        <v>1469173938</v>
      </c>
      <c r="M2254" s="3" t="b">
        <v>0</v>
      </c>
      <c r="N2254" s="3">
        <v>249</v>
      </c>
      <c r="O2254" s="3" t="b">
        <v>1</v>
      </c>
      <c r="P2254" s="3" t="s">
        <v>8292</v>
      </c>
      <c r="Q2254" s="8">
        <f t="shared" si="142"/>
        <v>2.722777777777778</v>
      </c>
      <c r="R2254" s="10">
        <f t="shared" si="143"/>
        <v>98.413654618473899</v>
      </c>
      <c r="S2254" s="3" t="s">
        <v>8323</v>
      </c>
      <c r="T2254" s="3" t="s">
        <v>8341</v>
      </c>
    </row>
    <row r="2255" spans="1:20" ht="110" x14ac:dyDescent="0.2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14">
        <f t="shared" si="140"/>
        <v>42326.58966435185</v>
      </c>
      <c r="J2255" s="3">
        <v>1447862947</v>
      </c>
      <c r="K2255" s="14">
        <f t="shared" si="141"/>
        <v>42296.547997685186</v>
      </c>
      <c r="L2255" s="3">
        <v>1445267347</v>
      </c>
      <c r="M2255" s="3" t="b">
        <v>0</v>
      </c>
      <c r="N2255" s="3">
        <v>84</v>
      </c>
      <c r="O2255" s="3" t="b">
        <v>1</v>
      </c>
      <c r="P2255" s="3" t="s">
        <v>8292</v>
      </c>
      <c r="Q2255" s="8">
        <f t="shared" si="142"/>
        <v>1.1268750000000001</v>
      </c>
      <c r="R2255" s="10">
        <f t="shared" si="143"/>
        <v>107.32142857142857</v>
      </c>
      <c r="S2255" s="3" t="s">
        <v>8323</v>
      </c>
      <c r="T2255" s="3" t="s">
        <v>8341</v>
      </c>
    </row>
    <row r="2256" spans="1:20" ht="66" x14ac:dyDescent="0.2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14">
        <f t="shared" si="140"/>
        <v>42759.564444444441</v>
      </c>
      <c r="J2256" s="3">
        <v>1485271968</v>
      </c>
      <c r="K2256" s="14">
        <f t="shared" si="141"/>
        <v>42752.564444444441</v>
      </c>
      <c r="L2256" s="3">
        <v>1484667168</v>
      </c>
      <c r="M2256" s="3" t="b">
        <v>0</v>
      </c>
      <c r="N2256" s="3">
        <v>197</v>
      </c>
      <c r="O2256" s="3" t="b">
        <v>1</v>
      </c>
      <c r="P2256" s="3" t="s">
        <v>8292</v>
      </c>
      <c r="Q2256" s="8">
        <f t="shared" si="142"/>
        <v>4.5979999999999999</v>
      </c>
      <c r="R2256" s="10">
        <f t="shared" si="143"/>
        <v>11.67005076142132</v>
      </c>
      <c r="S2256" s="3" t="s">
        <v>8323</v>
      </c>
      <c r="T2256" s="3" t="s">
        <v>8341</v>
      </c>
    </row>
    <row r="2257" spans="1:20" ht="66" x14ac:dyDescent="0.2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14">
        <f t="shared" si="140"/>
        <v>42497.868645833332</v>
      </c>
      <c r="J2257" s="3">
        <v>1462661451</v>
      </c>
      <c r="K2257" s="14">
        <f t="shared" si="141"/>
        <v>42467.868645833332</v>
      </c>
      <c r="L2257" s="3">
        <v>1460069451</v>
      </c>
      <c r="M2257" s="3" t="b">
        <v>0</v>
      </c>
      <c r="N2257" s="3">
        <v>271</v>
      </c>
      <c r="O2257" s="3" t="b">
        <v>1</v>
      </c>
      <c r="P2257" s="3" t="s">
        <v>8292</v>
      </c>
      <c r="Q2257" s="8">
        <f t="shared" si="142"/>
        <v>2.8665822784810127</v>
      </c>
      <c r="R2257" s="10">
        <f t="shared" si="143"/>
        <v>41.782287822878232</v>
      </c>
      <c r="S2257" s="3" t="s">
        <v>8323</v>
      </c>
      <c r="T2257" s="3" t="s">
        <v>8341</v>
      </c>
    </row>
    <row r="2258" spans="1:20" ht="88" x14ac:dyDescent="0.2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14">
        <f t="shared" si="140"/>
        <v>42696.368587962956</v>
      </c>
      <c r="J2258" s="3">
        <v>1479811846</v>
      </c>
      <c r="K2258" s="14">
        <f t="shared" si="141"/>
        <v>42682.368587962956</v>
      </c>
      <c r="L2258" s="3">
        <v>1478602246</v>
      </c>
      <c r="M2258" s="3" t="b">
        <v>0</v>
      </c>
      <c r="N2258" s="3">
        <v>50</v>
      </c>
      <c r="O2258" s="3" t="b">
        <v>1</v>
      </c>
      <c r="P2258" s="3" t="s">
        <v>8292</v>
      </c>
      <c r="Q2258" s="8">
        <f t="shared" si="142"/>
        <v>2.2270833333333333</v>
      </c>
      <c r="R2258" s="10">
        <f t="shared" si="143"/>
        <v>21.38</v>
      </c>
      <c r="S2258" s="3" t="s">
        <v>8323</v>
      </c>
      <c r="T2258" s="3" t="s">
        <v>8341</v>
      </c>
    </row>
    <row r="2259" spans="1:20" ht="110" x14ac:dyDescent="0.2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14">
        <f t="shared" si="140"/>
        <v>42540.874999999993</v>
      </c>
      <c r="J2259" s="3">
        <v>1466377200</v>
      </c>
      <c r="K2259" s="14">
        <f t="shared" si="141"/>
        <v>42505.853344907409</v>
      </c>
      <c r="L2259" s="3">
        <v>1463351329</v>
      </c>
      <c r="M2259" s="3" t="b">
        <v>0</v>
      </c>
      <c r="N2259" s="3">
        <v>169</v>
      </c>
      <c r="O2259" s="3" t="b">
        <v>1</v>
      </c>
      <c r="P2259" s="3" t="s">
        <v>8292</v>
      </c>
      <c r="Q2259" s="8">
        <f t="shared" si="142"/>
        <v>6.3613999999999997</v>
      </c>
      <c r="R2259" s="10">
        <f t="shared" si="143"/>
        <v>94.103550295857985</v>
      </c>
      <c r="S2259" s="3" t="s">
        <v>8323</v>
      </c>
      <c r="T2259" s="3" t="s">
        <v>8341</v>
      </c>
    </row>
    <row r="2260" spans="1:20" ht="66" x14ac:dyDescent="0.2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14">
        <f t="shared" si="140"/>
        <v>42166.667673611104</v>
      </c>
      <c r="J2260" s="3">
        <v>1434045687</v>
      </c>
      <c r="K2260" s="14">
        <f t="shared" si="141"/>
        <v>42136.667673611104</v>
      </c>
      <c r="L2260" s="3">
        <v>1431453687</v>
      </c>
      <c r="M2260" s="3" t="b">
        <v>0</v>
      </c>
      <c r="N2260" s="3">
        <v>205</v>
      </c>
      <c r="O2260" s="3" t="b">
        <v>1</v>
      </c>
      <c r="P2260" s="3" t="s">
        <v>8292</v>
      </c>
      <c r="Q2260" s="8">
        <f t="shared" si="142"/>
        <v>1.4650000000000001</v>
      </c>
      <c r="R2260" s="10">
        <f t="shared" si="143"/>
        <v>15.721951219512196</v>
      </c>
      <c r="S2260" s="3" t="s">
        <v>8323</v>
      </c>
      <c r="T2260" s="3" t="s">
        <v>8341</v>
      </c>
    </row>
    <row r="2261" spans="1:20" ht="88" x14ac:dyDescent="0.2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14">
        <f t="shared" si="140"/>
        <v>42712.72148148148</v>
      </c>
      <c r="J2261" s="3">
        <v>1481224736</v>
      </c>
      <c r="K2261" s="14">
        <f t="shared" si="141"/>
        <v>42702.72148148148</v>
      </c>
      <c r="L2261" s="3">
        <v>1480360736</v>
      </c>
      <c r="M2261" s="3" t="b">
        <v>0</v>
      </c>
      <c r="N2261" s="3">
        <v>206</v>
      </c>
      <c r="O2261" s="3" t="b">
        <v>1</v>
      </c>
      <c r="P2261" s="3" t="s">
        <v>8292</v>
      </c>
      <c r="Q2261" s="8">
        <f t="shared" si="142"/>
        <v>18.670999999999999</v>
      </c>
      <c r="R2261" s="10">
        <f t="shared" si="143"/>
        <v>90.635922330097088</v>
      </c>
      <c r="S2261" s="3" t="s">
        <v>8323</v>
      </c>
      <c r="T2261" s="3" t="s">
        <v>8341</v>
      </c>
    </row>
    <row r="2262" spans="1:20" ht="88" x14ac:dyDescent="0.2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14">
        <f t="shared" si="140"/>
        <v>41724.891782407409</v>
      </c>
      <c r="J2262" s="3">
        <v>1395876250</v>
      </c>
      <c r="K2262" s="14">
        <f t="shared" si="141"/>
        <v>41694.933449074073</v>
      </c>
      <c r="L2262" s="3">
        <v>1393287850</v>
      </c>
      <c r="M2262" s="3" t="b">
        <v>0</v>
      </c>
      <c r="N2262" s="3">
        <v>84</v>
      </c>
      <c r="O2262" s="3" t="b">
        <v>1</v>
      </c>
      <c r="P2262" s="3" t="s">
        <v>8292</v>
      </c>
      <c r="Q2262" s="8">
        <f t="shared" si="142"/>
        <v>3.2692000000000001</v>
      </c>
      <c r="R2262" s="10">
        <f t="shared" si="143"/>
        <v>97.297619047619051</v>
      </c>
      <c r="S2262" s="3" t="s">
        <v>8323</v>
      </c>
      <c r="T2262" s="3" t="s">
        <v>8341</v>
      </c>
    </row>
    <row r="2263" spans="1:20" ht="110" x14ac:dyDescent="0.2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14">
        <f t="shared" si="140"/>
        <v>42780.641435185178</v>
      </c>
      <c r="J2263" s="3">
        <v>1487093020</v>
      </c>
      <c r="K2263" s="14">
        <f t="shared" si="141"/>
        <v>42759.641435185178</v>
      </c>
      <c r="L2263" s="3">
        <v>1485278620</v>
      </c>
      <c r="M2263" s="3" t="b">
        <v>0</v>
      </c>
      <c r="N2263" s="3">
        <v>210</v>
      </c>
      <c r="O2263" s="3" t="b">
        <v>1</v>
      </c>
      <c r="P2263" s="3" t="s">
        <v>8292</v>
      </c>
      <c r="Q2263" s="8">
        <f t="shared" si="142"/>
        <v>7.7949999999999999</v>
      </c>
      <c r="R2263" s="10">
        <f t="shared" si="143"/>
        <v>37.11904761904762</v>
      </c>
      <c r="S2263" s="3" t="s">
        <v>8323</v>
      </c>
      <c r="T2263" s="3" t="s">
        <v>8341</v>
      </c>
    </row>
    <row r="2264" spans="1:20" ht="66" x14ac:dyDescent="0.2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14">
        <f t="shared" si="140"/>
        <v>41960.916666666664</v>
      </c>
      <c r="J2264" s="3">
        <v>1416268800</v>
      </c>
      <c r="K2264" s="14">
        <f t="shared" si="141"/>
        <v>41926.501828703702</v>
      </c>
      <c r="L2264" s="3">
        <v>1413295358</v>
      </c>
      <c r="M2264" s="3" t="b">
        <v>0</v>
      </c>
      <c r="N2264" s="3">
        <v>181</v>
      </c>
      <c r="O2264" s="3" t="b">
        <v>1</v>
      </c>
      <c r="P2264" s="3" t="s">
        <v>8292</v>
      </c>
      <c r="Q2264" s="8">
        <f t="shared" si="142"/>
        <v>1.5415151515151515</v>
      </c>
      <c r="R2264" s="10">
        <f t="shared" si="143"/>
        <v>28.104972375690608</v>
      </c>
      <c r="S2264" s="3" t="s">
        <v>8323</v>
      </c>
      <c r="T2264" s="3" t="s">
        <v>8341</v>
      </c>
    </row>
    <row r="2265" spans="1:20" ht="88" x14ac:dyDescent="0.2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14">
        <f t="shared" si="140"/>
        <v>42035.748993055553</v>
      </c>
      <c r="J2265" s="3">
        <v>1422734313</v>
      </c>
      <c r="K2265" s="14">
        <f t="shared" si="141"/>
        <v>42014.748993055553</v>
      </c>
      <c r="L2265" s="3">
        <v>1420919913</v>
      </c>
      <c r="M2265" s="3" t="b">
        <v>0</v>
      </c>
      <c r="N2265" s="3">
        <v>60</v>
      </c>
      <c r="O2265" s="3" t="b">
        <v>1</v>
      </c>
      <c r="P2265" s="3" t="s">
        <v>8292</v>
      </c>
      <c r="Q2265" s="8">
        <f t="shared" si="142"/>
        <v>1.1554666666666666</v>
      </c>
      <c r="R2265" s="10">
        <f t="shared" si="143"/>
        <v>144.43333333333334</v>
      </c>
      <c r="S2265" s="3" t="s">
        <v>8323</v>
      </c>
      <c r="T2265" s="3" t="s">
        <v>8341</v>
      </c>
    </row>
    <row r="2266" spans="1:20" ht="110" x14ac:dyDescent="0.2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14">
        <f t="shared" si="140"/>
        <v>42513.041666666664</v>
      </c>
      <c r="J2266" s="3">
        <v>1463972400</v>
      </c>
      <c r="K2266" s="14">
        <f t="shared" si="141"/>
        <v>42496.499004629623</v>
      </c>
      <c r="L2266" s="3">
        <v>1462543114</v>
      </c>
      <c r="M2266" s="3" t="b">
        <v>0</v>
      </c>
      <c r="N2266" s="3">
        <v>445</v>
      </c>
      <c r="O2266" s="3" t="b">
        <v>1</v>
      </c>
      <c r="P2266" s="3" t="s">
        <v>8292</v>
      </c>
      <c r="Q2266" s="8">
        <f t="shared" si="142"/>
        <v>1.8003333333333333</v>
      </c>
      <c r="R2266" s="10">
        <f t="shared" si="143"/>
        <v>24.274157303370785</v>
      </c>
      <c r="S2266" s="3" t="s">
        <v>8323</v>
      </c>
      <c r="T2266" s="3" t="s">
        <v>8341</v>
      </c>
    </row>
    <row r="2267" spans="1:20" ht="110" x14ac:dyDescent="0.2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14">
        <f t="shared" si="140"/>
        <v>42696.769756944443</v>
      </c>
      <c r="J2267" s="3">
        <v>1479846507</v>
      </c>
      <c r="K2267" s="14">
        <f t="shared" si="141"/>
        <v>42689.769756944443</v>
      </c>
      <c r="L2267" s="3">
        <v>1479241707</v>
      </c>
      <c r="M2267" s="3" t="b">
        <v>0</v>
      </c>
      <c r="N2267" s="3">
        <v>17</v>
      </c>
      <c r="O2267" s="3" t="b">
        <v>1</v>
      </c>
      <c r="P2267" s="3" t="s">
        <v>8292</v>
      </c>
      <c r="Q2267" s="8">
        <f t="shared" si="142"/>
        <v>2.9849999999999999</v>
      </c>
      <c r="R2267" s="10">
        <f t="shared" si="143"/>
        <v>35.117647058823529</v>
      </c>
      <c r="S2267" s="3" t="s">
        <v>8323</v>
      </c>
      <c r="T2267" s="3" t="s">
        <v>8341</v>
      </c>
    </row>
    <row r="2268" spans="1:20" ht="88" x14ac:dyDescent="0.2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14">
        <f t="shared" si="140"/>
        <v>42486.999999999993</v>
      </c>
      <c r="J2268" s="3">
        <v>1461722400</v>
      </c>
      <c r="K2268" s="14">
        <f t="shared" si="141"/>
        <v>42469.791574074072</v>
      </c>
      <c r="L2268" s="3">
        <v>1460235592</v>
      </c>
      <c r="M2268" s="3" t="b">
        <v>0</v>
      </c>
      <c r="N2268" s="3">
        <v>194</v>
      </c>
      <c r="O2268" s="3" t="b">
        <v>1</v>
      </c>
      <c r="P2268" s="3" t="s">
        <v>8292</v>
      </c>
      <c r="Q2268" s="8">
        <f t="shared" si="142"/>
        <v>3.2026666666666666</v>
      </c>
      <c r="R2268" s="10">
        <f t="shared" si="143"/>
        <v>24.762886597938145</v>
      </c>
      <c r="S2268" s="3" t="s">
        <v>8323</v>
      </c>
      <c r="T2268" s="3" t="s">
        <v>8341</v>
      </c>
    </row>
    <row r="2269" spans="1:20" ht="88" x14ac:dyDescent="0.2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14">
        <f t="shared" si="140"/>
        <v>41993.958333333336</v>
      </c>
      <c r="J2269" s="3">
        <v>1419123600</v>
      </c>
      <c r="K2269" s="14">
        <f t="shared" si="141"/>
        <v>41968.746493055551</v>
      </c>
      <c r="L2269" s="3">
        <v>1416945297</v>
      </c>
      <c r="M2269" s="3" t="b">
        <v>0</v>
      </c>
      <c r="N2269" s="3">
        <v>404</v>
      </c>
      <c r="O2269" s="3" t="b">
        <v>1</v>
      </c>
      <c r="P2269" s="3" t="s">
        <v>8292</v>
      </c>
      <c r="Q2269" s="8">
        <f t="shared" si="142"/>
        <v>3.80525</v>
      </c>
      <c r="R2269" s="10">
        <f t="shared" si="143"/>
        <v>188.37871287128712</v>
      </c>
      <c r="S2269" s="3" t="s">
        <v>8323</v>
      </c>
      <c r="T2269" s="3" t="s">
        <v>8341</v>
      </c>
    </row>
    <row r="2270" spans="1:20" ht="110" x14ac:dyDescent="0.2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14">
        <f t="shared" si="140"/>
        <v>42805.999016203699</v>
      </c>
      <c r="J2270" s="3">
        <v>1489283915</v>
      </c>
      <c r="K2270" s="14">
        <f t="shared" si="141"/>
        <v>42775.999016203707</v>
      </c>
      <c r="L2270" s="3">
        <v>1486691915</v>
      </c>
      <c r="M2270" s="3" t="b">
        <v>0</v>
      </c>
      <c r="N2270" s="3">
        <v>194</v>
      </c>
      <c r="O2270" s="3" t="b">
        <v>1</v>
      </c>
      <c r="P2270" s="3" t="s">
        <v>8292</v>
      </c>
      <c r="Q2270" s="8">
        <f t="shared" si="142"/>
        <v>1.026</v>
      </c>
      <c r="R2270" s="10">
        <f t="shared" si="143"/>
        <v>148.08247422680412</v>
      </c>
      <c r="S2270" s="3" t="s">
        <v>8323</v>
      </c>
      <c r="T2270" s="3" t="s">
        <v>8341</v>
      </c>
    </row>
    <row r="2271" spans="1:20" ht="88" x14ac:dyDescent="0.2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14">
        <f t="shared" si="140"/>
        <v>42801.124999999993</v>
      </c>
      <c r="J2271" s="3">
        <v>1488862800</v>
      </c>
      <c r="K2271" s="14">
        <f t="shared" si="141"/>
        <v>42776.621099537035</v>
      </c>
      <c r="L2271" s="3">
        <v>1486745663</v>
      </c>
      <c r="M2271" s="3" t="b">
        <v>0</v>
      </c>
      <c r="N2271" s="3">
        <v>902</v>
      </c>
      <c r="O2271" s="3" t="b">
        <v>1</v>
      </c>
      <c r="P2271" s="3" t="s">
        <v>8292</v>
      </c>
      <c r="Q2271" s="8">
        <f t="shared" si="142"/>
        <v>18.016400000000001</v>
      </c>
      <c r="R2271" s="10">
        <f t="shared" si="143"/>
        <v>49.934589800443462</v>
      </c>
      <c r="S2271" s="3" t="s">
        <v>8323</v>
      </c>
      <c r="T2271" s="3" t="s">
        <v>8341</v>
      </c>
    </row>
    <row r="2272" spans="1:20" ht="88" x14ac:dyDescent="0.2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14">
        <f t="shared" si="140"/>
        <v>42745.832638888889</v>
      </c>
      <c r="J2272" s="3">
        <v>1484085540</v>
      </c>
      <c r="K2272" s="14">
        <f t="shared" si="141"/>
        <v>42725.786030092589</v>
      </c>
      <c r="L2272" s="3">
        <v>1482353513</v>
      </c>
      <c r="M2272" s="3" t="b">
        <v>0</v>
      </c>
      <c r="N2272" s="3">
        <v>1670</v>
      </c>
      <c r="O2272" s="3" t="b">
        <v>1</v>
      </c>
      <c r="P2272" s="3" t="s">
        <v>8292</v>
      </c>
      <c r="Q2272" s="8">
        <f t="shared" si="142"/>
        <v>7.2024800000000004</v>
      </c>
      <c r="R2272" s="10">
        <f t="shared" si="143"/>
        <v>107.82155688622754</v>
      </c>
      <c r="S2272" s="3" t="s">
        <v>8323</v>
      </c>
      <c r="T2272" s="3" t="s">
        <v>8341</v>
      </c>
    </row>
    <row r="2273" spans="1:20" ht="88" x14ac:dyDescent="0.2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14">
        <f t="shared" si="140"/>
        <v>42713.916712962957</v>
      </c>
      <c r="J2273" s="3">
        <v>1481328004</v>
      </c>
      <c r="K2273" s="14">
        <f t="shared" si="141"/>
        <v>42683.916712962957</v>
      </c>
      <c r="L2273" s="3">
        <v>1478736004</v>
      </c>
      <c r="M2273" s="3" t="b">
        <v>0</v>
      </c>
      <c r="N2273" s="3">
        <v>1328</v>
      </c>
      <c r="O2273" s="3" t="b">
        <v>1</v>
      </c>
      <c r="P2273" s="3" t="s">
        <v>8292</v>
      </c>
      <c r="Q2273" s="8">
        <f t="shared" si="142"/>
        <v>2.8309000000000002</v>
      </c>
      <c r="R2273" s="10">
        <f t="shared" si="143"/>
        <v>42.63403614457831</v>
      </c>
      <c r="S2273" s="3" t="s">
        <v>8323</v>
      </c>
      <c r="T2273" s="3" t="s">
        <v>8341</v>
      </c>
    </row>
    <row r="2274" spans="1:20" ht="88" x14ac:dyDescent="0.2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14">
        <f t="shared" si="140"/>
        <v>42345.616157407399</v>
      </c>
      <c r="J2274" s="3">
        <v>1449506836</v>
      </c>
      <c r="K2274" s="14">
        <f t="shared" si="141"/>
        <v>42315.616157407407</v>
      </c>
      <c r="L2274" s="3">
        <v>1446914836</v>
      </c>
      <c r="M2274" s="3" t="b">
        <v>0</v>
      </c>
      <c r="N2274" s="3">
        <v>944</v>
      </c>
      <c r="O2274" s="3" t="b">
        <v>1</v>
      </c>
      <c r="P2274" s="3" t="s">
        <v>8292</v>
      </c>
      <c r="Q2274" s="8">
        <f t="shared" si="142"/>
        <v>13.566000000000001</v>
      </c>
      <c r="R2274" s="10">
        <f t="shared" si="143"/>
        <v>14.370762711864407</v>
      </c>
      <c r="S2274" s="3" t="s">
        <v>8323</v>
      </c>
      <c r="T2274" s="3" t="s">
        <v>8341</v>
      </c>
    </row>
    <row r="2275" spans="1:20" ht="88" x14ac:dyDescent="0.2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14">
        <f t="shared" si="140"/>
        <v>42806.424097222225</v>
      </c>
      <c r="J2275" s="3">
        <v>1489320642</v>
      </c>
      <c r="K2275" s="14">
        <f t="shared" si="141"/>
        <v>42781.465763888882</v>
      </c>
      <c r="L2275" s="3">
        <v>1487164242</v>
      </c>
      <c r="M2275" s="3" t="b">
        <v>0</v>
      </c>
      <c r="N2275" s="3">
        <v>147</v>
      </c>
      <c r="O2275" s="3" t="b">
        <v>1</v>
      </c>
      <c r="P2275" s="3" t="s">
        <v>8292</v>
      </c>
      <c r="Q2275" s="8">
        <f t="shared" si="142"/>
        <v>2.2035999999999998</v>
      </c>
      <c r="R2275" s="10">
        <f t="shared" si="143"/>
        <v>37.476190476190474</v>
      </c>
      <c r="S2275" s="3" t="s">
        <v>8323</v>
      </c>
      <c r="T2275" s="3" t="s">
        <v>8341</v>
      </c>
    </row>
    <row r="2276" spans="1:20" ht="110" x14ac:dyDescent="0.2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14">
        <f t="shared" si="140"/>
        <v>41693.417326388888</v>
      </c>
      <c r="J2276" s="3">
        <v>1393156857</v>
      </c>
      <c r="K2276" s="14">
        <f t="shared" si="141"/>
        <v>41663.417326388888</v>
      </c>
      <c r="L2276" s="3">
        <v>1390564857</v>
      </c>
      <c r="M2276" s="3" t="b">
        <v>0</v>
      </c>
      <c r="N2276" s="3">
        <v>99</v>
      </c>
      <c r="O2276" s="3" t="b">
        <v>1</v>
      </c>
      <c r="P2276" s="3" t="s">
        <v>8292</v>
      </c>
      <c r="Q2276" s="8">
        <f t="shared" si="142"/>
        <v>1.196</v>
      </c>
      <c r="R2276" s="10">
        <f t="shared" si="143"/>
        <v>30.202020202020201</v>
      </c>
      <c r="S2276" s="3" t="s">
        <v>8323</v>
      </c>
      <c r="T2276" s="3" t="s">
        <v>8341</v>
      </c>
    </row>
    <row r="2277" spans="1:20" ht="88" x14ac:dyDescent="0.2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14">
        <f t="shared" si="140"/>
        <v>41995.533321759263</v>
      </c>
      <c r="J2277" s="3">
        <v>1419259679</v>
      </c>
      <c r="K2277" s="14">
        <f t="shared" si="141"/>
        <v>41965.533321759256</v>
      </c>
      <c r="L2277" s="3">
        <v>1416667679</v>
      </c>
      <c r="M2277" s="3" t="b">
        <v>0</v>
      </c>
      <c r="N2277" s="3">
        <v>79</v>
      </c>
      <c r="O2277" s="3" t="b">
        <v>1</v>
      </c>
      <c r="P2277" s="3" t="s">
        <v>8292</v>
      </c>
      <c r="Q2277" s="8">
        <f t="shared" si="142"/>
        <v>4.0776923076923079</v>
      </c>
      <c r="R2277" s="10">
        <f t="shared" si="143"/>
        <v>33.550632911392405</v>
      </c>
      <c r="S2277" s="3" t="s">
        <v>8323</v>
      </c>
      <c r="T2277" s="3" t="s">
        <v>8341</v>
      </c>
    </row>
    <row r="2278" spans="1:20" ht="88" x14ac:dyDescent="0.2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14">
        <f t="shared" si="140"/>
        <v>41644.568159722221</v>
      </c>
      <c r="J2278" s="3">
        <v>1388936289</v>
      </c>
      <c r="K2278" s="14">
        <f t="shared" si="141"/>
        <v>41614.568159722221</v>
      </c>
      <c r="L2278" s="3">
        <v>1386344289</v>
      </c>
      <c r="M2278" s="3" t="b">
        <v>0</v>
      </c>
      <c r="N2278" s="3">
        <v>75</v>
      </c>
      <c r="O2278" s="3" t="b">
        <v>1</v>
      </c>
      <c r="P2278" s="3" t="s">
        <v>8292</v>
      </c>
      <c r="Q2278" s="8">
        <f t="shared" si="142"/>
        <v>1.0581826105905425</v>
      </c>
      <c r="R2278" s="10">
        <f t="shared" si="143"/>
        <v>64.74666666666667</v>
      </c>
      <c r="S2278" s="3" t="s">
        <v>8323</v>
      </c>
      <c r="T2278" s="3" t="s">
        <v>8341</v>
      </c>
    </row>
    <row r="2279" spans="1:20" ht="88" x14ac:dyDescent="0.2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14">
        <f t="shared" si="140"/>
        <v>40966.595173611109</v>
      </c>
      <c r="J2279" s="3">
        <v>1330359423</v>
      </c>
      <c r="K2279" s="14">
        <f t="shared" si="141"/>
        <v>40936.595173611109</v>
      </c>
      <c r="L2279" s="3">
        <v>1327767423</v>
      </c>
      <c r="M2279" s="3" t="b">
        <v>0</v>
      </c>
      <c r="N2279" s="3">
        <v>207</v>
      </c>
      <c r="O2279" s="3" t="b">
        <v>1</v>
      </c>
      <c r="P2279" s="3" t="s">
        <v>8292</v>
      </c>
      <c r="Q2279" s="8">
        <f t="shared" si="142"/>
        <v>1.4108235294117648</v>
      </c>
      <c r="R2279" s="10">
        <f t="shared" si="143"/>
        <v>57.932367149758456</v>
      </c>
      <c r="S2279" s="3" t="s">
        <v>8323</v>
      </c>
      <c r="T2279" s="3" t="s">
        <v>8341</v>
      </c>
    </row>
    <row r="2280" spans="1:20" ht="66" x14ac:dyDescent="0.2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14">
        <f t="shared" si="140"/>
        <v>42372.874305555553</v>
      </c>
      <c r="J2280" s="3">
        <v>1451861940</v>
      </c>
      <c r="K2280" s="14">
        <f t="shared" si="141"/>
        <v>42338.625775462962</v>
      </c>
      <c r="L2280" s="3">
        <v>1448902867</v>
      </c>
      <c r="M2280" s="3" t="b">
        <v>0</v>
      </c>
      <c r="N2280" s="3">
        <v>102</v>
      </c>
      <c r="O2280" s="3" t="b">
        <v>1</v>
      </c>
      <c r="P2280" s="3" t="s">
        <v>8292</v>
      </c>
      <c r="Q2280" s="8">
        <f t="shared" si="142"/>
        <v>2.7069999999999999</v>
      </c>
      <c r="R2280" s="10">
        <f t="shared" si="143"/>
        <v>53.078431372549019</v>
      </c>
      <c r="S2280" s="3" t="s">
        <v>8323</v>
      </c>
      <c r="T2280" s="3" t="s">
        <v>8341</v>
      </c>
    </row>
    <row r="2281" spans="1:20" ht="88" x14ac:dyDescent="0.2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14">
        <f t="shared" si="140"/>
        <v>42039.083333333336</v>
      </c>
      <c r="J2281" s="3">
        <v>1423022400</v>
      </c>
      <c r="K2281" s="14">
        <f t="shared" si="141"/>
        <v>42020.723368055558</v>
      </c>
      <c r="L2281" s="3">
        <v>1421436099</v>
      </c>
      <c r="M2281" s="3" t="b">
        <v>0</v>
      </c>
      <c r="N2281" s="3">
        <v>32</v>
      </c>
      <c r="O2281" s="3" t="b">
        <v>1</v>
      </c>
      <c r="P2281" s="3" t="s">
        <v>8292</v>
      </c>
      <c r="Q2281" s="8">
        <f t="shared" si="142"/>
        <v>1.538</v>
      </c>
      <c r="R2281" s="10">
        <f t="shared" si="143"/>
        <v>48.0625</v>
      </c>
      <c r="S2281" s="3" t="s">
        <v>8323</v>
      </c>
      <c r="T2281" s="3" t="s">
        <v>8341</v>
      </c>
    </row>
    <row r="2282" spans="1:20" ht="110" x14ac:dyDescent="0.2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14">
        <f t="shared" si="140"/>
        <v>42264.541562499995</v>
      </c>
      <c r="J2282" s="3">
        <v>1442501991</v>
      </c>
      <c r="K2282" s="14">
        <f t="shared" si="141"/>
        <v>42234.541562499995</v>
      </c>
      <c r="L2282" s="3">
        <v>1439909991</v>
      </c>
      <c r="M2282" s="3" t="b">
        <v>0</v>
      </c>
      <c r="N2282" s="3">
        <v>480</v>
      </c>
      <c r="O2282" s="3" t="b">
        <v>1</v>
      </c>
      <c r="P2282" s="3" t="s">
        <v>8292</v>
      </c>
      <c r="Q2282" s="8">
        <f t="shared" si="142"/>
        <v>4.0357653061224488</v>
      </c>
      <c r="R2282" s="10">
        <f t="shared" si="143"/>
        <v>82.396874999999994</v>
      </c>
      <c r="S2282" s="3" t="s">
        <v>8323</v>
      </c>
      <c r="T2282" s="3" t="s">
        <v>8341</v>
      </c>
    </row>
    <row r="2283" spans="1:20" ht="88" x14ac:dyDescent="0.2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14">
        <f t="shared" si="140"/>
        <v>40749.201388888883</v>
      </c>
      <c r="J2283" s="3">
        <v>1311576600</v>
      </c>
      <c r="K2283" s="14">
        <f t="shared" si="141"/>
        <v>40687.202511574069</v>
      </c>
      <c r="L2283" s="3">
        <v>1306219897</v>
      </c>
      <c r="M2283" s="3" t="b">
        <v>0</v>
      </c>
      <c r="N2283" s="3">
        <v>11</v>
      </c>
      <c r="O2283" s="3" t="b">
        <v>1</v>
      </c>
      <c r="P2283" s="3" t="s">
        <v>8271</v>
      </c>
      <c r="Q2283" s="8">
        <f t="shared" si="142"/>
        <v>1.85</v>
      </c>
      <c r="R2283" s="10">
        <f t="shared" si="143"/>
        <v>50.454545454545453</v>
      </c>
      <c r="S2283" s="3" t="s">
        <v>8315</v>
      </c>
      <c r="T2283" s="3" t="s">
        <v>8316</v>
      </c>
    </row>
    <row r="2284" spans="1:20" ht="66" x14ac:dyDescent="0.2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14">
        <f t="shared" si="140"/>
        <v>42383.091273148144</v>
      </c>
      <c r="J2284" s="3">
        <v>1452744686</v>
      </c>
      <c r="K2284" s="14">
        <f t="shared" si="141"/>
        <v>42323.091273148144</v>
      </c>
      <c r="L2284" s="3">
        <v>1447560686</v>
      </c>
      <c r="M2284" s="3" t="b">
        <v>0</v>
      </c>
      <c r="N2284" s="3">
        <v>12</v>
      </c>
      <c r="O2284" s="3" t="b">
        <v>1</v>
      </c>
      <c r="P2284" s="3" t="s">
        <v>8271</v>
      </c>
      <c r="Q2284" s="8">
        <f t="shared" si="142"/>
        <v>1.8533333333333333</v>
      </c>
      <c r="R2284" s="10">
        <f t="shared" si="143"/>
        <v>115.83333333333333</v>
      </c>
      <c r="S2284" s="3" t="s">
        <v>8315</v>
      </c>
      <c r="T2284" s="3" t="s">
        <v>8316</v>
      </c>
    </row>
    <row r="2285" spans="1:20" ht="88" x14ac:dyDescent="0.2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14">
        <f t="shared" si="140"/>
        <v>41038.000046296293</v>
      </c>
      <c r="J2285" s="3">
        <v>1336528804</v>
      </c>
      <c r="K2285" s="14">
        <f t="shared" si="141"/>
        <v>40978.041712962957</v>
      </c>
      <c r="L2285" s="3">
        <v>1331348404</v>
      </c>
      <c r="M2285" s="3" t="b">
        <v>0</v>
      </c>
      <c r="N2285" s="3">
        <v>48</v>
      </c>
      <c r="O2285" s="3" t="b">
        <v>1</v>
      </c>
      <c r="P2285" s="3" t="s">
        <v>8271</v>
      </c>
      <c r="Q2285" s="8">
        <f t="shared" si="142"/>
        <v>1.0085533333333332</v>
      </c>
      <c r="R2285" s="10">
        <f t="shared" si="143"/>
        <v>63.03458333333333</v>
      </c>
      <c r="S2285" s="3" t="s">
        <v>8315</v>
      </c>
      <c r="T2285" s="3" t="s">
        <v>8316</v>
      </c>
    </row>
    <row r="2286" spans="1:20" ht="44" x14ac:dyDescent="0.2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14">
        <f t="shared" si="140"/>
        <v>40614.083333333328</v>
      </c>
      <c r="J2286" s="3">
        <v>1299902400</v>
      </c>
      <c r="K2286" s="14">
        <f t="shared" si="141"/>
        <v>40585.713483796295</v>
      </c>
      <c r="L2286" s="3">
        <v>1297451245</v>
      </c>
      <c r="M2286" s="3" t="b">
        <v>0</v>
      </c>
      <c r="N2286" s="3">
        <v>59</v>
      </c>
      <c r="O2286" s="3" t="b">
        <v>1</v>
      </c>
      <c r="P2286" s="3" t="s">
        <v>8271</v>
      </c>
      <c r="Q2286" s="8">
        <f t="shared" si="142"/>
        <v>1.0622116666666668</v>
      </c>
      <c r="R2286" s="10">
        <f t="shared" si="143"/>
        <v>108.02152542372882</v>
      </c>
      <c r="S2286" s="3" t="s">
        <v>8315</v>
      </c>
      <c r="T2286" s="3" t="s">
        <v>8316</v>
      </c>
    </row>
    <row r="2287" spans="1:20" ht="88" x14ac:dyDescent="0.2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14">
        <f t="shared" si="140"/>
        <v>41089.102349537032</v>
      </c>
      <c r="J2287" s="3">
        <v>1340944043</v>
      </c>
      <c r="K2287" s="14">
        <f t="shared" si="141"/>
        <v>41059.102349537039</v>
      </c>
      <c r="L2287" s="3">
        <v>1338352043</v>
      </c>
      <c r="M2287" s="3" t="b">
        <v>0</v>
      </c>
      <c r="N2287" s="3">
        <v>79</v>
      </c>
      <c r="O2287" s="3" t="b">
        <v>1</v>
      </c>
      <c r="P2287" s="3" t="s">
        <v>8271</v>
      </c>
      <c r="Q2287" s="8">
        <f t="shared" si="142"/>
        <v>1.2136666666666667</v>
      </c>
      <c r="R2287" s="10">
        <f t="shared" si="143"/>
        <v>46.088607594936711</v>
      </c>
      <c r="S2287" s="3" t="s">
        <v>8315</v>
      </c>
      <c r="T2287" s="3" t="s">
        <v>8316</v>
      </c>
    </row>
    <row r="2288" spans="1:20" ht="88" x14ac:dyDescent="0.2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14">
        <f t="shared" si="140"/>
        <v>41523.082638888889</v>
      </c>
      <c r="J2288" s="3">
        <v>1378439940</v>
      </c>
      <c r="K2288" s="14">
        <f t="shared" si="141"/>
        <v>41494.880254629628</v>
      </c>
      <c r="L2288" s="3">
        <v>1376003254</v>
      </c>
      <c r="M2288" s="3" t="b">
        <v>0</v>
      </c>
      <c r="N2288" s="3">
        <v>14</v>
      </c>
      <c r="O2288" s="3" t="b">
        <v>1</v>
      </c>
      <c r="P2288" s="3" t="s">
        <v>8271</v>
      </c>
      <c r="Q2288" s="8">
        <f t="shared" si="142"/>
        <v>1.0006666666666666</v>
      </c>
      <c r="R2288" s="10">
        <f t="shared" si="143"/>
        <v>107.21428571428571</v>
      </c>
      <c r="S2288" s="3" t="s">
        <v>8315</v>
      </c>
      <c r="T2288" s="3" t="s">
        <v>8316</v>
      </c>
    </row>
    <row r="2289" spans="1:20" ht="88" x14ac:dyDescent="0.2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14">
        <f t="shared" si="140"/>
        <v>41813.584027777775</v>
      </c>
      <c r="J2289" s="3">
        <v>1403539260</v>
      </c>
      <c r="K2289" s="14">
        <f t="shared" si="141"/>
        <v>41792.584027777775</v>
      </c>
      <c r="L2289" s="3">
        <v>1401724860</v>
      </c>
      <c r="M2289" s="3" t="b">
        <v>0</v>
      </c>
      <c r="N2289" s="3">
        <v>106</v>
      </c>
      <c r="O2289" s="3" t="b">
        <v>1</v>
      </c>
      <c r="P2289" s="3" t="s">
        <v>8271</v>
      </c>
      <c r="Q2289" s="8">
        <f t="shared" si="142"/>
        <v>1.1997755555555556</v>
      </c>
      <c r="R2289" s="10">
        <f t="shared" si="143"/>
        <v>50.9338679245283</v>
      </c>
      <c r="S2289" s="3" t="s">
        <v>8315</v>
      </c>
      <c r="T2289" s="3" t="s">
        <v>8316</v>
      </c>
    </row>
    <row r="2290" spans="1:20" ht="88" x14ac:dyDescent="0.2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14">
        <f t="shared" si="140"/>
        <v>41086.666666666664</v>
      </c>
      <c r="J2290" s="3">
        <v>1340733600</v>
      </c>
      <c r="K2290" s="14">
        <f t="shared" si="141"/>
        <v>41067.744085648148</v>
      </c>
      <c r="L2290" s="3">
        <v>1339098689</v>
      </c>
      <c r="M2290" s="3" t="b">
        <v>0</v>
      </c>
      <c r="N2290" s="3">
        <v>25</v>
      </c>
      <c r="O2290" s="3" t="b">
        <v>1</v>
      </c>
      <c r="P2290" s="3" t="s">
        <v>8271</v>
      </c>
      <c r="Q2290" s="8">
        <f t="shared" si="142"/>
        <v>1.0009999999999999</v>
      </c>
      <c r="R2290" s="10">
        <f t="shared" si="143"/>
        <v>40.04</v>
      </c>
      <c r="S2290" s="3" t="s">
        <v>8315</v>
      </c>
      <c r="T2290" s="3" t="s">
        <v>8316</v>
      </c>
    </row>
    <row r="2291" spans="1:20" ht="88" x14ac:dyDescent="0.2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14">
        <f t="shared" si="140"/>
        <v>41614.890277777777</v>
      </c>
      <c r="J2291" s="3">
        <v>1386372120</v>
      </c>
      <c r="K2291" s="14">
        <f t="shared" si="141"/>
        <v>41571.915046296293</v>
      </c>
      <c r="L2291" s="3">
        <v>1382659060</v>
      </c>
      <c r="M2291" s="3" t="b">
        <v>0</v>
      </c>
      <c r="N2291" s="3">
        <v>25</v>
      </c>
      <c r="O2291" s="3" t="b">
        <v>1</v>
      </c>
      <c r="P2291" s="3" t="s">
        <v>8271</v>
      </c>
      <c r="Q2291" s="8">
        <f t="shared" si="142"/>
        <v>1.0740000000000001</v>
      </c>
      <c r="R2291" s="10">
        <f t="shared" si="143"/>
        <v>64.44</v>
      </c>
      <c r="S2291" s="3" t="s">
        <v>8315</v>
      </c>
      <c r="T2291" s="3" t="s">
        <v>8316</v>
      </c>
    </row>
    <row r="2292" spans="1:20" ht="88" x14ac:dyDescent="0.2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14">
        <f t="shared" si="140"/>
        <v>40148.625</v>
      </c>
      <c r="J2292" s="3">
        <v>1259686800</v>
      </c>
      <c r="K2292" s="14">
        <f t="shared" si="141"/>
        <v>40070.170486111107</v>
      </c>
      <c r="L2292" s="3">
        <v>1252908330</v>
      </c>
      <c r="M2292" s="3" t="b">
        <v>0</v>
      </c>
      <c r="N2292" s="3">
        <v>29</v>
      </c>
      <c r="O2292" s="3" t="b">
        <v>1</v>
      </c>
      <c r="P2292" s="3" t="s">
        <v>8271</v>
      </c>
      <c r="Q2292" s="8">
        <f t="shared" si="142"/>
        <v>1.0406666666666666</v>
      </c>
      <c r="R2292" s="10">
        <f t="shared" si="143"/>
        <v>53.827586206896555</v>
      </c>
      <c r="S2292" s="3" t="s">
        <v>8315</v>
      </c>
      <c r="T2292" s="3" t="s">
        <v>8316</v>
      </c>
    </row>
    <row r="2293" spans="1:20" ht="110" x14ac:dyDescent="0.2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14">
        <f t="shared" si="140"/>
        <v>41022.083333333328</v>
      </c>
      <c r="J2293" s="3">
        <v>1335153600</v>
      </c>
      <c r="K2293" s="14">
        <f t="shared" si="141"/>
        <v>40987.893726851849</v>
      </c>
      <c r="L2293" s="3">
        <v>1332199618</v>
      </c>
      <c r="M2293" s="3" t="b">
        <v>0</v>
      </c>
      <c r="N2293" s="3">
        <v>43</v>
      </c>
      <c r="O2293" s="3" t="b">
        <v>1</v>
      </c>
      <c r="P2293" s="3" t="s">
        <v>8271</v>
      </c>
      <c r="Q2293" s="8">
        <f t="shared" si="142"/>
        <v>1.728</v>
      </c>
      <c r="R2293" s="10">
        <f t="shared" si="143"/>
        <v>100.46511627906976</v>
      </c>
      <c r="S2293" s="3" t="s">
        <v>8315</v>
      </c>
      <c r="T2293" s="3" t="s">
        <v>8316</v>
      </c>
    </row>
    <row r="2294" spans="1:20" ht="88" x14ac:dyDescent="0.2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14">
        <f t="shared" si="140"/>
        <v>41017.614305555551</v>
      </c>
      <c r="J2294" s="3">
        <v>1334767476</v>
      </c>
      <c r="K2294" s="14">
        <f t="shared" si="141"/>
        <v>40987.614305555551</v>
      </c>
      <c r="L2294" s="3">
        <v>1332175476</v>
      </c>
      <c r="M2294" s="3" t="b">
        <v>0</v>
      </c>
      <c r="N2294" s="3">
        <v>46</v>
      </c>
      <c r="O2294" s="3" t="b">
        <v>1</v>
      </c>
      <c r="P2294" s="3" t="s">
        <v>8271</v>
      </c>
      <c r="Q2294" s="8">
        <f t="shared" si="142"/>
        <v>1.072505</v>
      </c>
      <c r="R2294" s="10">
        <f t="shared" si="143"/>
        <v>46.630652173913049</v>
      </c>
      <c r="S2294" s="3" t="s">
        <v>8315</v>
      </c>
      <c r="T2294" s="3" t="s">
        <v>8316</v>
      </c>
    </row>
    <row r="2295" spans="1:20" ht="66" x14ac:dyDescent="0.2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14">
        <f t="shared" si="140"/>
        <v>41177.082638888889</v>
      </c>
      <c r="J2295" s="3">
        <v>1348545540</v>
      </c>
      <c r="K2295" s="14">
        <f t="shared" si="141"/>
        <v>41151.624988425923</v>
      </c>
      <c r="L2295" s="3">
        <v>1346345999</v>
      </c>
      <c r="M2295" s="3" t="b">
        <v>0</v>
      </c>
      <c r="N2295" s="3">
        <v>27</v>
      </c>
      <c r="O2295" s="3" t="b">
        <v>1</v>
      </c>
      <c r="P2295" s="3" t="s">
        <v>8271</v>
      </c>
      <c r="Q2295" s="8">
        <f t="shared" si="142"/>
        <v>1.0823529411764705</v>
      </c>
      <c r="R2295" s="10">
        <f t="shared" si="143"/>
        <v>34.074074074074076</v>
      </c>
      <c r="S2295" s="3" t="s">
        <v>8315</v>
      </c>
      <c r="T2295" s="3" t="s">
        <v>8316</v>
      </c>
    </row>
    <row r="2296" spans="1:20" ht="110" x14ac:dyDescent="0.2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14">
        <f t="shared" si="140"/>
        <v>41294.639814814815</v>
      </c>
      <c r="J2296" s="3">
        <v>1358702480</v>
      </c>
      <c r="K2296" s="14">
        <f t="shared" si="141"/>
        <v>41264.639814814815</v>
      </c>
      <c r="L2296" s="3">
        <v>1356110480</v>
      </c>
      <c r="M2296" s="3" t="b">
        <v>0</v>
      </c>
      <c r="N2296" s="3">
        <v>112</v>
      </c>
      <c r="O2296" s="3" t="b">
        <v>1</v>
      </c>
      <c r="P2296" s="3" t="s">
        <v>8271</v>
      </c>
      <c r="Q2296" s="8">
        <f t="shared" si="142"/>
        <v>1.4608079999999999</v>
      </c>
      <c r="R2296" s="10">
        <f t="shared" si="143"/>
        <v>65.214642857142863</v>
      </c>
      <c r="S2296" s="3" t="s">
        <v>8315</v>
      </c>
      <c r="T2296" s="3" t="s">
        <v>8316</v>
      </c>
    </row>
    <row r="2297" spans="1:20" ht="110" x14ac:dyDescent="0.2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14">
        <f t="shared" si="140"/>
        <v>41300.871018518512</v>
      </c>
      <c r="J2297" s="3">
        <v>1359240856</v>
      </c>
      <c r="K2297" s="14">
        <f t="shared" si="141"/>
        <v>41270.871018518512</v>
      </c>
      <c r="L2297" s="3">
        <v>1356648856</v>
      </c>
      <c r="M2297" s="3" t="b">
        <v>0</v>
      </c>
      <c r="N2297" s="3">
        <v>34</v>
      </c>
      <c r="O2297" s="3" t="b">
        <v>1</v>
      </c>
      <c r="P2297" s="3" t="s">
        <v>8271</v>
      </c>
      <c r="Q2297" s="8">
        <f t="shared" si="142"/>
        <v>1.2524999999999999</v>
      </c>
      <c r="R2297" s="10">
        <f t="shared" si="143"/>
        <v>44.205882352941174</v>
      </c>
      <c r="S2297" s="3" t="s">
        <v>8315</v>
      </c>
      <c r="T2297" s="3" t="s">
        <v>8316</v>
      </c>
    </row>
    <row r="2298" spans="1:20" ht="88" x14ac:dyDescent="0.2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14">
        <f t="shared" si="140"/>
        <v>40962.64844907407</v>
      </c>
      <c r="J2298" s="3">
        <v>1330018426</v>
      </c>
      <c r="K2298" s="14">
        <f t="shared" si="141"/>
        <v>40927.64844907407</v>
      </c>
      <c r="L2298" s="3">
        <v>1326994426</v>
      </c>
      <c r="M2298" s="3" t="b">
        <v>0</v>
      </c>
      <c r="N2298" s="3">
        <v>145</v>
      </c>
      <c r="O2298" s="3" t="b">
        <v>1</v>
      </c>
      <c r="P2298" s="3" t="s">
        <v>8271</v>
      </c>
      <c r="Q2298" s="8">
        <f t="shared" si="142"/>
        <v>1.4907142857142857</v>
      </c>
      <c r="R2298" s="10">
        <f t="shared" si="143"/>
        <v>71.965517241379317</v>
      </c>
      <c r="S2298" s="3" t="s">
        <v>8315</v>
      </c>
      <c r="T2298" s="3" t="s">
        <v>8316</v>
      </c>
    </row>
    <row r="2299" spans="1:20" ht="66" x14ac:dyDescent="0.2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14">
        <f t="shared" si="140"/>
        <v>40982.082638888889</v>
      </c>
      <c r="J2299" s="3">
        <v>1331697540</v>
      </c>
      <c r="K2299" s="14">
        <f t="shared" si="141"/>
        <v>40947.95890046296</v>
      </c>
      <c r="L2299" s="3">
        <v>1328749249</v>
      </c>
      <c r="M2299" s="3" t="b">
        <v>0</v>
      </c>
      <c r="N2299" s="3">
        <v>19</v>
      </c>
      <c r="O2299" s="3" t="b">
        <v>1</v>
      </c>
      <c r="P2299" s="3" t="s">
        <v>8271</v>
      </c>
      <c r="Q2299" s="8">
        <f t="shared" si="142"/>
        <v>1.006</v>
      </c>
      <c r="R2299" s="10">
        <f t="shared" si="143"/>
        <v>52.94736842105263</v>
      </c>
      <c r="S2299" s="3" t="s">
        <v>8315</v>
      </c>
      <c r="T2299" s="3" t="s">
        <v>8316</v>
      </c>
    </row>
    <row r="2300" spans="1:20" ht="66" x14ac:dyDescent="0.2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14">
        <f t="shared" si="140"/>
        <v>41724.71565972222</v>
      </c>
      <c r="J2300" s="3">
        <v>1395861033</v>
      </c>
      <c r="K2300" s="14">
        <f t="shared" si="141"/>
        <v>41694.757326388884</v>
      </c>
      <c r="L2300" s="3">
        <v>1393272633</v>
      </c>
      <c r="M2300" s="3" t="b">
        <v>0</v>
      </c>
      <c r="N2300" s="3">
        <v>288</v>
      </c>
      <c r="O2300" s="3" t="b">
        <v>1</v>
      </c>
      <c r="P2300" s="3" t="s">
        <v>8271</v>
      </c>
      <c r="Q2300" s="8">
        <f t="shared" si="142"/>
        <v>1.0507333333333333</v>
      </c>
      <c r="R2300" s="10">
        <f t="shared" si="143"/>
        <v>109.45138888888889</v>
      </c>
      <c r="S2300" s="3" t="s">
        <v>8315</v>
      </c>
      <c r="T2300" s="3" t="s">
        <v>8316</v>
      </c>
    </row>
    <row r="2301" spans="1:20" ht="88" x14ac:dyDescent="0.2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14">
        <f t="shared" si="140"/>
        <v>40579.949178240735</v>
      </c>
      <c r="J2301" s="3">
        <v>1296953209</v>
      </c>
      <c r="K2301" s="14">
        <f t="shared" si="141"/>
        <v>40564.949178240735</v>
      </c>
      <c r="L2301" s="3">
        <v>1295657209</v>
      </c>
      <c r="M2301" s="3" t="b">
        <v>0</v>
      </c>
      <c r="N2301" s="3">
        <v>14</v>
      </c>
      <c r="O2301" s="3" t="b">
        <v>1</v>
      </c>
      <c r="P2301" s="3" t="s">
        <v>8271</v>
      </c>
      <c r="Q2301" s="8">
        <f t="shared" si="142"/>
        <v>3.5016666666666665</v>
      </c>
      <c r="R2301" s="10">
        <f t="shared" si="143"/>
        <v>75.035714285714292</v>
      </c>
      <c r="S2301" s="3" t="s">
        <v>8315</v>
      </c>
      <c r="T2301" s="3" t="s">
        <v>8316</v>
      </c>
    </row>
    <row r="2302" spans="1:20" ht="88" x14ac:dyDescent="0.2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14">
        <f t="shared" si="140"/>
        <v>41088.643703703703</v>
      </c>
      <c r="J2302" s="3">
        <v>1340904416</v>
      </c>
      <c r="K2302" s="14">
        <f t="shared" si="141"/>
        <v>41074.643703703703</v>
      </c>
      <c r="L2302" s="3">
        <v>1339694816</v>
      </c>
      <c r="M2302" s="3" t="b">
        <v>0</v>
      </c>
      <c r="N2302" s="3">
        <v>7</v>
      </c>
      <c r="O2302" s="3" t="b">
        <v>1</v>
      </c>
      <c r="P2302" s="3" t="s">
        <v>8271</v>
      </c>
      <c r="Q2302" s="8">
        <f t="shared" si="142"/>
        <v>1.0125</v>
      </c>
      <c r="R2302" s="10">
        <f t="shared" si="143"/>
        <v>115.71428571428571</v>
      </c>
      <c r="S2302" s="3" t="s">
        <v>8315</v>
      </c>
      <c r="T2302" s="3" t="s">
        <v>8316</v>
      </c>
    </row>
    <row r="2303" spans="1:20" ht="66" x14ac:dyDescent="0.2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14">
        <f t="shared" si="140"/>
        <v>41446.063611111109</v>
      </c>
      <c r="J2303" s="3">
        <v>1371785496</v>
      </c>
      <c r="K2303" s="14">
        <f t="shared" si="141"/>
        <v>41416.063611111109</v>
      </c>
      <c r="L2303" s="3">
        <v>1369193496</v>
      </c>
      <c r="M2303" s="3" t="b">
        <v>1</v>
      </c>
      <c r="N2303" s="3">
        <v>211</v>
      </c>
      <c r="O2303" s="3" t="b">
        <v>1</v>
      </c>
      <c r="P2303" s="3" t="s">
        <v>8274</v>
      </c>
      <c r="Q2303" s="8">
        <f t="shared" si="142"/>
        <v>1.336044</v>
      </c>
      <c r="R2303" s="10">
        <f t="shared" si="143"/>
        <v>31.659810426540286</v>
      </c>
      <c r="S2303" s="3" t="s">
        <v>8315</v>
      </c>
      <c r="T2303" s="3" t="s">
        <v>8319</v>
      </c>
    </row>
    <row r="2304" spans="1:20" ht="88" x14ac:dyDescent="0.2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14">
        <f t="shared" si="140"/>
        <v>41639.208333333328</v>
      </c>
      <c r="J2304" s="3">
        <v>1388473200</v>
      </c>
      <c r="K2304" s="14">
        <f t="shared" si="141"/>
        <v>41605.785115740735</v>
      </c>
      <c r="L2304" s="3">
        <v>1385585434</v>
      </c>
      <c r="M2304" s="3" t="b">
        <v>1</v>
      </c>
      <c r="N2304" s="3">
        <v>85</v>
      </c>
      <c r="O2304" s="3" t="b">
        <v>1</v>
      </c>
      <c r="P2304" s="3" t="s">
        <v>8274</v>
      </c>
      <c r="Q2304" s="8">
        <f t="shared" si="142"/>
        <v>1.7065217391304348</v>
      </c>
      <c r="R2304" s="10">
        <f t="shared" si="143"/>
        <v>46.176470588235297</v>
      </c>
      <c r="S2304" s="3" t="s">
        <v>8315</v>
      </c>
      <c r="T2304" s="3" t="s">
        <v>8319</v>
      </c>
    </row>
    <row r="2305" spans="1:20" ht="110" x14ac:dyDescent="0.2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14">
        <f t="shared" si="140"/>
        <v>40890.069398148145</v>
      </c>
      <c r="J2305" s="3">
        <v>1323747596</v>
      </c>
      <c r="K2305" s="14">
        <f t="shared" si="141"/>
        <v>40850.027731481481</v>
      </c>
      <c r="L2305" s="3">
        <v>1320287996</v>
      </c>
      <c r="M2305" s="3" t="b">
        <v>1</v>
      </c>
      <c r="N2305" s="3">
        <v>103</v>
      </c>
      <c r="O2305" s="3" t="b">
        <v>1</v>
      </c>
      <c r="P2305" s="3" t="s">
        <v>8274</v>
      </c>
      <c r="Q2305" s="8">
        <f t="shared" si="142"/>
        <v>1.0935829457364341</v>
      </c>
      <c r="R2305" s="10">
        <f t="shared" si="143"/>
        <v>68.481650485436887</v>
      </c>
      <c r="S2305" s="3" t="s">
        <v>8315</v>
      </c>
      <c r="T2305" s="3" t="s">
        <v>8319</v>
      </c>
    </row>
    <row r="2306" spans="1:20" ht="88" x14ac:dyDescent="0.2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14">
        <f t="shared" si="140"/>
        <v>40544.124305555553</v>
      </c>
      <c r="J2306" s="3">
        <v>1293857940</v>
      </c>
      <c r="K2306" s="14">
        <f t="shared" si="141"/>
        <v>40502.732534722221</v>
      </c>
      <c r="L2306" s="3">
        <v>1290281691</v>
      </c>
      <c r="M2306" s="3" t="b">
        <v>1</v>
      </c>
      <c r="N2306" s="3">
        <v>113</v>
      </c>
      <c r="O2306" s="3" t="b">
        <v>1</v>
      </c>
      <c r="P2306" s="3" t="s">
        <v>8274</v>
      </c>
      <c r="Q2306" s="8">
        <f t="shared" si="142"/>
        <v>1.0070033333333335</v>
      </c>
      <c r="R2306" s="10">
        <f t="shared" si="143"/>
        <v>53.469203539823013</v>
      </c>
      <c r="S2306" s="3" t="s">
        <v>8315</v>
      </c>
      <c r="T2306" s="3" t="s">
        <v>8319</v>
      </c>
    </row>
    <row r="2307" spans="1:20" ht="88" x14ac:dyDescent="0.2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14">
        <f t="shared" ref="I2307:I2370" si="144">(((J2307/60)/60)/24)+DATE(1970,1,1)+(-2/24)</f>
        <v>41859.666666666664</v>
      </c>
      <c r="J2307" s="3">
        <v>1407520800</v>
      </c>
      <c r="K2307" s="14">
        <f t="shared" ref="K2307:K2370" si="145">(L2307/86400)+25569+(-2/24)</f>
        <v>41834.611944444441</v>
      </c>
      <c r="L2307" s="3">
        <v>1405356072</v>
      </c>
      <c r="M2307" s="3" t="b">
        <v>1</v>
      </c>
      <c r="N2307" s="3">
        <v>167</v>
      </c>
      <c r="O2307" s="3" t="b">
        <v>1</v>
      </c>
      <c r="P2307" s="3" t="s">
        <v>8274</v>
      </c>
      <c r="Q2307" s="8">
        <f t="shared" ref="Q2307:Q2370" si="146">E2307/D2307</f>
        <v>1.0122777777777778</v>
      </c>
      <c r="R2307" s="10">
        <f t="shared" ref="R2307:R2370" si="147">E2307/N2307</f>
        <v>109.10778443113773</v>
      </c>
      <c r="S2307" s="3" t="s">
        <v>8315</v>
      </c>
      <c r="T2307" s="3" t="s">
        <v>8319</v>
      </c>
    </row>
    <row r="2308" spans="1:20" ht="88" x14ac:dyDescent="0.2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14">
        <f t="shared" si="144"/>
        <v>40978.084826388884</v>
      </c>
      <c r="J2308" s="3">
        <v>1331352129</v>
      </c>
      <c r="K2308" s="14">
        <f t="shared" si="145"/>
        <v>40948.084826388884</v>
      </c>
      <c r="L2308" s="3">
        <v>1328760129</v>
      </c>
      <c r="M2308" s="3" t="b">
        <v>1</v>
      </c>
      <c r="N2308" s="3">
        <v>73</v>
      </c>
      <c r="O2308" s="3" t="b">
        <v>1</v>
      </c>
      <c r="P2308" s="3" t="s">
        <v>8274</v>
      </c>
      <c r="Q2308" s="8">
        <f t="shared" si="146"/>
        <v>1.0675857142857144</v>
      </c>
      <c r="R2308" s="10">
        <f t="shared" si="147"/>
        <v>51.185616438356163</v>
      </c>
      <c r="S2308" s="3" t="s">
        <v>8315</v>
      </c>
      <c r="T2308" s="3" t="s">
        <v>8319</v>
      </c>
    </row>
    <row r="2309" spans="1:20" ht="88" x14ac:dyDescent="0.2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14">
        <f t="shared" si="144"/>
        <v>41034.71907407407</v>
      </c>
      <c r="J2309" s="3">
        <v>1336245328</v>
      </c>
      <c r="K2309" s="14">
        <f t="shared" si="145"/>
        <v>41004.719131944446</v>
      </c>
      <c r="L2309" s="3">
        <v>1333653333</v>
      </c>
      <c r="M2309" s="3" t="b">
        <v>1</v>
      </c>
      <c r="N2309" s="3">
        <v>75</v>
      </c>
      <c r="O2309" s="3" t="b">
        <v>1</v>
      </c>
      <c r="P2309" s="3" t="s">
        <v>8274</v>
      </c>
      <c r="Q2309" s="8">
        <f t="shared" si="146"/>
        <v>1.0665777537961894</v>
      </c>
      <c r="R2309" s="10">
        <f t="shared" si="147"/>
        <v>27.936800000000002</v>
      </c>
      <c r="S2309" s="3" t="s">
        <v>8315</v>
      </c>
      <c r="T2309" s="3" t="s">
        <v>8319</v>
      </c>
    </row>
    <row r="2310" spans="1:20" ht="110" x14ac:dyDescent="0.2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14">
        <f t="shared" si="144"/>
        <v>41879.958333333328</v>
      </c>
      <c r="J2310" s="3">
        <v>1409274000</v>
      </c>
      <c r="K2310" s="14">
        <f t="shared" si="145"/>
        <v>41851.879583333335</v>
      </c>
      <c r="L2310" s="3">
        <v>1406847996</v>
      </c>
      <c r="M2310" s="3" t="b">
        <v>1</v>
      </c>
      <c r="N2310" s="3">
        <v>614</v>
      </c>
      <c r="O2310" s="3" t="b">
        <v>1</v>
      </c>
      <c r="P2310" s="3" t="s">
        <v>8274</v>
      </c>
      <c r="Q2310" s="8">
        <f t="shared" si="146"/>
        <v>1.0130622</v>
      </c>
      <c r="R2310" s="10">
        <f t="shared" si="147"/>
        <v>82.496921824104234</v>
      </c>
      <c r="S2310" s="3" t="s">
        <v>8315</v>
      </c>
      <c r="T2310" s="3" t="s">
        <v>8319</v>
      </c>
    </row>
    <row r="2311" spans="1:20" ht="88" x14ac:dyDescent="0.2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14">
        <f t="shared" si="144"/>
        <v>41342.904363425921</v>
      </c>
      <c r="J2311" s="3">
        <v>1362872537</v>
      </c>
      <c r="K2311" s="14">
        <f t="shared" si="145"/>
        <v>41307.904363425921</v>
      </c>
      <c r="L2311" s="3">
        <v>1359848537</v>
      </c>
      <c r="M2311" s="3" t="b">
        <v>1</v>
      </c>
      <c r="N2311" s="3">
        <v>107</v>
      </c>
      <c r="O2311" s="3" t="b">
        <v>1</v>
      </c>
      <c r="P2311" s="3" t="s">
        <v>8274</v>
      </c>
      <c r="Q2311" s="8">
        <f t="shared" si="146"/>
        <v>1.0667450000000001</v>
      </c>
      <c r="R2311" s="10">
        <f t="shared" si="147"/>
        <v>59.817476635514019</v>
      </c>
      <c r="S2311" s="3" t="s">
        <v>8315</v>
      </c>
      <c r="T2311" s="3" t="s">
        <v>8319</v>
      </c>
    </row>
    <row r="2312" spans="1:20" ht="88" x14ac:dyDescent="0.2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14">
        <f t="shared" si="144"/>
        <v>41354.66915509259</v>
      </c>
      <c r="J2312" s="3">
        <v>1363889015</v>
      </c>
      <c r="K2312" s="14">
        <f t="shared" si="145"/>
        <v>41324.710821759254</v>
      </c>
      <c r="L2312" s="3">
        <v>1361300615</v>
      </c>
      <c r="M2312" s="3" t="b">
        <v>1</v>
      </c>
      <c r="N2312" s="3">
        <v>1224</v>
      </c>
      <c r="O2312" s="3" t="b">
        <v>1</v>
      </c>
      <c r="P2312" s="3" t="s">
        <v>8274</v>
      </c>
      <c r="Q2312" s="8">
        <f t="shared" si="146"/>
        <v>4.288397837837838</v>
      </c>
      <c r="R2312" s="10">
        <f t="shared" si="147"/>
        <v>64.816470588235291</v>
      </c>
      <c r="S2312" s="3" t="s">
        <v>8315</v>
      </c>
      <c r="T2312" s="3" t="s">
        <v>8319</v>
      </c>
    </row>
    <row r="2313" spans="1:20" ht="88" x14ac:dyDescent="0.2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14">
        <f t="shared" si="144"/>
        <v>41765.921168981477</v>
      </c>
      <c r="J2313" s="3">
        <v>1399421189</v>
      </c>
      <c r="K2313" s="14">
        <f t="shared" si="145"/>
        <v>41735.921168981477</v>
      </c>
      <c r="L2313" s="3">
        <v>1396829189</v>
      </c>
      <c r="M2313" s="3" t="b">
        <v>1</v>
      </c>
      <c r="N2313" s="3">
        <v>104</v>
      </c>
      <c r="O2313" s="3" t="b">
        <v>1</v>
      </c>
      <c r="P2313" s="3" t="s">
        <v>8274</v>
      </c>
      <c r="Q2313" s="8">
        <f t="shared" si="146"/>
        <v>1.0411111111111111</v>
      </c>
      <c r="R2313" s="10">
        <f t="shared" si="147"/>
        <v>90.09615384615384</v>
      </c>
      <c r="S2313" s="3" t="s">
        <v>8315</v>
      </c>
      <c r="T2313" s="3" t="s">
        <v>8319</v>
      </c>
    </row>
    <row r="2314" spans="1:20" ht="88" x14ac:dyDescent="0.2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14">
        <f t="shared" si="144"/>
        <v>41747.875</v>
      </c>
      <c r="J2314" s="3">
        <v>1397862000</v>
      </c>
      <c r="K2314" s="14">
        <f t="shared" si="145"/>
        <v>41716.549513888887</v>
      </c>
      <c r="L2314" s="3">
        <v>1395155478</v>
      </c>
      <c r="M2314" s="3" t="b">
        <v>1</v>
      </c>
      <c r="N2314" s="3">
        <v>79</v>
      </c>
      <c r="O2314" s="3" t="b">
        <v>1</v>
      </c>
      <c r="P2314" s="3" t="s">
        <v>8274</v>
      </c>
      <c r="Q2314" s="8">
        <f t="shared" si="146"/>
        <v>1.0786666666666667</v>
      </c>
      <c r="R2314" s="10">
        <f t="shared" si="147"/>
        <v>40.962025316455694</v>
      </c>
      <c r="S2314" s="3" t="s">
        <v>8315</v>
      </c>
      <c r="T2314" s="3" t="s">
        <v>8319</v>
      </c>
    </row>
    <row r="2315" spans="1:20" ht="66" x14ac:dyDescent="0.2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14">
        <f t="shared" si="144"/>
        <v>41032.875300925924</v>
      </c>
      <c r="J2315" s="3">
        <v>1336086026</v>
      </c>
      <c r="K2315" s="14">
        <f t="shared" si="145"/>
        <v>41002.875300925924</v>
      </c>
      <c r="L2315" s="3">
        <v>1333494026</v>
      </c>
      <c r="M2315" s="3" t="b">
        <v>1</v>
      </c>
      <c r="N2315" s="3">
        <v>157</v>
      </c>
      <c r="O2315" s="3" t="b">
        <v>1</v>
      </c>
      <c r="P2315" s="3" t="s">
        <v>8274</v>
      </c>
      <c r="Q2315" s="8">
        <f t="shared" si="146"/>
        <v>1.7584040000000001</v>
      </c>
      <c r="R2315" s="10">
        <f t="shared" si="147"/>
        <v>56.000127388535034</v>
      </c>
      <c r="S2315" s="3" t="s">
        <v>8315</v>
      </c>
      <c r="T2315" s="3" t="s">
        <v>8319</v>
      </c>
    </row>
    <row r="2316" spans="1:20" ht="110" x14ac:dyDescent="0.2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14">
        <f t="shared" si="144"/>
        <v>41067.468252314815</v>
      </c>
      <c r="J2316" s="3">
        <v>1339074857</v>
      </c>
      <c r="K2316" s="14">
        <f t="shared" si="145"/>
        <v>41037.468252314815</v>
      </c>
      <c r="L2316" s="3">
        <v>1336482857</v>
      </c>
      <c r="M2316" s="3" t="b">
        <v>1</v>
      </c>
      <c r="N2316" s="3">
        <v>50</v>
      </c>
      <c r="O2316" s="3" t="b">
        <v>1</v>
      </c>
      <c r="P2316" s="3" t="s">
        <v>8274</v>
      </c>
      <c r="Q2316" s="8">
        <f t="shared" si="146"/>
        <v>1.5697000000000001</v>
      </c>
      <c r="R2316" s="10">
        <f t="shared" si="147"/>
        <v>37.672800000000002</v>
      </c>
      <c r="S2316" s="3" t="s">
        <v>8315</v>
      </c>
      <c r="T2316" s="3" t="s">
        <v>8319</v>
      </c>
    </row>
    <row r="2317" spans="1:20" ht="66" x14ac:dyDescent="0.2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14">
        <f t="shared" si="144"/>
        <v>41034.642858796295</v>
      </c>
      <c r="J2317" s="3">
        <v>1336238743</v>
      </c>
      <c r="K2317" s="14">
        <f t="shared" si="145"/>
        <v>41004.642858796295</v>
      </c>
      <c r="L2317" s="3">
        <v>1333646743</v>
      </c>
      <c r="M2317" s="3" t="b">
        <v>1</v>
      </c>
      <c r="N2317" s="3">
        <v>64</v>
      </c>
      <c r="O2317" s="3" t="b">
        <v>1</v>
      </c>
      <c r="P2317" s="3" t="s">
        <v>8274</v>
      </c>
      <c r="Q2317" s="8">
        <f t="shared" si="146"/>
        <v>1.026</v>
      </c>
      <c r="R2317" s="10">
        <f t="shared" si="147"/>
        <v>40.078125</v>
      </c>
      <c r="S2317" s="3" t="s">
        <v>8315</v>
      </c>
      <c r="T2317" s="3" t="s">
        <v>8319</v>
      </c>
    </row>
    <row r="2318" spans="1:20" ht="110" x14ac:dyDescent="0.2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14">
        <f t="shared" si="144"/>
        <v>40156.683333333334</v>
      </c>
      <c r="J2318" s="3">
        <v>1260383040</v>
      </c>
      <c r="K2318" s="14">
        <f t="shared" si="145"/>
        <v>40079.641782407409</v>
      </c>
      <c r="L2318" s="3">
        <v>1253726650</v>
      </c>
      <c r="M2318" s="3" t="b">
        <v>1</v>
      </c>
      <c r="N2318" s="3">
        <v>200</v>
      </c>
      <c r="O2318" s="3" t="b">
        <v>1</v>
      </c>
      <c r="P2318" s="3" t="s">
        <v>8274</v>
      </c>
      <c r="Q2318" s="8">
        <f t="shared" si="146"/>
        <v>1.0404266666666666</v>
      </c>
      <c r="R2318" s="10">
        <f t="shared" si="147"/>
        <v>78.031999999999996</v>
      </c>
      <c r="S2318" s="3" t="s">
        <v>8315</v>
      </c>
      <c r="T2318" s="3" t="s">
        <v>8319</v>
      </c>
    </row>
    <row r="2319" spans="1:20" ht="88" x14ac:dyDescent="0.2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14">
        <f t="shared" si="144"/>
        <v>40224.125</v>
      </c>
      <c r="J2319" s="3">
        <v>1266210000</v>
      </c>
      <c r="K2319" s="14">
        <f t="shared" si="145"/>
        <v>40192.45890046296</v>
      </c>
      <c r="L2319" s="3">
        <v>1263474049</v>
      </c>
      <c r="M2319" s="3" t="b">
        <v>1</v>
      </c>
      <c r="N2319" s="3">
        <v>22</v>
      </c>
      <c r="O2319" s="3" t="b">
        <v>1</v>
      </c>
      <c r="P2319" s="3" t="s">
        <v>8274</v>
      </c>
      <c r="Q2319" s="8">
        <f t="shared" si="146"/>
        <v>1.04</v>
      </c>
      <c r="R2319" s="10">
        <f t="shared" si="147"/>
        <v>18.90909090909091</v>
      </c>
      <c r="S2319" s="3" t="s">
        <v>8315</v>
      </c>
      <c r="T2319" s="3" t="s">
        <v>8319</v>
      </c>
    </row>
    <row r="2320" spans="1:20" ht="110" x14ac:dyDescent="0.2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14">
        <f t="shared" si="144"/>
        <v>40082.082638888889</v>
      </c>
      <c r="J2320" s="3">
        <v>1253937540</v>
      </c>
      <c r="K2320" s="14">
        <f t="shared" si="145"/>
        <v>40050.560347222221</v>
      </c>
      <c r="L2320" s="3">
        <v>1251214014</v>
      </c>
      <c r="M2320" s="3" t="b">
        <v>1</v>
      </c>
      <c r="N2320" s="3">
        <v>163</v>
      </c>
      <c r="O2320" s="3" t="b">
        <v>1</v>
      </c>
      <c r="P2320" s="3" t="s">
        <v>8274</v>
      </c>
      <c r="Q2320" s="8">
        <f t="shared" si="146"/>
        <v>1.2105999999999999</v>
      </c>
      <c r="R2320" s="10">
        <f t="shared" si="147"/>
        <v>37.134969325153371</v>
      </c>
      <c r="S2320" s="3" t="s">
        <v>8315</v>
      </c>
      <c r="T2320" s="3" t="s">
        <v>8319</v>
      </c>
    </row>
    <row r="2321" spans="1:20" ht="88" x14ac:dyDescent="0.2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14">
        <f t="shared" si="144"/>
        <v>41622.998668981476</v>
      </c>
      <c r="J2321" s="3">
        <v>1387072685</v>
      </c>
      <c r="K2321" s="14">
        <f t="shared" si="145"/>
        <v>41592.998668981476</v>
      </c>
      <c r="L2321" s="3">
        <v>1384480685</v>
      </c>
      <c r="M2321" s="3" t="b">
        <v>1</v>
      </c>
      <c r="N2321" s="3">
        <v>77</v>
      </c>
      <c r="O2321" s="3" t="b">
        <v>1</v>
      </c>
      <c r="P2321" s="3" t="s">
        <v>8274</v>
      </c>
      <c r="Q2321" s="8">
        <f t="shared" si="146"/>
        <v>1.077</v>
      </c>
      <c r="R2321" s="10">
        <f t="shared" si="147"/>
        <v>41.961038961038959</v>
      </c>
      <c r="S2321" s="3" t="s">
        <v>8315</v>
      </c>
      <c r="T2321" s="3" t="s">
        <v>8319</v>
      </c>
    </row>
    <row r="2322" spans="1:20" ht="88" x14ac:dyDescent="0.2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14">
        <f t="shared" si="144"/>
        <v>41731.692129629628</v>
      </c>
      <c r="J2322" s="3">
        <v>1396463800</v>
      </c>
      <c r="K2322" s="14">
        <f t="shared" si="145"/>
        <v>41696.733796296292</v>
      </c>
      <c r="L2322" s="3">
        <v>1393443400</v>
      </c>
      <c r="M2322" s="3" t="b">
        <v>1</v>
      </c>
      <c r="N2322" s="3">
        <v>89</v>
      </c>
      <c r="O2322" s="3" t="b">
        <v>1</v>
      </c>
      <c r="P2322" s="3" t="s">
        <v>8274</v>
      </c>
      <c r="Q2322" s="8">
        <f t="shared" si="146"/>
        <v>1.0866</v>
      </c>
      <c r="R2322" s="10">
        <f t="shared" si="147"/>
        <v>61.044943820224717</v>
      </c>
      <c r="S2322" s="3" t="s">
        <v>8315</v>
      </c>
      <c r="T2322" s="3" t="s">
        <v>8319</v>
      </c>
    </row>
    <row r="2323" spans="1:20" ht="88" x14ac:dyDescent="0.2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14">
        <f t="shared" si="144"/>
        <v>42829.135428240734</v>
      </c>
      <c r="J2323" s="3">
        <v>1491282901</v>
      </c>
      <c r="K2323" s="14">
        <f t="shared" si="145"/>
        <v>42799.177094907405</v>
      </c>
      <c r="L2323" s="3">
        <v>1488694501</v>
      </c>
      <c r="M2323" s="3" t="b">
        <v>0</v>
      </c>
      <c r="N2323" s="3">
        <v>64</v>
      </c>
      <c r="O2323" s="3" t="b">
        <v>0</v>
      </c>
      <c r="P2323" s="3" t="s">
        <v>8293</v>
      </c>
      <c r="Q2323" s="8">
        <f t="shared" si="146"/>
        <v>0.39120962394619685</v>
      </c>
      <c r="R2323" s="10">
        <f t="shared" si="147"/>
        <v>64.53125</v>
      </c>
      <c r="S2323" s="3" t="s">
        <v>8326</v>
      </c>
      <c r="T2323" s="3" t="s">
        <v>8342</v>
      </c>
    </row>
    <row r="2324" spans="1:20" ht="88" x14ac:dyDescent="0.2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14">
        <f t="shared" si="144"/>
        <v>42834.770474537036</v>
      </c>
      <c r="J2324" s="3">
        <v>1491769769</v>
      </c>
      <c r="K2324" s="14">
        <f t="shared" si="145"/>
        <v>42804.8121412037</v>
      </c>
      <c r="L2324" s="3">
        <v>1489181369</v>
      </c>
      <c r="M2324" s="3" t="b">
        <v>0</v>
      </c>
      <c r="N2324" s="3">
        <v>4</v>
      </c>
      <c r="O2324" s="3" t="b">
        <v>0</v>
      </c>
      <c r="P2324" s="3" t="s">
        <v>8293</v>
      </c>
      <c r="Q2324" s="8">
        <f t="shared" si="146"/>
        <v>3.1481481481481478E-2</v>
      </c>
      <c r="R2324" s="10">
        <f t="shared" si="147"/>
        <v>21.25</v>
      </c>
      <c r="S2324" s="3" t="s">
        <v>8326</v>
      </c>
      <c r="T2324" s="3" t="s">
        <v>8342</v>
      </c>
    </row>
    <row r="2325" spans="1:20" ht="88" x14ac:dyDescent="0.2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14">
        <f t="shared" si="144"/>
        <v>42814.67184027777</v>
      </c>
      <c r="J2325" s="3">
        <v>1490033247</v>
      </c>
      <c r="K2325" s="14">
        <f t="shared" si="145"/>
        <v>42807.671840277777</v>
      </c>
      <c r="L2325" s="3">
        <v>1489428447</v>
      </c>
      <c r="M2325" s="3" t="b">
        <v>0</v>
      </c>
      <c r="N2325" s="3">
        <v>4</v>
      </c>
      <c r="O2325" s="3" t="b">
        <v>0</v>
      </c>
      <c r="P2325" s="3" t="s">
        <v>8293</v>
      </c>
      <c r="Q2325" s="8">
        <f t="shared" si="146"/>
        <v>0.48</v>
      </c>
      <c r="R2325" s="10">
        <f t="shared" si="147"/>
        <v>30</v>
      </c>
      <c r="S2325" s="3" t="s">
        <v>8326</v>
      </c>
      <c r="T2325" s="3" t="s">
        <v>8342</v>
      </c>
    </row>
    <row r="2326" spans="1:20" ht="66" x14ac:dyDescent="0.2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14">
        <f t="shared" si="144"/>
        <v>42820.760243055549</v>
      </c>
      <c r="J2326" s="3">
        <v>1490559285</v>
      </c>
      <c r="K2326" s="14">
        <f t="shared" si="145"/>
        <v>42790.80190972222</v>
      </c>
      <c r="L2326" s="3">
        <v>1487970885</v>
      </c>
      <c r="M2326" s="3" t="b">
        <v>0</v>
      </c>
      <c r="N2326" s="3">
        <v>61</v>
      </c>
      <c r="O2326" s="3" t="b">
        <v>0</v>
      </c>
      <c r="P2326" s="3" t="s">
        <v>8293</v>
      </c>
      <c r="Q2326" s="8">
        <f t="shared" si="146"/>
        <v>0.20733333333333334</v>
      </c>
      <c r="R2326" s="10">
        <f t="shared" si="147"/>
        <v>25.491803278688526</v>
      </c>
      <c r="S2326" s="3" t="s">
        <v>8326</v>
      </c>
      <c r="T2326" s="3" t="s">
        <v>8342</v>
      </c>
    </row>
    <row r="2327" spans="1:20" ht="88" x14ac:dyDescent="0.2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14">
        <f t="shared" si="144"/>
        <v>42823.897349537037</v>
      </c>
      <c r="J2327" s="3">
        <v>1490830331</v>
      </c>
      <c r="K2327" s="14">
        <f t="shared" si="145"/>
        <v>42793.939016203702</v>
      </c>
      <c r="L2327" s="3">
        <v>1488241931</v>
      </c>
      <c r="M2327" s="3" t="b">
        <v>0</v>
      </c>
      <c r="N2327" s="3">
        <v>7</v>
      </c>
      <c r="O2327" s="3" t="b">
        <v>0</v>
      </c>
      <c r="P2327" s="3" t="s">
        <v>8293</v>
      </c>
      <c r="Q2327" s="8">
        <f t="shared" si="146"/>
        <v>0.08</v>
      </c>
      <c r="R2327" s="10">
        <f t="shared" si="147"/>
        <v>11.428571428571429</v>
      </c>
      <c r="S2327" s="3" t="s">
        <v>8326</v>
      </c>
      <c r="T2327" s="3" t="s">
        <v>8342</v>
      </c>
    </row>
    <row r="2328" spans="1:20" ht="110" x14ac:dyDescent="0.2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14">
        <f t="shared" si="144"/>
        <v>42855.624999999993</v>
      </c>
      <c r="J2328" s="3">
        <v>1493571600</v>
      </c>
      <c r="K2328" s="14">
        <f t="shared" si="145"/>
        <v>42803.950787037036</v>
      </c>
      <c r="L2328" s="3">
        <v>1489106948</v>
      </c>
      <c r="M2328" s="3" t="b">
        <v>0</v>
      </c>
      <c r="N2328" s="3">
        <v>1</v>
      </c>
      <c r="O2328" s="3" t="b">
        <v>0</v>
      </c>
      <c r="P2328" s="3" t="s">
        <v>8293</v>
      </c>
      <c r="Q2328" s="8">
        <f t="shared" si="146"/>
        <v>7.1999999999999998E-3</v>
      </c>
      <c r="R2328" s="10">
        <f t="shared" si="147"/>
        <v>108</v>
      </c>
      <c r="S2328" s="3" t="s">
        <v>8326</v>
      </c>
      <c r="T2328" s="3" t="s">
        <v>8342</v>
      </c>
    </row>
    <row r="2329" spans="1:20" ht="66" x14ac:dyDescent="0.2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14">
        <f t="shared" si="144"/>
        <v>41877.833796296298</v>
      </c>
      <c r="J2329" s="3">
        <v>1409090440</v>
      </c>
      <c r="K2329" s="14">
        <f t="shared" si="145"/>
        <v>41842.833796296291</v>
      </c>
      <c r="L2329" s="3">
        <v>1406066440</v>
      </c>
      <c r="M2329" s="3" t="b">
        <v>1</v>
      </c>
      <c r="N2329" s="3">
        <v>3355</v>
      </c>
      <c r="O2329" s="3" t="b">
        <v>1</v>
      </c>
      <c r="P2329" s="3" t="s">
        <v>8293</v>
      </c>
      <c r="Q2329" s="8">
        <f t="shared" si="146"/>
        <v>5.2609431428571432</v>
      </c>
      <c r="R2329" s="10">
        <f t="shared" si="147"/>
        <v>54.883162444113267</v>
      </c>
      <c r="S2329" s="3" t="s">
        <v>8326</v>
      </c>
      <c r="T2329" s="3" t="s">
        <v>8342</v>
      </c>
    </row>
    <row r="2330" spans="1:20" ht="110" x14ac:dyDescent="0.2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14">
        <f t="shared" si="144"/>
        <v>42169.698344907411</v>
      </c>
      <c r="J2330" s="3">
        <v>1434307537</v>
      </c>
      <c r="K2330" s="14">
        <f t="shared" si="145"/>
        <v>42139.698344907403</v>
      </c>
      <c r="L2330" s="3">
        <v>1431715537</v>
      </c>
      <c r="M2330" s="3" t="b">
        <v>1</v>
      </c>
      <c r="N2330" s="3">
        <v>537</v>
      </c>
      <c r="O2330" s="3" t="b">
        <v>1</v>
      </c>
      <c r="P2330" s="3" t="s">
        <v>8293</v>
      </c>
      <c r="Q2330" s="8">
        <f t="shared" si="146"/>
        <v>2.5445000000000002</v>
      </c>
      <c r="R2330" s="10">
        <f t="shared" si="147"/>
        <v>47.383612662942269</v>
      </c>
      <c r="S2330" s="3" t="s">
        <v>8326</v>
      </c>
      <c r="T2330" s="3" t="s">
        <v>8342</v>
      </c>
    </row>
    <row r="2331" spans="1:20" ht="88" x14ac:dyDescent="0.2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14">
        <f t="shared" si="144"/>
        <v>41837.541041666664</v>
      </c>
      <c r="J2331" s="3">
        <v>1405609146</v>
      </c>
      <c r="K2331" s="14">
        <f t="shared" si="145"/>
        <v>41807.541041666664</v>
      </c>
      <c r="L2331" s="3">
        <v>1403017146</v>
      </c>
      <c r="M2331" s="3" t="b">
        <v>1</v>
      </c>
      <c r="N2331" s="3">
        <v>125</v>
      </c>
      <c r="O2331" s="3" t="b">
        <v>1</v>
      </c>
      <c r="P2331" s="3" t="s">
        <v>8293</v>
      </c>
      <c r="Q2331" s="8">
        <f t="shared" si="146"/>
        <v>1.0591999999999999</v>
      </c>
      <c r="R2331" s="10">
        <f t="shared" si="147"/>
        <v>211.84</v>
      </c>
      <c r="S2331" s="3" t="s">
        <v>8326</v>
      </c>
      <c r="T2331" s="3" t="s">
        <v>8342</v>
      </c>
    </row>
    <row r="2332" spans="1:20" ht="110" x14ac:dyDescent="0.2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14">
        <f t="shared" si="144"/>
        <v>42362.916666666664</v>
      </c>
      <c r="J2332" s="3">
        <v>1451001600</v>
      </c>
      <c r="K2332" s="14">
        <f t="shared" si="145"/>
        <v>42332.816469907404</v>
      </c>
      <c r="L2332" s="3">
        <v>1448400943</v>
      </c>
      <c r="M2332" s="3" t="b">
        <v>1</v>
      </c>
      <c r="N2332" s="3">
        <v>163</v>
      </c>
      <c r="O2332" s="3" t="b">
        <v>1</v>
      </c>
      <c r="P2332" s="3" t="s">
        <v>8293</v>
      </c>
      <c r="Q2332" s="8">
        <f t="shared" si="146"/>
        <v>1.0242285714285715</v>
      </c>
      <c r="R2332" s="10">
        <f t="shared" si="147"/>
        <v>219.92638036809817</v>
      </c>
      <c r="S2332" s="3" t="s">
        <v>8326</v>
      </c>
      <c r="T2332" s="3" t="s">
        <v>8342</v>
      </c>
    </row>
    <row r="2333" spans="1:20" ht="88" x14ac:dyDescent="0.2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14">
        <f t="shared" si="144"/>
        <v>41868.922337962962</v>
      </c>
      <c r="J2333" s="3">
        <v>1408320490</v>
      </c>
      <c r="K2333" s="14">
        <f t="shared" si="145"/>
        <v>41838.922337962962</v>
      </c>
      <c r="L2333" s="3">
        <v>1405728490</v>
      </c>
      <c r="M2333" s="3" t="b">
        <v>1</v>
      </c>
      <c r="N2333" s="3">
        <v>283</v>
      </c>
      <c r="O2333" s="3" t="b">
        <v>1</v>
      </c>
      <c r="P2333" s="3" t="s">
        <v>8293</v>
      </c>
      <c r="Q2333" s="8">
        <f t="shared" si="146"/>
        <v>1.4431375</v>
      </c>
      <c r="R2333" s="10">
        <f t="shared" si="147"/>
        <v>40.795406360424032</v>
      </c>
      <c r="S2333" s="3" t="s">
        <v>8326</v>
      </c>
      <c r="T2333" s="3" t="s">
        <v>8342</v>
      </c>
    </row>
    <row r="2334" spans="1:20" ht="110" x14ac:dyDescent="0.2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14">
        <f t="shared" si="144"/>
        <v>42041.544803240737</v>
      </c>
      <c r="J2334" s="3">
        <v>1423235071</v>
      </c>
      <c r="K2334" s="14">
        <f t="shared" si="145"/>
        <v>42011.544803240737</v>
      </c>
      <c r="L2334" s="3">
        <v>1420643071</v>
      </c>
      <c r="M2334" s="3" t="b">
        <v>1</v>
      </c>
      <c r="N2334" s="3">
        <v>352</v>
      </c>
      <c r="O2334" s="3" t="b">
        <v>1</v>
      </c>
      <c r="P2334" s="3" t="s">
        <v>8293</v>
      </c>
      <c r="Q2334" s="8">
        <f t="shared" si="146"/>
        <v>1.06308</v>
      </c>
      <c r="R2334" s="10">
        <f t="shared" si="147"/>
        <v>75.502840909090907</v>
      </c>
      <c r="S2334" s="3" t="s">
        <v>8326</v>
      </c>
      <c r="T2334" s="3" t="s">
        <v>8342</v>
      </c>
    </row>
    <row r="2335" spans="1:20" ht="88" x14ac:dyDescent="0.2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14">
        <f t="shared" si="144"/>
        <v>41788.659722222219</v>
      </c>
      <c r="J2335" s="3">
        <v>1401385800</v>
      </c>
      <c r="K2335" s="14">
        <f t="shared" si="145"/>
        <v>41767.567013888889</v>
      </c>
      <c r="L2335" s="3">
        <v>1399563390</v>
      </c>
      <c r="M2335" s="3" t="b">
        <v>1</v>
      </c>
      <c r="N2335" s="3">
        <v>94</v>
      </c>
      <c r="O2335" s="3" t="b">
        <v>1</v>
      </c>
      <c r="P2335" s="3" t="s">
        <v>8293</v>
      </c>
      <c r="Q2335" s="8">
        <f t="shared" si="146"/>
        <v>2.1216666666666666</v>
      </c>
      <c r="R2335" s="10">
        <f t="shared" si="147"/>
        <v>13.542553191489361</v>
      </c>
      <c r="S2335" s="3" t="s">
        <v>8326</v>
      </c>
      <c r="T2335" s="3" t="s">
        <v>8342</v>
      </c>
    </row>
    <row r="2336" spans="1:20" ht="88" x14ac:dyDescent="0.2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14">
        <f t="shared" si="144"/>
        <v>41948.648611111108</v>
      </c>
      <c r="J2336" s="3">
        <v>1415208840</v>
      </c>
      <c r="K2336" s="14">
        <f t="shared" si="145"/>
        <v>41918.586782407401</v>
      </c>
      <c r="L2336" s="3">
        <v>1412611498</v>
      </c>
      <c r="M2336" s="3" t="b">
        <v>1</v>
      </c>
      <c r="N2336" s="3">
        <v>67</v>
      </c>
      <c r="O2336" s="3" t="b">
        <v>1</v>
      </c>
      <c r="P2336" s="3" t="s">
        <v>8293</v>
      </c>
      <c r="Q2336" s="8">
        <f t="shared" si="146"/>
        <v>1.0195000000000001</v>
      </c>
      <c r="R2336" s="10">
        <f t="shared" si="147"/>
        <v>60.865671641791046</v>
      </c>
      <c r="S2336" s="3" t="s">
        <v>8326</v>
      </c>
      <c r="T2336" s="3" t="s">
        <v>8342</v>
      </c>
    </row>
    <row r="2337" spans="1:20" ht="88" x14ac:dyDescent="0.2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14">
        <f t="shared" si="144"/>
        <v>41801.488923611112</v>
      </c>
      <c r="J2337" s="3">
        <v>1402494243</v>
      </c>
      <c r="K2337" s="14">
        <f t="shared" si="145"/>
        <v>41771.488923611112</v>
      </c>
      <c r="L2337" s="3">
        <v>1399902243</v>
      </c>
      <c r="M2337" s="3" t="b">
        <v>1</v>
      </c>
      <c r="N2337" s="3">
        <v>221</v>
      </c>
      <c r="O2337" s="3" t="b">
        <v>1</v>
      </c>
      <c r="P2337" s="3" t="s">
        <v>8293</v>
      </c>
      <c r="Q2337" s="8">
        <f t="shared" si="146"/>
        <v>1.0227200000000001</v>
      </c>
      <c r="R2337" s="10">
        <f t="shared" si="147"/>
        <v>115.69230769230769</v>
      </c>
      <c r="S2337" s="3" t="s">
        <v>8326</v>
      </c>
      <c r="T2337" s="3" t="s">
        <v>8342</v>
      </c>
    </row>
    <row r="2338" spans="1:20" ht="88" x14ac:dyDescent="0.2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14">
        <f t="shared" si="144"/>
        <v>41706.841377314813</v>
      </c>
      <c r="J2338" s="3">
        <v>1394316695</v>
      </c>
      <c r="K2338" s="14">
        <f t="shared" si="145"/>
        <v>41666.841377314813</v>
      </c>
      <c r="L2338" s="3">
        <v>1390860695</v>
      </c>
      <c r="M2338" s="3" t="b">
        <v>1</v>
      </c>
      <c r="N2338" s="3">
        <v>2165</v>
      </c>
      <c r="O2338" s="3" t="b">
        <v>1</v>
      </c>
      <c r="P2338" s="3" t="s">
        <v>8293</v>
      </c>
      <c r="Q2338" s="8">
        <f t="shared" si="146"/>
        <v>5.2073254999999996</v>
      </c>
      <c r="R2338" s="10">
        <f t="shared" si="147"/>
        <v>48.104623556581984</v>
      </c>
      <c r="S2338" s="3" t="s">
        <v>8326</v>
      </c>
      <c r="T2338" s="3" t="s">
        <v>8342</v>
      </c>
    </row>
    <row r="2339" spans="1:20" ht="66" x14ac:dyDescent="0.2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14">
        <f t="shared" si="144"/>
        <v>41816.557210648149</v>
      </c>
      <c r="J2339" s="3">
        <v>1403796143</v>
      </c>
      <c r="K2339" s="14">
        <f t="shared" si="145"/>
        <v>41786.557210648149</v>
      </c>
      <c r="L2339" s="3">
        <v>1401204143</v>
      </c>
      <c r="M2339" s="3" t="b">
        <v>1</v>
      </c>
      <c r="N2339" s="3">
        <v>179</v>
      </c>
      <c r="O2339" s="3" t="b">
        <v>1</v>
      </c>
      <c r="P2339" s="3" t="s">
        <v>8293</v>
      </c>
      <c r="Q2339" s="8">
        <f t="shared" si="146"/>
        <v>1.1065833333333333</v>
      </c>
      <c r="R2339" s="10">
        <f t="shared" si="147"/>
        <v>74.184357541899445</v>
      </c>
      <c r="S2339" s="3" t="s">
        <v>8326</v>
      </c>
      <c r="T2339" s="3" t="s">
        <v>8342</v>
      </c>
    </row>
    <row r="2340" spans="1:20" ht="88" x14ac:dyDescent="0.2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14">
        <f t="shared" si="144"/>
        <v>41819.813472222217</v>
      </c>
      <c r="J2340" s="3">
        <v>1404077484</v>
      </c>
      <c r="K2340" s="14">
        <f t="shared" si="145"/>
        <v>41789.813472222224</v>
      </c>
      <c r="L2340" s="3">
        <v>1401485484</v>
      </c>
      <c r="M2340" s="3" t="b">
        <v>1</v>
      </c>
      <c r="N2340" s="3">
        <v>123</v>
      </c>
      <c r="O2340" s="3" t="b">
        <v>1</v>
      </c>
      <c r="P2340" s="3" t="s">
        <v>8293</v>
      </c>
      <c r="Q2340" s="8">
        <f t="shared" si="146"/>
        <v>1.0114333333333334</v>
      </c>
      <c r="R2340" s="10">
        <f t="shared" si="147"/>
        <v>123.34552845528455</v>
      </c>
      <c r="S2340" s="3" t="s">
        <v>8326</v>
      </c>
      <c r="T2340" s="3" t="s">
        <v>8342</v>
      </c>
    </row>
    <row r="2341" spans="1:20" ht="88" x14ac:dyDescent="0.2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14">
        <f t="shared" si="144"/>
        <v>42723.249305555553</v>
      </c>
      <c r="J2341" s="3">
        <v>1482134340</v>
      </c>
      <c r="K2341" s="14">
        <f t="shared" si="145"/>
        <v>42692.716539351844</v>
      </c>
      <c r="L2341" s="3">
        <v>1479496309</v>
      </c>
      <c r="M2341" s="3" t="b">
        <v>1</v>
      </c>
      <c r="N2341" s="3">
        <v>1104</v>
      </c>
      <c r="O2341" s="3" t="b">
        <v>1</v>
      </c>
      <c r="P2341" s="3" t="s">
        <v>8293</v>
      </c>
      <c r="Q2341" s="8">
        <f t="shared" si="146"/>
        <v>2.9420799999999998</v>
      </c>
      <c r="R2341" s="10">
        <f t="shared" si="147"/>
        <v>66.623188405797094</v>
      </c>
      <c r="S2341" s="3" t="s">
        <v>8326</v>
      </c>
      <c r="T2341" s="3" t="s">
        <v>8342</v>
      </c>
    </row>
    <row r="2342" spans="1:20" ht="88" x14ac:dyDescent="0.2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14">
        <f t="shared" si="144"/>
        <v>42673.559467592589</v>
      </c>
      <c r="J2342" s="3">
        <v>1477841138</v>
      </c>
      <c r="K2342" s="14">
        <f t="shared" si="145"/>
        <v>42643.559467592589</v>
      </c>
      <c r="L2342" s="3">
        <v>1475249138</v>
      </c>
      <c r="M2342" s="3" t="b">
        <v>1</v>
      </c>
      <c r="N2342" s="3">
        <v>403</v>
      </c>
      <c r="O2342" s="3" t="b">
        <v>1</v>
      </c>
      <c r="P2342" s="3" t="s">
        <v>8293</v>
      </c>
      <c r="Q2342" s="8">
        <f t="shared" si="146"/>
        <v>1.0577749999999999</v>
      </c>
      <c r="R2342" s="10">
        <f t="shared" si="147"/>
        <v>104.99007444168734</v>
      </c>
      <c r="S2342" s="3" t="s">
        <v>8326</v>
      </c>
      <c r="T2342" s="3" t="s">
        <v>8342</v>
      </c>
    </row>
    <row r="2343" spans="1:20" ht="88" x14ac:dyDescent="0.2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14">
        <f t="shared" si="144"/>
        <v>42197.730370370373</v>
      </c>
      <c r="J2343" s="3">
        <v>1436729504</v>
      </c>
      <c r="K2343" s="14">
        <f t="shared" si="145"/>
        <v>42167.730370370373</v>
      </c>
      <c r="L2343" s="3">
        <v>1434137504</v>
      </c>
      <c r="M2343" s="3" t="b">
        <v>0</v>
      </c>
      <c r="N2343" s="3">
        <v>0</v>
      </c>
      <c r="O2343" s="3" t="b">
        <v>0</v>
      </c>
      <c r="P2343" s="3" t="s">
        <v>8267</v>
      </c>
      <c r="Q2343" s="8">
        <f t="shared" si="146"/>
        <v>0</v>
      </c>
      <c r="R2343" s="10" t="e">
        <f t="shared" si="147"/>
        <v>#DIV/0!</v>
      </c>
      <c r="S2343" s="3" t="s">
        <v>8309</v>
      </c>
      <c r="T2343" s="3" t="s">
        <v>8310</v>
      </c>
    </row>
    <row r="2344" spans="1:20" ht="110" x14ac:dyDescent="0.2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14">
        <f t="shared" si="144"/>
        <v>41918.125</v>
      </c>
      <c r="J2344" s="3">
        <v>1412571600</v>
      </c>
      <c r="K2344" s="14">
        <f t="shared" si="145"/>
        <v>41897.61886574074</v>
      </c>
      <c r="L2344" s="3">
        <v>1410799870</v>
      </c>
      <c r="M2344" s="3" t="b">
        <v>0</v>
      </c>
      <c r="N2344" s="3">
        <v>0</v>
      </c>
      <c r="O2344" s="3" t="b">
        <v>0</v>
      </c>
      <c r="P2344" s="3" t="s">
        <v>8267</v>
      </c>
      <c r="Q2344" s="8">
        <f t="shared" si="146"/>
        <v>0</v>
      </c>
      <c r="R2344" s="10" t="e">
        <f t="shared" si="147"/>
        <v>#DIV/0!</v>
      </c>
      <c r="S2344" s="3" t="s">
        <v>8309</v>
      </c>
      <c r="T2344" s="3" t="s">
        <v>8310</v>
      </c>
    </row>
    <row r="2345" spans="1:20" ht="110" x14ac:dyDescent="0.2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14">
        <f t="shared" si="144"/>
        <v>42377.740972222215</v>
      </c>
      <c r="J2345" s="3">
        <v>1452282420</v>
      </c>
      <c r="K2345" s="14">
        <f t="shared" si="145"/>
        <v>42327.741956018515</v>
      </c>
      <c r="L2345" s="3">
        <v>1447962505</v>
      </c>
      <c r="M2345" s="3" t="b">
        <v>0</v>
      </c>
      <c r="N2345" s="3">
        <v>1</v>
      </c>
      <c r="O2345" s="3" t="b">
        <v>0</v>
      </c>
      <c r="P2345" s="3" t="s">
        <v>8267</v>
      </c>
      <c r="Q2345" s="8">
        <f t="shared" si="146"/>
        <v>0.03</v>
      </c>
      <c r="R2345" s="10">
        <f t="shared" si="147"/>
        <v>300</v>
      </c>
      <c r="S2345" s="3" t="s">
        <v>8309</v>
      </c>
      <c r="T2345" s="3" t="s">
        <v>8310</v>
      </c>
    </row>
    <row r="2346" spans="1:20" ht="110" x14ac:dyDescent="0.2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14">
        <f t="shared" si="144"/>
        <v>42545.644317129627</v>
      </c>
      <c r="J2346" s="3">
        <v>1466789269</v>
      </c>
      <c r="K2346" s="14">
        <f t="shared" si="145"/>
        <v>42515.644317129627</v>
      </c>
      <c r="L2346" s="3">
        <v>1464197269</v>
      </c>
      <c r="M2346" s="3" t="b">
        <v>0</v>
      </c>
      <c r="N2346" s="3">
        <v>1</v>
      </c>
      <c r="O2346" s="3" t="b">
        <v>0</v>
      </c>
      <c r="P2346" s="3" t="s">
        <v>8267</v>
      </c>
      <c r="Q2346" s="8">
        <f t="shared" si="146"/>
        <v>1E-3</v>
      </c>
      <c r="R2346" s="10">
        <f t="shared" si="147"/>
        <v>1</v>
      </c>
      <c r="S2346" s="3" t="s">
        <v>8309</v>
      </c>
      <c r="T2346" s="3" t="s">
        <v>8310</v>
      </c>
    </row>
    <row r="2347" spans="1:20" ht="88" x14ac:dyDescent="0.2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14">
        <f t="shared" si="144"/>
        <v>42094.902083333327</v>
      </c>
      <c r="J2347" s="3">
        <v>1427845140</v>
      </c>
      <c r="K2347" s="14">
        <f t="shared" si="145"/>
        <v>42059.91847222222</v>
      </c>
      <c r="L2347" s="3">
        <v>1424822556</v>
      </c>
      <c r="M2347" s="3" t="b">
        <v>0</v>
      </c>
      <c r="N2347" s="3">
        <v>0</v>
      </c>
      <c r="O2347" s="3" t="b">
        <v>0</v>
      </c>
      <c r="P2347" s="3" t="s">
        <v>8267</v>
      </c>
      <c r="Q2347" s="8">
        <f t="shared" si="146"/>
        <v>0</v>
      </c>
      <c r="R2347" s="10" t="e">
        <f t="shared" si="147"/>
        <v>#DIV/0!</v>
      </c>
      <c r="S2347" s="3" t="s">
        <v>8309</v>
      </c>
      <c r="T2347" s="3" t="s">
        <v>8310</v>
      </c>
    </row>
    <row r="2348" spans="1:20" ht="88" x14ac:dyDescent="0.2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14">
        <f t="shared" si="144"/>
        <v>42660.715636574074</v>
      </c>
      <c r="J2348" s="3">
        <v>1476731431</v>
      </c>
      <c r="K2348" s="14">
        <f t="shared" si="145"/>
        <v>42615.715636574074</v>
      </c>
      <c r="L2348" s="3">
        <v>1472843431</v>
      </c>
      <c r="M2348" s="3" t="b">
        <v>0</v>
      </c>
      <c r="N2348" s="3">
        <v>3</v>
      </c>
      <c r="O2348" s="3" t="b">
        <v>0</v>
      </c>
      <c r="P2348" s="3" t="s">
        <v>8267</v>
      </c>
      <c r="Q2348" s="8">
        <f t="shared" si="146"/>
        <v>6.4999999999999997E-4</v>
      </c>
      <c r="R2348" s="10">
        <f t="shared" si="147"/>
        <v>13</v>
      </c>
      <c r="S2348" s="3" t="s">
        <v>8309</v>
      </c>
      <c r="T2348" s="3" t="s">
        <v>8310</v>
      </c>
    </row>
    <row r="2349" spans="1:20" ht="66" x14ac:dyDescent="0.2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14">
        <f t="shared" si="144"/>
        <v>42607.524027777778</v>
      </c>
      <c r="J2349" s="3">
        <v>1472135676</v>
      </c>
      <c r="K2349" s="14">
        <f t="shared" si="145"/>
        <v>42577.52402777777</v>
      </c>
      <c r="L2349" s="3">
        <v>1469543676</v>
      </c>
      <c r="M2349" s="3" t="b">
        <v>0</v>
      </c>
      <c r="N2349" s="3">
        <v>1</v>
      </c>
      <c r="O2349" s="3" t="b">
        <v>0</v>
      </c>
      <c r="P2349" s="3" t="s">
        <v>8267</v>
      </c>
      <c r="Q2349" s="8">
        <f t="shared" si="146"/>
        <v>1.4999999999999999E-2</v>
      </c>
      <c r="R2349" s="10">
        <f t="shared" si="147"/>
        <v>15</v>
      </c>
      <c r="S2349" s="3" t="s">
        <v>8309</v>
      </c>
      <c r="T2349" s="3" t="s">
        <v>8310</v>
      </c>
    </row>
    <row r="2350" spans="1:20" ht="88" x14ac:dyDescent="0.2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14">
        <f t="shared" si="144"/>
        <v>42420.848819444444</v>
      </c>
      <c r="J2350" s="3">
        <v>1456006938</v>
      </c>
      <c r="K2350" s="14">
        <f t="shared" si="145"/>
        <v>42360.848819444444</v>
      </c>
      <c r="L2350" s="3">
        <v>1450822938</v>
      </c>
      <c r="M2350" s="3" t="b">
        <v>0</v>
      </c>
      <c r="N2350" s="3">
        <v>5</v>
      </c>
      <c r="O2350" s="3" t="b">
        <v>0</v>
      </c>
      <c r="P2350" s="3" t="s">
        <v>8267</v>
      </c>
      <c r="Q2350" s="8">
        <f t="shared" si="146"/>
        <v>3.8571428571428572E-3</v>
      </c>
      <c r="R2350" s="10">
        <f t="shared" si="147"/>
        <v>54</v>
      </c>
      <c r="S2350" s="3" t="s">
        <v>8309</v>
      </c>
      <c r="T2350" s="3" t="s">
        <v>8310</v>
      </c>
    </row>
    <row r="2351" spans="1:20" ht="88" x14ac:dyDescent="0.2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14">
        <f t="shared" si="144"/>
        <v>42227.692453703705</v>
      </c>
      <c r="J2351" s="3">
        <v>1439318228</v>
      </c>
      <c r="K2351" s="14">
        <f t="shared" si="145"/>
        <v>42198.692453703705</v>
      </c>
      <c r="L2351" s="3">
        <v>1436812628</v>
      </c>
      <c r="M2351" s="3" t="b">
        <v>0</v>
      </c>
      <c r="N2351" s="3">
        <v>0</v>
      </c>
      <c r="O2351" s="3" t="b">
        <v>0</v>
      </c>
      <c r="P2351" s="3" t="s">
        <v>8267</v>
      </c>
      <c r="Q2351" s="8">
        <f t="shared" si="146"/>
        <v>0</v>
      </c>
      <c r="R2351" s="10" t="e">
        <f t="shared" si="147"/>
        <v>#DIV/0!</v>
      </c>
      <c r="S2351" s="3" t="s">
        <v>8309</v>
      </c>
      <c r="T2351" s="3" t="s">
        <v>8310</v>
      </c>
    </row>
    <row r="2352" spans="1:20" ht="66" x14ac:dyDescent="0.2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14">
        <f t="shared" si="144"/>
        <v>42738.758912037032</v>
      </c>
      <c r="J2352" s="3">
        <v>1483474370</v>
      </c>
      <c r="K2352" s="14">
        <f t="shared" si="145"/>
        <v>42708.758912037032</v>
      </c>
      <c r="L2352" s="3">
        <v>1480882370</v>
      </c>
      <c r="M2352" s="3" t="b">
        <v>0</v>
      </c>
      <c r="N2352" s="3">
        <v>0</v>
      </c>
      <c r="O2352" s="3" t="b">
        <v>0</v>
      </c>
      <c r="P2352" s="3" t="s">
        <v>8267</v>
      </c>
      <c r="Q2352" s="8">
        <f t="shared" si="146"/>
        <v>0</v>
      </c>
      <c r="R2352" s="10" t="e">
        <f t="shared" si="147"/>
        <v>#DIV/0!</v>
      </c>
      <c r="S2352" s="3" t="s">
        <v>8309</v>
      </c>
      <c r="T2352" s="3" t="s">
        <v>8310</v>
      </c>
    </row>
    <row r="2353" spans="1:20" ht="44" x14ac:dyDescent="0.2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14">
        <f t="shared" si="144"/>
        <v>42124.017812500002</v>
      </c>
      <c r="J2353" s="3">
        <v>1430360739</v>
      </c>
      <c r="K2353" s="14">
        <f t="shared" si="145"/>
        <v>42094.017812500002</v>
      </c>
      <c r="L2353" s="3">
        <v>1427768739</v>
      </c>
      <c r="M2353" s="3" t="b">
        <v>0</v>
      </c>
      <c r="N2353" s="3">
        <v>7</v>
      </c>
      <c r="O2353" s="3" t="b">
        <v>0</v>
      </c>
      <c r="P2353" s="3" t="s">
        <v>8267</v>
      </c>
      <c r="Q2353" s="8">
        <f t="shared" si="146"/>
        <v>5.7142857142857143E-3</v>
      </c>
      <c r="R2353" s="10">
        <f t="shared" si="147"/>
        <v>15.428571428571429</v>
      </c>
      <c r="S2353" s="3" t="s">
        <v>8309</v>
      </c>
      <c r="T2353" s="3" t="s">
        <v>8310</v>
      </c>
    </row>
    <row r="2354" spans="1:20" ht="88" x14ac:dyDescent="0.2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14">
        <f t="shared" si="144"/>
        <v>42161.550370370365</v>
      </c>
      <c r="J2354" s="3">
        <v>1433603552</v>
      </c>
      <c r="K2354" s="14">
        <f t="shared" si="145"/>
        <v>42101.550370370365</v>
      </c>
      <c r="L2354" s="3">
        <v>1428419552</v>
      </c>
      <c r="M2354" s="3" t="b">
        <v>0</v>
      </c>
      <c r="N2354" s="3">
        <v>0</v>
      </c>
      <c r="O2354" s="3" t="b">
        <v>0</v>
      </c>
      <c r="P2354" s="3" t="s">
        <v>8267</v>
      </c>
      <c r="Q2354" s="8">
        <f t="shared" si="146"/>
        <v>0</v>
      </c>
      <c r="R2354" s="10" t="e">
        <f t="shared" si="147"/>
        <v>#DIV/0!</v>
      </c>
      <c r="S2354" s="3" t="s">
        <v>8309</v>
      </c>
      <c r="T2354" s="3" t="s">
        <v>8310</v>
      </c>
    </row>
    <row r="2355" spans="1:20" ht="88" x14ac:dyDescent="0.2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14">
        <f t="shared" si="144"/>
        <v>42115.592847222222</v>
      </c>
      <c r="J2355" s="3">
        <v>1429632822</v>
      </c>
      <c r="K2355" s="14">
        <f t="shared" si="145"/>
        <v>42103.592847222222</v>
      </c>
      <c r="L2355" s="3">
        <v>1428596022</v>
      </c>
      <c r="M2355" s="3" t="b">
        <v>0</v>
      </c>
      <c r="N2355" s="3">
        <v>0</v>
      </c>
      <c r="O2355" s="3" t="b">
        <v>0</v>
      </c>
      <c r="P2355" s="3" t="s">
        <v>8267</v>
      </c>
      <c r="Q2355" s="8">
        <f t="shared" si="146"/>
        <v>0</v>
      </c>
      <c r="R2355" s="10" t="e">
        <f t="shared" si="147"/>
        <v>#DIV/0!</v>
      </c>
      <c r="S2355" s="3" t="s">
        <v>8309</v>
      </c>
      <c r="T2355" s="3" t="s">
        <v>8310</v>
      </c>
    </row>
    <row r="2356" spans="1:20" ht="66" x14ac:dyDescent="0.2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14">
        <f t="shared" si="144"/>
        <v>42014.63958333333</v>
      </c>
      <c r="J2356" s="3">
        <v>1420910460</v>
      </c>
      <c r="K2356" s="14">
        <f t="shared" si="145"/>
        <v>41954.63958333333</v>
      </c>
      <c r="L2356" s="3">
        <v>1415726460</v>
      </c>
      <c r="M2356" s="3" t="b">
        <v>0</v>
      </c>
      <c r="N2356" s="3">
        <v>1</v>
      </c>
      <c r="O2356" s="3" t="b">
        <v>0</v>
      </c>
      <c r="P2356" s="3" t="s">
        <v>8267</v>
      </c>
      <c r="Q2356" s="8">
        <f t="shared" si="146"/>
        <v>7.1428571428571429E-4</v>
      </c>
      <c r="R2356" s="10">
        <f t="shared" si="147"/>
        <v>25</v>
      </c>
      <c r="S2356" s="3" t="s">
        <v>8309</v>
      </c>
      <c r="T2356" s="3" t="s">
        <v>8310</v>
      </c>
    </row>
    <row r="2357" spans="1:20" ht="88" x14ac:dyDescent="0.2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14">
        <f t="shared" si="144"/>
        <v>42126.834907407399</v>
      </c>
      <c r="J2357" s="3">
        <v>1430604136</v>
      </c>
      <c r="K2357" s="14">
        <f t="shared" si="145"/>
        <v>42096.834907407407</v>
      </c>
      <c r="L2357" s="3">
        <v>1428012136</v>
      </c>
      <c r="M2357" s="3" t="b">
        <v>0</v>
      </c>
      <c r="N2357" s="3">
        <v>2</v>
      </c>
      <c r="O2357" s="3" t="b">
        <v>0</v>
      </c>
      <c r="P2357" s="3" t="s">
        <v>8267</v>
      </c>
      <c r="Q2357" s="8">
        <f t="shared" si="146"/>
        <v>6.875E-3</v>
      </c>
      <c r="R2357" s="10">
        <f t="shared" si="147"/>
        <v>27.5</v>
      </c>
      <c r="S2357" s="3" t="s">
        <v>8309</v>
      </c>
      <c r="T2357" s="3" t="s">
        <v>8310</v>
      </c>
    </row>
    <row r="2358" spans="1:20" ht="66" x14ac:dyDescent="0.2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14">
        <f t="shared" si="144"/>
        <v>42160.700277777774</v>
      </c>
      <c r="J2358" s="3">
        <v>1433530104</v>
      </c>
      <c r="K2358" s="14">
        <f t="shared" si="145"/>
        <v>42130.700277777774</v>
      </c>
      <c r="L2358" s="3">
        <v>1430938104</v>
      </c>
      <c r="M2358" s="3" t="b">
        <v>0</v>
      </c>
      <c r="N2358" s="3">
        <v>0</v>
      </c>
      <c r="O2358" s="3" t="b">
        <v>0</v>
      </c>
      <c r="P2358" s="3" t="s">
        <v>8267</v>
      </c>
      <c r="Q2358" s="8">
        <f t="shared" si="146"/>
        <v>0</v>
      </c>
      <c r="R2358" s="10" t="e">
        <f t="shared" si="147"/>
        <v>#DIV/0!</v>
      </c>
      <c r="S2358" s="3" t="s">
        <v>8309</v>
      </c>
      <c r="T2358" s="3" t="s">
        <v>8310</v>
      </c>
    </row>
    <row r="2359" spans="1:20" ht="66" x14ac:dyDescent="0.2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14">
        <f t="shared" si="144"/>
        <v>42294.536782407398</v>
      </c>
      <c r="J2359" s="3">
        <v>1445093578</v>
      </c>
      <c r="K2359" s="14">
        <f t="shared" si="145"/>
        <v>42264.536782407406</v>
      </c>
      <c r="L2359" s="3">
        <v>1442501578</v>
      </c>
      <c r="M2359" s="3" t="b">
        <v>0</v>
      </c>
      <c r="N2359" s="3">
        <v>0</v>
      </c>
      <c r="O2359" s="3" t="b">
        <v>0</v>
      </c>
      <c r="P2359" s="3" t="s">
        <v>8267</v>
      </c>
      <c r="Q2359" s="8">
        <f t="shared" si="146"/>
        <v>0</v>
      </c>
      <c r="R2359" s="10" t="e">
        <f t="shared" si="147"/>
        <v>#DIV/0!</v>
      </c>
      <c r="S2359" s="3" t="s">
        <v>8309</v>
      </c>
      <c r="T2359" s="3" t="s">
        <v>8310</v>
      </c>
    </row>
    <row r="2360" spans="1:20" ht="66" x14ac:dyDescent="0.2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14">
        <f t="shared" si="144"/>
        <v>42034.943749999999</v>
      </c>
      <c r="J2360" s="3">
        <v>1422664740</v>
      </c>
      <c r="K2360" s="14">
        <f t="shared" si="145"/>
        <v>41978.847638888888</v>
      </c>
      <c r="L2360" s="3">
        <v>1417818036</v>
      </c>
      <c r="M2360" s="3" t="b">
        <v>0</v>
      </c>
      <c r="N2360" s="3">
        <v>0</v>
      </c>
      <c r="O2360" s="3" t="b">
        <v>0</v>
      </c>
      <c r="P2360" s="3" t="s">
        <v>8267</v>
      </c>
      <c r="Q2360" s="8">
        <f t="shared" si="146"/>
        <v>0</v>
      </c>
      <c r="R2360" s="10" t="e">
        <f t="shared" si="147"/>
        <v>#DIV/0!</v>
      </c>
      <c r="S2360" s="3" t="s">
        <v>8309</v>
      </c>
      <c r="T2360" s="3" t="s">
        <v>8310</v>
      </c>
    </row>
    <row r="2361" spans="1:20" ht="88" x14ac:dyDescent="0.2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14">
        <f t="shared" si="144"/>
        <v>42219.566249999996</v>
      </c>
      <c r="J2361" s="3">
        <v>1438616124</v>
      </c>
      <c r="K2361" s="14">
        <f t="shared" si="145"/>
        <v>42159.566249999996</v>
      </c>
      <c r="L2361" s="3">
        <v>1433432124</v>
      </c>
      <c r="M2361" s="3" t="b">
        <v>0</v>
      </c>
      <c r="N2361" s="3">
        <v>3</v>
      </c>
      <c r="O2361" s="3" t="b">
        <v>0</v>
      </c>
      <c r="P2361" s="3" t="s">
        <v>8267</v>
      </c>
      <c r="Q2361" s="8">
        <f t="shared" si="146"/>
        <v>0.14680000000000001</v>
      </c>
      <c r="R2361" s="10">
        <f t="shared" si="147"/>
        <v>367</v>
      </c>
      <c r="S2361" s="3" t="s">
        <v>8309</v>
      </c>
      <c r="T2361" s="3" t="s">
        <v>8310</v>
      </c>
    </row>
    <row r="2362" spans="1:20" ht="88" x14ac:dyDescent="0.2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14">
        <f t="shared" si="144"/>
        <v>42407.623611111114</v>
      </c>
      <c r="J2362" s="3">
        <v>1454864280</v>
      </c>
      <c r="K2362" s="14">
        <f t="shared" si="145"/>
        <v>42377.623611111114</v>
      </c>
      <c r="L2362" s="3">
        <v>1452272280</v>
      </c>
      <c r="M2362" s="3" t="b">
        <v>0</v>
      </c>
      <c r="N2362" s="3">
        <v>1</v>
      </c>
      <c r="O2362" s="3" t="b">
        <v>0</v>
      </c>
      <c r="P2362" s="3" t="s">
        <v>8267</v>
      </c>
      <c r="Q2362" s="8">
        <f t="shared" si="146"/>
        <v>4.0000000000000002E-4</v>
      </c>
      <c r="R2362" s="10">
        <f t="shared" si="147"/>
        <v>2</v>
      </c>
      <c r="S2362" s="3" t="s">
        <v>8309</v>
      </c>
      <c r="T2362" s="3" t="s">
        <v>8310</v>
      </c>
    </row>
    <row r="2363" spans="1:20" ht="110" x14ac:dyDescent="0.2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14">
        <f t="shared" si="144"/>
        <v>42490.833333333336</v>
      </c>
      <c r="J2363" s="3">
        <v>1462053600</v>
      </c>
      <c r="K2363" s="14">
        <f t="shared" si="145"/>
        <v>42466.775555555556</v>
      </c>
      <c r="L2363" s="3">
        <v>1459975008</v>
      </c>
      <c r="M2363" s="3" t="b">
        <v>0</v>
      </c>
      <c r="N2363" s="3">
        <v>0</v>
      </c>
      <c r="O2363" s="3" t="b">
        <v>0</v>
      </c>
      <c r="P2363" s="3" t="s">
        <v>8267</v>
      </c>
      <c r="Q2363" s="8">
        <f t="shared" si="146"/>
        <v>0</v>
      </c>
      <c r="R2363" s="10" t="e">
        <f t="shared" si="147"/>
        <v>#DIV/0!</v>
      </c>
      <c r="S2363" s="3" t="s">
        <v>8309</v>
      </c>
      <c r="T2363" s="3" t="s">
        <v>8310</v>
      </c>
    </row>
    <row r="2364" spans="1:20" ht="88" x14ac:dyDescent="0.2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14">
        <f t="shared" si="144"/>
        <v>41984.60497685185</v>
      </c>
      <c r="J2364" s="3">
        <v>1418315470</v>
      </c>
      <c r="K2364" s="14">
        <f t="shared" si="145"/>
        <v>41954.60497685185</v>
      </c>
      <c r="L2364" s="3">
        <v>1415723470</v>
      </c>
      <c r="M2364" s="3" t="b">
        <v>0</v>
      </c>
      <c r="N2364" s="3">
        <v>2</v>
      </c>
      <c r="O2364" s="3" t="b">
        <v>0</v>
      </c>
      <c r="P2364" s="3" t="s">
        <v>8267</v>
      </c>
      <c r="Q2364" s="8">
        <f t="shared" si="146"/>
        <v>0.2857142857142857</v>
      </c>
      <c r="R2364" s="10">
        <f t="shared" si="147"/>
        <v>60</v>
      </c>
      <c r="S2364" s="3" t="s">
        <v>8309</v>
      </c>
      <c r="T2364" s="3" t="s">
        <v>8310</v>
      </c>
    </row>
    <row r="2365" spans="1:20" ht="88" x14ac:dyDescent="0.2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14">
        <f t="shared" si="144"/>
        <v>42366.928240740737</v>
      </c>
      <c r="J2365" s="3">
        <v>1451348200</v>
      </c>
      <c r="K2365" s="14">
        <f t="shared" si="145"/>
        <v>42321.928240740737</v>
      </c>
      <c r="L2365" s="3">
        <v>1447460200</v>
      </c>
      <c r="M2365" s="3" t="b">
        <v>0</v>
      </c>
      <c r="N2365" s="3">
        <v>0</v>
      </c>
      <c r="O2365" s="3" t="b">
        <v>0</v>
      </c>
      <c r="P2365" s="3" t="s">
        <v>8267</v>
      </c>
      <c r="Q2365" s="8">
        <f t="shared" si="146"/>
        <v>0</v>
      </c>
      <c r="R2365" s="10" t="e">
        <f t="shared" si="147"/>
        <v>#DIV/0!</v>
      </c>
      <c r="S2365" s="3" t="s">
        <v>8309</v>
      </c>
      <c r="T2365" s="3" t="s">
        <v>8310</v>
      </c>
    </row>
    <row r="2366" spans="1:20" ht="66" x14ac:dyDescent="0.2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14">
        <f t="shared" si="144"/>
        <v>42303.851342592585</v>
      </c>
      <c r="J2366" s="3">
        <v>1445898356</v>
      </c>
      <c r="K2366" s="14">
        <f t="shared" si="145"/>
        <v>42248.851342592585</v>
      </c>
      <c r="L2366" s="3">
        <v>1441146356</v>
      </c>
      <c r="M2366" s="3" t="b">
        <v>0</v>
      </c>
      <c r="N2366" s="3">
        <v>0</v>
      </c>
      <c r="O2366" s="3" t="b">
        <v>0</v>
      </c>
      <c r="P2366" s="3" t="s">
        <v>8267</v>
      </c>
      <c r="Q2366" s="8">
        <f t="shared" si="146"/>
        <v>0</v>
      </c>
      <c r="R2366" s="10" t="e">
        <f t="shared" si="147"/>
        <v>#DIV/0!</v>
      </c>
      <c r="S2366" s="3" t="s">
        <v>8309</v>
      </c>
      <c r="T2366" s="3" t="s">
        <v>8310</v>
      </c>
    </row>
    <row r="2367" spans="1:20" ht="88" x14ac:dyDescent="0.2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14">
        <f t="shared" si="144"/>
        <v>42386.874999999993</v>
      </c>
      <c r="J2367" s="3">
        <v>1453071600</v>
      </c>
      <c r="K2367" s="14">
        <f t="shared" si="145"/>
        <v>42346.653067129628</v>
      </c>
      <c r="L2367" s="3">
        <v>1449596425</v>
      </c>
      <c r="M2367" s="3" t="b">
        <v>0</v>
      </c>
      <c r="N2367" s="3">
        <v>0</v>
      </c>
      <c r="O2367" s="3" t="b">
        <v>0</v>
      </c>
      <c r="P2367" s="3" t="s">
        <v>8267</v>
      </c>
      <c r="Q2367" s="8">
        <f t="shared" si="146"/>
        <v>0</v>
      </c>
      <c r="R2367" s="10" t="e">
        <f t="shared" si="147"/>
        <v>#DIV/0!</v>
      </c>
      <c r="S2367" s="3" t="s">
        <v>8309</v>
      </c>
      <c r="T2367" s="3" t="s">
        <v>8310</v>
      </c>
    </row>
    <row r="2368" spans="1:20" ht="88" x14ac:dyDescent="0.2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14">
        <f t="shared" si="144"/>
        <v>42298.448298611103</v>
      </c>
      <c r="J2368" s="3">
        <v>1445431533</v>
      </c>
      <c r="K2368" s="14">
        <f t="shared" si="145"/>
        <v>42268.448298611103</v>
      </c>
      <c r="L2368" s="3">
        <v>1442839533</v>
      </c>
      <c r="M2368" s="3" t="b">
        <v>0</v>
      </c>
      <c r="N2368" s="3">
        <v>27</v>
      </c>
      <c r="O2368" s="3" t="b">
        <v>0</v>
      </c>
      <c r="P2368" s="3" t="s">
        <v>8267</v>
      </c>
      <c r="Q2368" s="8">
        <f t="shared" si="146"/>
        <v>0.1052</v>
      </c>
      <c r="R2368" s="10">
        <f t="shared" si="147"/>
        <v>97.407407407407405</v>
      </c>
      <c r="S2368" s="3" t="s">
        <v>8309</v>
      </c>
      <c r="T2368" s="3" t="s">
        <v>8310</v>
      </c>
    </row>
    <row r="2369" spans="1:20" ht="88" x14ac:dyDescent="0.2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14">
        <f t="shared" si="144"/>
        <v>42485.845092592594</v>
      </c>
      <c r="J2369" s="3">
        <v>1461622616</v>
      </c>
      <c r="K2369" s="14">
        <f t="shared" si="145"/>
        <v>42425.886759259258</v>
      </c>
      <c r="L2369" s="3">
        <v>1456442216</v>
      </c>
      <c r="M2369" s="3" t="b">
        <v>0</v>
      </c>
      <c r="N2369" s="3">
        <v>14</v>
      </c>
      <c r="O2369" s="3" t="b">
        <v>0</v>
      </c>
      <c r="P2369" s="3" t="s">
        <v>8267</v>
      </c>
      <c r="Q2369" s="8">
        <f t="shared" si="146"/>
        <v>1.34E-2</v>
      </c>
      <c r="R2369" s="10">
        <f t="shared" si="147"/>
        <v>47.857142857142854</v>
      </c>
      <c r="S2369" s="3" t="s">
        <v>8309</v>
      </c>
      <c r="T2369" s="3" t="s">
        <v>8310</v>
      </c>
    </row>
    <row r="2370" spans="1:20" ht="88" x14ac:dyDescent="0.2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14">
        <f t="shared" si="144"/>
        <v>42108.596817129634</v>
      </c>
      <c r="J2370" s="3">
        <v>1429028365</v>
      </c>
      <c r="K2370" s="14">
        <f t="shared" si="145"/>
        <v>42063.638483796291</v>
      </c>
      <c r="L2370" s="3">
        <v>1425143965</v>
      </c>
      <c r="M2370" s="3" t="b">
        <v>0</v>
      </c>
      <c r="N2370" s="3">
        <v>2</v>
      </c>
      <c r="O2370" s="3" t="b">
        <v>0</v>
      </c>
      <c r="P2370" s="3" t="s">
        <v>8267</v>
      </c>
      <c r="Q2370" s="8">
        <f t="shared" si="146"/>
        <v>2.5000000000000001E-3</v>
      </c>
      <c r="R2370" s="10">
        <f t="shared" si="147"/>
        <v>50</v>
      </c>
      <c r="S2370" s="3" t="s">
        <v>8309</v>
      </c>
      <c r="T2370" s="3" t="s">
        <v>8310</v>
      </c>
    </row>
    <row r="2371" spans="1:20" ht="88" x14ac:dyDescent="0.2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14">
        <f t="shared" ref="I2371:I2434" si="148">(((J2371/60)/60)/24)+DATE(1970,1,1)+(-2/24)</f>
        <v>42410.72929398148</v>
      </c>
      <c r="J2371" s="3">
        <v>1455132611</v>
      </c>
      <c r="K2371" s="14">
        <f t="shared" ref="K2371:K2434" si="149">(L2371/86400)+25569+(-2/24)</f>
        <v>42380.72929398148</v>
      </c>
      <c r="L2371" s="3">
        <v>1452540611</v>
      </c>
      <c r="M2371" s="3" t="b">
        <v>0</v>
      </c>
      <c r="N2371" s="3">
        <v>0</v>
      </c>
      <c r="O2371" s="3" t="b">
        <v>0</v>
      </c>
      <c r="P2371" s="3" t="s">
        <v>8267</v>
      </c>
      <c r="Q2371" s="8">
        <f t="shared" ref="Q2371:Q2434" si="150">E2371/D2371</f>
        <v>0</v>
      </c>
      <c r="R2371" s="10" t="e">
        <f t="shared" ref="R2371:R2434" si="151">E2371/N2371</f>
        <v>#DIV/0!</v>
      </c>
      <c r="S2371" s="3" t="s">
        <v>8309</v>
      </c>
      <c r="T2371" s="3" t="s">
        <v>8310</v>
      </c>
    </row>
    <row r="2372" spans="1:20" ht="88" x14ac:dyDescent="0.2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14">
        <f t="shared" si="148"/>
        <v>41991.105798611105</v>
      </c>
      <c r="J2372" s="3">
        <v>1418877141</v>
      </c>
      <c r="K2372" s="14">
        <f t="shared" si="149"/>
        <v>41961.105798611105</v>
      </c>
      <c r="L2372" s="3">
        <v>1416285141</v>
      </c>
      <c r="M2372" s="3" t="b">
        <v>0</v>
      </c>
      <c r="N2372" s="3">
        <v>4</v>
      </c>
      <c r="O2372" s="3" t="b">
        <v>0</v>
      </c>
      <c r="P2372" s="3" t="s">
        <v>8267</v>
      </c>
      <c r="Q2372" s="8">
        <f t="shared" si="150"/>
        <v>3.2799999999999999E-3</v>
      </c>
      <c r="R2372" s="10">
        <f t="shared" si="151"/>
        <v>20.5</v>
      </c>
      <c r="S2372" s="3" t="s">
        <v>8309</v>
      </c>
      <c r="T2372" s="3" t="s">
        <v>8310</v>
      </c>
    </row>
    <row r="2373" spans="1:20" ht="88" x14ac:dyDescent="0.2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14">
        <f t="shared" si="148"/>
        <v>42180.694398148145</v>
      </c>
      <c r="J2373" s="3">
        <v>1435257596</v>
      </c>
      <c r="K2373" s="14">
        <f t="shared" si="149"/>
        <v>42150.694398148145</v>
      </c>
      <c r="L2373" s="3">
        <v>1432665596</v>
      </c>
      <c r="M2373" s="3" t="b">
        <v>0</v>
      </c>
      <c r="N2373" s="3">
        <v>0</v>
      </c>
      <c r="O2373" s="3" t="b">
        <v>0</v>
      </c>
      <c r="P2373" s="3" t="s">
        <v>8267</v>
      </c>
      <c r="Q2373" s="8">
        <f t="shared" si="150"/>
        <v>0</v>
      </c>
      <c r="R2373" s="10" t="e">
        <f t="shared" si="151"/>
        <v>#DIV/0!</v>
      </c>
      <c r="S2373" s="3" t="s">
        <v>8309</v>
      </c>
      <c r="T2373" s="3" t="s">
        <v>8310</v>
      </c>
    </row>
    <row r="2374" spans="1:20" ht="88" x14ac:dyDescent="0.2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14">
        <f t="shared" si="148"/>
        <v>42117.985775462956</v>
      </c>
      <c r="J2374" s="3">
        <v>1429839571</v>
      </c>
      <c r="K2374" s="14">
        <f t="shared" si="149"/>
        <v>42087.985775462956</v>
      </c>
      <c r="L2374" s="3">
        <v>1427247571</v>
      </c>
      <c r="M2374" s="3" t="b">
        <v>0</v>
      </c>
      <c r="N2374" s="3">
        <v>6</v>
      </c>
      <c r="O2374" s="3" t="b">
        <v>0</v>
      </c>
      <c r="P2374" s="3" t="s">
        <v>8267</v>
      </c>
      <c r="Q2374" s="8">
        <f t="shared" si="150"/>
        <v>3.272727272727273E-2</v>
      </c>
      <c r="R2374" s="10">
        <f t="shared" si="151"/>
        <v>30</v>
      </c>
      <c r="S2374" s="3" t="s">
        <v>8309</v>
      </c>
      <c r="T2374" s="3" t="s">
        <v>8310</v>
      </c>
    </row>
    <row r="2375" spans="1:20" ht="66" x14ac:dyDescent="0.2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14">
        <f t="shared" si="148"/>
        <v>42245.578981481485</v>
      </c>
      <c r="J2375" s="3">
        <v>1440863624</v>
      </c>
      <c r="K2375" s="14">
        <f t="shared" si="149"/>
        <v>42215.578981481478</v>
      </c>
      <c r="L2375" s="3">
        <v>1438271624</v>
      </c>
      <c r="M2375" s="3" t="b">
        <v>0</v>
      </c>
      <c r="N2375" s="3">
        <v>1</v>
      </c>
      <c r="O2375" s="3" t="b">
        <v>0</v>
      </c>
      <c r="P2375" s="3" t="s">
        <v>8267</v>
      </c>
      <c r="Q2375" s="8">
        <f t="shared" si="150"/>
        <v>5.8823529411764708E-5</v>
      </c>
      <c r="R2375" s="10">
        <f t="shared" si="151"/>
        <v>50</v>
      </c>
      <c r="S2375" s="3" t="s">
        <v>8309</v>
      </c>
      <c r="T2375" s="3" t="s">
        <v>8310</v>
      </c>
    </row>
    <row r="2376" spans="1:20" ht="110" x14ac:dyDescent="0.2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14">
        <f t="shared" si="148"/>
        <v>42047.759953703695</v>
      </c>
      <c r="J2376" s="3">
        <v>1423772060</v>
      </c>
      <c r="K2376" s="14">
        <f t="shared" si="149"/>
        <v>42017.759953703702</v>
      </c>
      <c r="L2376" s="3">
        <v>1421180060</v>
      </c>
      <c r="M2376" s="3" t="b">
        <v>0</v>
      </c>
      <c r="N2376" s="3">
        <v>1</v>
      </c>
      <c r="O2376" s="3" t="b">
        <v>0</v>
      </c>
      <c r="P2376" s="3" t="s">
        <v>8267</v>
      </c>
      <c r="Q2376" s="8">
        <f t="shared" si="150"/>
        <v>4.5454545454545455E-4</v>
      </c>
      <c r="R2376" s="10">
        <f t="shared" si="151"/>
        <v>10</v>
      </c>
      <c r="S2376" s="3" t="s">
        <v>8309</v>
      </c>
      <c r="T2376" s="3" t="s">
        <v>8310</v>
      </c>
    </row>
    <row r="2377" spans="1:20" ht="110" x14ac:dyDescent="0.2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14">
        <f t="shared" si="148"/>
        <v>42622.752743055556</v>
      </c>
      <c r="J2377" s="3">
        <v>1473451437</v>
      </c>
      <c r="K2377" s="14">
        <f t="shared" si="149"/>
        <v>42592.752743055556</v>
      </c>
      <c r="L2377" s="3">
        <v>1470859437</v>
      </c>
      <c r="M2377" s="3" t="b">
        <v>0</v>
      </c>
      <c r="N2377" s="3">
        <v>0</v>
      </c>
      <c r="O2377" s="3" t="b">
        <v>0</v>
      </c>
      <c r="P2377" s="3" t="s">
        <v>8267</v>
      </c>
      <c r="Q2377" s="8">
        <f t="shared" si="150"/>
        <v>0</v>
      </c>
      <c r="R2377" s="10" t="e">
        <f t="shared" si="151"/>
        <v>#DIV/0!</v>
      </c>
      <c r="S2377" s="3" t="s">
        <v>8309</v>
      </c>
      <c r="T2377" s="3" t="s">
        <v>8310</v>
      </c>
    </row>
    <row r="2378" spans="1:20" ht="88" x14ac:dyDescent="0.2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14">
        <f t="shared" si="148"/>
        <v>42348.842199074068</v>
      </c>
      <c r="J2378" s="3">
        <v>1449785566</v>
      </c>
      <c r="K2378" s="14">
        <f t="shared" si="149"/>
        <v>42318.842199074068</v>
      </c>
      <c r="L2378" s="3">
        <v>1447193566</v>
      </c>
      <c r="M2378" s="3" t="b">
        <v>0</v>
      </c>
      <c r="N2378" s="3">
        <v>4</v>
      </c>
      <c r="O2378" s="3" t="b">
        <v>0</v>
      </c>
      <c r="P2378" s="3" t="s">
        <v>8267</v>
      </c>
      <c r="Q2378" s="8">
        <f t="shared" si="150"/>
        <v>0.10877666666666666</v>
      </c>
      <c r="R2378" s="10">
        <f t="shared" si="151"/>
        <v>81.582499999999996</v>
      </c>
      <c r="S2378" s="3" t="s">
        <v>8309</v>
      </c>
      <c r="T2378" s="3" t="s">
        <v>8310</v>
      </c>
    </row>
    <row r="2379" spans="1:20" ht="88" x14ac:dyDescent="0.2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14">
        <f t="shared" si="148"/>
        <v>42699.828506944446</v>
      </c>
      <c r="J2379" s="3">
        <v>1480110783</v>
      </c>
      <c r="K2379" s="14">
        <f t="shared" si="149"/>
        <v>42669.786840277775</v>
      </c>
      <c r="L2379" s="3">
        <v>1477515183</v>
      </c>
      <c r="M2379" s="3" t="b">
        <v>0</v>
      </c>
      <c r="N2379" s="3">
        <v>0</v>
      </c>
      <c r="O2379" s="3" t="b">
        <v>0</v>
      </c>
      <c r="P2379" s="3" t="s">
        <v>8267</v>
      </c>
      <c r="Q2379" s="8">
        <f t="shared" si="150"/>
        <v>0</v>
      </c>
      <c r="R2379" s="10" t="e">
        <f t="shared" si="151"/>
        <v>#DIV/0!</v>
      </c>
      <c r="S2379" s="3" t="s">
        <v>8309</v>
      </c>
      <c r="T2379" s="3" t="s">
        <v>8310</v>
      </c>
    </row>
    <row r="2380" spans="1:20" ht="66" x14ac:dyDescent="0.2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14">
        <f t="shared" si="148"/>
        <v>42241.929745370369</v>
      </c>
      <c r="J2380" s="3">
        <v>1440548330</v>
      </c>
      <c r="K2380" s="14">
        <f t="shared" si="149"/>
        <v>42212.929745370369</v>
      </c>
      <c r="L2380" s="3">
        <v>1438042730</v>
      </c>
      <c r="M2380" s="3" t="b">
        <v>0</v>
      </c>
      <c r="N2380" s="3">
        <v>0</v>
      </c>
      <c r="O2380" s="3" t="b">
        <v>0</v>
      </c>
      <c r="P2380" s="3" t="s">
        <v>8267</v>
      </c>
      <c r="Q2380" s="8">
        <f t="shared" si="150"/>
        <v>0</v>
      </c>
      <c r="R2380" s="10" t="e">
        <f t="shared" si="151"/>
        <v>#DIV/0!</v>
      </c>
      <c r="S2380" s="3" t="s">
        <v>8309</v>
      </c>
      <c r="T2380" s="3" t="s">
        <v>8310</v>
      </c>
    </row>
    <row r="2381" spans="1:20" ht="66" x14ac:dyDescent="0.2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14">
        <f t="shared" si="148"/>
        <v>42281.933055555557</v>
      </c>
      <c r="J2381" s="3">
        <v>1444004616</v>
      </c>
      <c r="K2381" s="14">
        <f t="shared" si="149"/>
        <v>42236.933055555557</v>
      </c>
      <c r="L2381" s="3">
        <v>1440116616</v>
      </c>
      <c r="M2381" s="3" t="b">
        <v>0</v>
      </c>
      <c r="N2381" s="3">
        <v>0</v>
      </c>
      <c r="O2381" s="3" t="b">
        <v>0</v>
      </c>
      <c r="P2381" s="3" t="s">
        <v>8267</v>
      </c>
      <c r="Q2381" s="8">
        <f t="shared" si="150"/>
        <v>0</v>
      </c>
      <c r="R2381" s="10" t="e">
        <f t="shared" si="151"/>
        <v>#DIV/0!</v>
      </c>
      <c r="S2381" s="3" t="s">
        <v>8309</v>
      </c>
      <c r="T2381" s="3" t="s">
        <v>8310</v>
      </c>
    </row>
    <row r="2382" spans="1:20" ht="88" x14ac:dyDescent="0.2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14">
        <f t="shared" si="148"/>
        <v>42278.709976851846</v>
      </c>
      <c r="J2382" s="3">
        <v>1443726142</v>
      </c>
      <c r="K2382" s="14">
        <f t="shared" si="149"/>
        <v>42248.709976851846</v>
      </c>
      <c r="L2382" s="3">
        <v>1441134142</v>
      </c>
      <c r="M2382" s="3" t="b">
        <v>0</v>
      </c>
      <c r="N2382" s="3">
        <v>3</v>
      </c>
      <c r="O2382" s="3" t="b">
        <v>0</v>
      </c>
      <c r="P2382" s="3" t="s">
        <v>8267</v>
      </c>
      <c r="Q2382" s="8">
        <f t="shared" si="150"/>
        <v>3.6666666666666666E-3</v>
      </c>
      <c r="R2382" s="10">
        <f t="shared" si="151"/>
        <v>18.333333333333332</v>
      </c>
      <c r="S2382" s="3" t="s">
        <v>8309</v>
      </c>
      <c r="T2382" s="3" t="s">
        <v>8310</v>
      </c>
    </row>
    <row r="2383" spans="1:20" ht="88" x14ac:dyDescent="0.2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14">
        <f t="shared" si="148"/>
        <v>42104.852407407401</v>
      </c>
      <c r="J2383" s="3">
        <v>1428704848</v>
      </c>
      <c r="K2383" s="14">
        <f t="shared" si="149"/>
        <v>42074.852407407401</v>
      </c>
      <c r="L2383" s="3">
        <v>1426112848</v>
      </c>
      <c r="M2383" s="3" t="b">
        <v>0</v>
      </c>
      <c r="N2383" s="3">
        <v>7</v>
      </c>
      <c r="O2383" s="3" t="b">
        <v>0</v>
      </c>
      <c r="P2383" s="3" t="s">
        <v>8267</v>
      </c>
      <c r="Q2383" s="8">
        <f t="shared" si="150"/>
        <v>1.8193398957730169E-2</v>
      </c>
      <c r="R2383" s="10">
        <f t="shared" si="151"/>
        <v>224.42857142857142</v>
      </c>
      <c r="S2383" s="3" t="s">
        <v>8309</v>
      </c>
      <c r="T2383" s="3" t="s">
        <v>8310</v>
      </c>
    </row>
    <row r="2384" spans="1:20" ht="110" x14ac:dyDescent="0.2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14">
        <f t="shared" si="148"/>
        <v>42220.104201388887</v>
      </c>
      <c r="J2384" s="3">
        <v>1438662603</v>
      </c>
      <c r="K2384" s="14">
        <f t="shared" si="149"/>
        <v>42195.104201388887</v>
      </c>
      <c r="L2384" s="3">
        <v>1436502603</v>
      </c>
      <c r="M2384" s="3" t="b">
        <v>0</v>
      </c>
      <c r="N2384" s="3">
        <v>2</v>
      </c>
      <c r="O2384" s="3" t="b">
        <v>0</v>
      </c>
      <c r="P2384" s="3" t="s">
        <v>8267</v>
      </c>
      <c r="Q2384" s="8">
        <f t="shared" si="150"/>
        <v>2.5000000000000001E-2</v>
      </c>
      <c r="R2384" s="10">
        <f t="shared" si="151"/>
        <v>37.5</v>
      </c>
      <c r="S2384" s="3" t="s">
        <v>8309</v>
      </c>
      <c r="T2384" s="3" t="s">
        <v>8310</v>
      </c>
    </row>
    <row r="2385" spans="1:20" ht="88" x14ac:dyDescent="0.2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14">
        <f t="shared" si="148"/>
        <v>42056.973460648143</v>
      </c>
      <c r="J2385" s="3">
        <v>1424568107</v>
      </c>
      <c r="K2385" s="14">
        <f t="shared" si="149"/>
        <v>42026.973460648143</v>
      </c>
      <c r="L2385" s="3">
        <v>1421976107</v>
      </c>
      <c r="M2385" s="3" t="b">
        <v>0</v>
      </c>
      <c r="N2385" s="3">
        <v>3</v>
      </c>
      <c r="O2385" s="3" t="b">
        <v>0</v>
      </c>
      <c r="P2385" s="3" t="s">
        <v>8267</v>
      </c>
      <c r="Q2385" s="8">
        <f t="shared" si="150"/>
        <v>4.3499999999999997E-2</v>
      </c>
      <c r="R2385" s="10">
        <f t="shared" si="151"/>
        <v>145</v>
      </c>
      <c r="S2385" s="3" t="s">
        <v>8309</v>
      </c>
      <c r="T2385" s="3" t="s">
        <v>8310</v>
      </c>
    </row>
    <row r="2386" spans="1:20" ht="110" x14ac:dyDescent="0.2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14">
        <f t="shared" si="148"/>
        <v>41957.025960648149</v>
      </c>
      <c r="J2386" s="3">
        <v>1415932643</v>
      </c>
      <c r="K2386" s="14">
        <f t="shared" si="149"/>
        <v>41926.984293981477</v>
      </c>
      <c r="L2386" s="3">
        <v>1413337043</v>
      </c>
      <c r="M2386" s="3" t="b">
        <v>0</v>
      </c>
      <c r="N2386" s="3">
        <v>8</v>
      </c>
      <c r="O2386" s="3" t="b">
        <v>0</v>
      </c>
      <c r="P2386" s="3" t="s">
        <v>8267</v>
      </c>
      <c r="Q2386" s="8">
        <f t="shared" si="150"/>
        <v>8.0000000000000002E-3</v>
      </c>
      <c r="R2386" s="10">
        <f t="shared" si="151"/>
        <v>1</v>
      </c>
      <c r="S2386" s="3" t="s">
        <v>8309</v>
      </c>
      <c r="T2386" s="3" t="s">
        <v>8310</v>
      </c>
    </row>
    <row r="2387" spans="1:20" ht="88" x14ac:dyDescent="0.2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14">
        <f t="shared" si="148"/>
        <v>42221.618425925924</v>
      </c>
      <c r="J2387" s="3">
        <v>1438793432</v>
      </c>
      <c r="K2387" s="14">
        <f t="shared" si="149"/>
        <v>42191.618425925924</v>
      </c>
      <c r="L2387" s="3">
        <v>1436201432</v>
      </c>
      <c r="M2387" s="3" t="b">
        <v>0</v>
      </c>
      <c r="N2387" s="3">
        <v>7</v>
      </c>
      <c r="O2387" s="3" t="b">
        <v>0</v>
      </c>
      <c r="P2387" s="3" t="s">
        <v>8267</v>
      </c>
      <c r="Q2387" s="8">
        <f t="shared" si="150"/>
        <v>1.2123076923076924E-2</v>
      </c>
      <c r="R2387" s="10">
        <f t="shared" si="151"/>
        <v>112.57142857142857</v>
      </c>
      <c r="S2387" s="3" t="s">
        <v>8309</v>
      </c>
      <c r="T2387" s="3" t="s">
        <v>8310</v>
      </c>
    </row>
    <row r="2388" spans="1:20" ht="88" x14ac:dyDescent="0.2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14">
        <f t="shared" si="148"/>
        <v>42014.754907407405</v>
      </c>
      <c r="J2388" s="3">
        <v>1420920424</v>
      </c>
      <c r="K2388" s="14">
        <f t="shared" si="149"/>
        <v>41954.754907407405</v>
      </c>
      <c r="L2388" s="3">
        <v>1415736424</v>
      </c>
      <c r="M2388" s="3" t="b">
        <v>0</v>
      </c>
      <c r="N2388" s="3">
        <v>0</v>
      </c>
      <c r="O2388" s="3" t="b">
        <v>0</v>
      </c>
      <c r="P2388" s="3" t="s">
        <v>8267</v>
      </c>
      <c r="Q2388" s="8">
        <f t="shared" si="150"/>
        <v>0</v>
      </c>
      <c r="R2388" s="10" t="e">
        <f t="shared" si="151"/>
        <v>#DIV/0!</v>
      </c>
      <c r="S2388" s="3" t="s">
        <v>8309</v>
      </c>
      <c r="T2388" s="3" t="s">
        <v>8310</v>
      </c>
    </row>
    <row r="2389" spans="1:20" ht="110" x14ac:dyDescent="0.2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14">
        <f t="shared" si="148"/>
        <v>42573.543287037035</v>
      </c>
      <c r="J2389" s="3">
        <v>1469199740</v>
      </c>
      <c r="K2389" s="14">
        <f t="shared" si="149"/>
        <v>42528.543287037035</v>
      </c>
      <c r="L2389" s="3">
        <v>1465311740</v>
      </c>
      <c r="M2389" s="3" t="b">
        <v>0</v>
      </c>
      <c r="N2389" s="3">
        <v>3</v>
      </c>
      <c r="O2389" s="3" t="b">
        <v>0</v>
      </c>
      <c r="P2389" s="3" t="s">
        <v>8267</v>
      </c>
      <c r="Q2389" s="8">
        <f t="shared" si="150"/>
        <v>6.8399999999999997E-3</v>
      </c>
      <c r="R2389" s="10">
        <f t="shared" si="151"/>
        <v>342</v>
      </c>
      <c r="S2389" s="3" t="s">
        <v>8309</v>
      </c>
      <c r="T2389" s="3" t="s">
        <v>8310</v>
      </c>
    </row>
    <row r="2390" spans="1:20" ht="88" x14ac:dyDescent="0.2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14">
        <f t="shared" si="148"/>
        <v>42019.728472222218</v>
      </c>
      <c r="J2390" s="3">
        <v>1421350140</v>
      </c>
      <c r="K2390" s="14">
        <f t="shared" si="149"/>
        <v>41989.770358796297</v>
      </c>
      <c r="L2390" s="3">
        <v>1418761759</v>
      </c>
      <c r="M2390" s="3" t="b">
        <v>0</v>
      </c>
      <c r="N2390" s="3">
        <v>8</v>
      </c>
      <c r="O2390" s="3" t="b">
        <v>0</v>
      </c>
      <c r="P2390" s="3" t="s">
        <v>8267</v>
      </c>
      <c r="Q2390" s="8">
        <f t="shared" si="150"/>
        <v>1.2513513513513513E-2</v>
      </c>
      <c r="R2390" s="10">
        <f t="shared" si="151"/>
        <v>57.875</v>
      </c>
      <c r="S2390" s="3" t="s">
        <v>8309</v>
      </c>
      <c r="T2390" s="3" t="s">
        <v>8310</v>
      </c>
    </row>
    <row r="2391" spans="1:20" ht="110" x14ac:dyDescent="0.2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14">
        <f t="shared" si="148"/>
        <v>42210.832638888889</v>
      </c>
      <c r="J2391" s="3">
        <v>1437861540</v>
      </c>
      <c r="K2391" s="14">
        <f t="shared" si="149"/>
        <v>42179.570046296292</v>
      </c>
      <c r="L2391" s="3">
        <v>1435160452</v>
      </c>
      <c r="M2391" s="3" t="b">
        <v>0</v>
      </c>
      <c r="N2391" s="3">
        <v>1</v>
      </c>
      <c r="O2391" s="3" t="b">
        <v>0</v>
      </c>
      <c r="P2391" s="3" t="s">
        <v>8267</v>
      </c>
      <c r="Q2391" s="8">
        <f t="shared" si="150"/>
        <v>1.8749999999999999E-3</v>
      </c>
      <c r="R2391" s="10">
        <f t="shared" si="151"/>
        <v>30</v>
      </c>
      <c r="S2391" s="3" t="s">
        <v>8309</v>
      </c>
      <c r="T2391" s="3" t="s">
        <v>8310</v>
      </c>
    </row>
    <row r="2392" spans="1:20" ht="110" x14ac:dyDescent="0.2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14">
        <f t="shared" si="148"/>
        <v>42008.178981481477</v>
      </c>
      <c r="J2392" s="3">
        <v>1420352264</v>
      </c>
      <c r="K2392" s="14">
        <f t="shared" si="149"/>
        <v>41968.178981481477</v>
      </c>
      <c r="L2392" s="3">
        <v>1416896264</v>
      </c>
      <c r="M2392" s="3" t="b">
        <v>0</v>
      </c>
      <c r="N2392" s="3">
        <v>0</v>
      </c>
      <c r="O2392" s="3" t="b">
        <v>0</v>
      </c>
      <c r="P2392" s="3" t="s">
        <v>8267</v>
      </c>
      <c r="Q2392" s="8">
        <f t="shared" si="150"/>
        <v>0</v>
      </c>
      <c r="R2392" s="10" t="e">
        <f t="shared" si="151"/>
        <v>#DIV/0!</v>
      </c>
      <c r="S2392" s="3" t="s">
        <v>8309</v>
      </c>
      <c r="T2392" s="3" t="s">
        <v>8310</v>
      </c>
    </row>
    <row r="2393" spans="1:20" ht="44" x14ac:dyDescent="0.2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14">
        <f t="shared" si="148"/>
        <v>42094.669490740744</v>
      </c>
      <c r="J2393" s="3">
        <v>1427825044</v>
      </c>
      <c r="K2393" s="14">
        <f t="shared" si="149"/>
        <v>42064.711157407401</v>
      </c>
      <c r="L2393" s="3">
        <v>1425236644</v>
      </c>
      <c r="M2393" s="3" t="b">
        <v>0</v>
      </c>
      <c r="N2393" s="3">
        <v>1</v>
      </c>
      <c r="O2393" s="3" t="b">
        <v>0</v>
      </c>
      <c r="P2393" s="3" t="s">
        <v>8267</v>
      </c>
      <c r="Q2393" s="8">
        <f t="shared" si="150"/>
        <v>1.25E-3</v>
      </c>
      <c r="R2393" s="10">
        <f t="shared" si="151"/>
        <v>25</v>
      </c>
      <c r="S2393" s="3" t="s">
        <v>8309</v>
      </c>
      <c r="T2393" s="3" t="s">
        <v>8310</v>
      </c>
    </row>
    <row r="2394" spans="1:20" ht="110" x14ac:dyDescent="0.2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14">
        <f t="shared" si="148"/>
        <v>42306.037303240737</v>
      </c>
      <c r="J2394" s="3">
        <v>1446087223</v>
      </c>
      <c r="K2394" s="14">
        <f t="shared" si="149"/>
        <v>42276.037303240737</v>
      </c>
      <c r="L2394" s="3">
        <v>1443495223</v>
      </c>
      <c r="M2394" s="3" t="b">
        <v>0</v>
      </c>
      <c r="N2394" s="3">
        <v>0</v>
      </c>
      <c r="O2394" s="3" t="b">
        <v>0</v>
      </c>
      <c r="P2394" s="3" t="s">
        <v>8267</v>
      </c>
      <c r="Q2394" s="8">
        <f t="shared" si="150"/>
        <v>0</v>
      </c>
      <c r="R2394" s="10" t="e">
        <f t="shared" si="151"/>
        <v>#DIV/0!</v>
      </c>
      <c r="S2394" s="3" t="s">
        <v>8309</v>
      </c>
      <c r="T2394" s="3" t="s">
        <v>8310</v>
      </c>
    </row>
    <row r="2395" spans="1:20" ht="88" x14ac:dyDescent="0.2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14">
        <f t="shared" si="148"/>
        <v>42224.565011574072</v>
      </c>
      <c r="J2395" s="3">
        <v>1439048017</v>
      </c>
      <c r="K2395" s="14">
        <f t="shared" si="149"/>
        <v>42194.565011574072</v>
      </c>
      <c r="L2395" s="3">
        <v>1436456017</v>
      </c>
      <c r="M2395" s="3" t="b">
        <v>0</v>
      </c>
      <c r="N2395" s="3">
        <v>1</v>
      </c>
      <c r="O2395" s="3" t="b">
        <v>0</v>
      </c>
      <c r="P2395" s="3" t="s">
        <v>8267</v>
      </c>
      <c r="Q2395" s="8">
        <f t="shared" si="150"/>
        <v>5.0000000000000001E-4</v>
      </c>
      <c r="R2395" s="10">
        <f t="shared" si="151"/>
        <v>50</v>
      </c>
      <c r="S2395" s="3" t="s">
        <v>8309</v>
      </c>
      <c r="T2395" s="3" t="s">
        <v>8310</v>
      </c>
    </row>
    <row r="2396" spans="1:20" ht="88" x14ac:dyDescent="0.2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14">
        <f t="shared" si="148"/>
        <v>42061.27885416666</v>
      </c>
      <c r="J2396" s="3">
        <v>1424940093</v>
      </c>
      <c r="K2396" s="14">
        <f t="shared" si="149"/>
        <v>42031.27885416666</v>
      </c>
      <c r="L2396" s="3">
        <v>1422348093</v>
      </c>
      <c r="M2396" s="3" t="b">
        <v>0</v>
      </c>
      <c r="N2396" s="3">
        <v>2</v>
      </c>
      <c r="O2396" s="3" t="b">
        <v>0</v>
      </c>
      <c r="P2396" s="3" t="s">
        <v>8267</v>
      </c>
      <c r="Q2396" s="8">
        <f t="shared" si="150"/>
        <v>5.9999999999999995E-4</v>
      </c>
      <c r="R2396" s="10">
        <f t="shared" si="151"/>
        <v>1.5</v>
      </c>
      <c r="S2396" s="3" t="s">
        <v>8309</v>
      </c>
      <c r="T2396" s="3" t="s">
        <v>8310</v>
      </c>
    </row>
    <row r="2397" spans="1:20" ht="88" x14ac:dyDescent="0.2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14">
        <f t="shared" si="148"/>
        <v>42745.289583333331</v>
      </c>
      <c r="J2397" s="3">
        <v>1484038620</v>
      </c>
      <c r="K2397" s="14">
        <f t="shared" si="149"/>
        <v>42717.038043981483</v>
      </c>
      <c r="L2397" s="3">
        <v>1481597687</v>
      </c>
      <c r="M2397" s="3" t="b">
        <v>0</v>
      </c>
      <c r="N2397" s="3">
        <v>0</v>
      </c>
      <c r="O2397" s="3" t="b">
        <v>0</v>
      </c>
      <c r="P2397" s="3" t="s">
        <v>8267</v>
      </c>
      <c r="Q2397" s="8">
        <f t="shared" si="150"/>
        <v>0</v>
      </c>
      <c r="R2397" s="10" t="e">
        <f t="shared" si="151"/>
        <v>#DIV/0!</v>
      </c>
      <c r="S2397" s="3" t="s">
        <v>8309</v>
      </c>
      <c r="T2397" s="3" t="s">
        <v>8310</v>
      </c>
    </row>
    <row r="2398" spans="1:20" ht="110" x14ac:dyDescent="0.2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14">
        <f t="shared" si="148"/>
        <v>42292.765717592592</v>
      </c>
      <c r="J2398" s="3">
        <v>1444940558</v>
      </c>
      <c r="K2398" s="14">
        <f t="shared" si="149"/>
        <v>42262.765717592592</v>
      </c>
      <c r="L2398" s="3">
        <v>1442348558</v>
      </c>
      <c r="M2398" s="3" t="b">
        <v>0</v>
      </c>
      <c r="N2398" s="3">
        <v>1</v>
      </c>
      <c r="O2398" s="3" t="b">
        <v>0</v>
      </c>
      <c r="P2398" s="3" t="s">
        <v>8267</v>
      </c>
      <c r="Q2398" s="8">
        <f t="shared" si="150"/>
        <v>2E-3</v>
      </c>
      <c r="R2398" s="10">
        <f t="shared" si="151"/>
        <v>10</v>
      </c>
      <c r="S2398" s="3" t="s">
        <v>8309</v>
      </c>
      <c r="T2398" s="3" t="s">
        <v>8310</v>
      </c>
    </row>
    <row r="2399" spans="1:20" ht="110" x14ac:dyDescent="0.2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14">
        <f t="shared" si="148"/>
        <v>42006.801574074074</v>
      </c>
      <c r="J2399" s="3">
        <v>1420233256</v>
      </c>
      <c r="K2399" s="14">
        <f t="shared" si="149"/>
        <v>41976.801574074074</v>
      </c>
      <c r="L2399" s="3">
        <v>1417641256</v>
      </c>
      <c r="M2399" s="3" t="b">
        <v>0</v>
      </c>
      <c r="N2399" s="3">
        <v>0</v>
      </c>
      <c r="O2399" s="3" t="b">
        <v>0</v>
      </c>
      <c r="P2399" s="3" t="s">
        <v>8267</v>
      </c>
      <c r="Q2399" s="8">
        <f t="shared" si="150"/>
        <v>0</v>
      </c>
      <c r="R2399" s="10" t="e">
        <f t="shared" si="151"/>
        <v>#DIV/0!</v>
      </c>
      <c r="S2399" s="3" t="s">
        <v>8309</v>
      </c>
      <c r="T2399" s="3" t="s">
        <v>8310</v>
      </c>
    </row>
    <row r="2400" spans="1:20" ht="88" x14ac:dyDescent="0.2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14">
        <f t="shared" si="148"/>
        <v>42187.833148148151</v>
      </c>
      <c r="J2400" s="3">
        <v>1435874384</v>
      </c>
      <c r="K2400" s="14">
        <f t="shared" si="149"/>
        <v>42157.833148148151</v>
      </c>
      <c r="L2400" s="3">
        <v>1433282384</v>
      </c>
      <c r="M2400" s="3" t="b">
        <v>0</v>
      </c>
      <c r="N2400" s="3">
        <v>0</v>
      </c>
      <c r="O2400" s="3" t="b">
        <v>0</v>
      </c>
      <c r="P2400" s="3" t="s">
        <v>8267</v>
      </c>
      <c r="Q2400" s="8">
        <f t="shared" si="150"/>
        <v>0</v>
      </c>
      <c r="R2400" s="10" t="e">
        <f t="shared" si="151"/>
        <v>#DIV/0!</v>
      </c>
      <c r="S2400" s="3" t="s">
        <v>8309</v>
      </c>
      <c r="T2400" s="3" t="s">
        <v>8310</v>
      </c>
    </row>
    <row r="2401" spans="1:20" ht="88" x14ac:dyDescent="0.2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14">
        <f t="shared" si="148"/>
        <v>41991.769745370366</v>
      </c>
      <c r="J2401" s="3">
        <v>1418934506</v>
      </c>
      <c r="K2401" s="14">
        <f t="shared" si="149"/>
        <v>41956.769745370366</v>
      </c>
      <c r="L2401" s="3">
        <v>1415910506</v>
      </c>
      <c r="M2401" s="3" t="b">
        <v>0</v>
      </c>
      <c r="N2401" s="3">
        <v>0</v>
      </c>
      <c r="O2401" s="3" t="b">
        <v>0</v>
      </c>
      <c r="P2401" s="3" t="s">
        <v>8267</v>
      </c>
      <c r="Q2401" s="8">
        <f t="shared" si="150"/>
        <v>0</v>
      </c>
      <c r="R2401" s="10" t="e">
        <f t="shared" si="151"/>
        <v>#DIV/0!</v>
      </c>
      <c r="S2401" s="3" t="s">
        <v>8309</v>
      </c>
      <c r="T2401" s="3" t="s">
        <v>8310</v>
      </c>
    </row>
    <row r="2402" spans="1:20" ht="110" x14ac:dyDescent="0.2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14">
        <f t="shared" si="148"/>
        <v>42474.184768518513</v>
      </c>
      <c r="J2402" s="3">
        <v>1460615164</v>
      </c>
      <c r="K2402" s="14">
        <f t="shared" si="149"/>
        <v>42444.184768518513</v>
      </c>
      <c r="L2402" s="3">
        <v>1458023164</v>
      </c>
      <c r="M2402" s="3" t="b">
        <v>0</v>
      </c>
      <c r="N2402" s="3">
        <v>0</v>
      </c>
      <c r="O2402" s="3" t="b">
        <v>0</v>
      </c>
      <c r="P2402" s="3" t="s">
        <v>8267</v>
      </c>
      <c r="Q2402" s="8">
        <f t="shared" si="150"/>
        <v>0</v>
      </c>
      <c r="R2402" s="10" t="e">
        <f t="shared" si="151"/>
        <v>#DIV/0!</v>
      </c>
      <c r="S2402" s="3" t="s">
        <v>8309</v>
      </c>
      <c r="T2402" s="3" t="s">
        <v>8310</v>
      </c>
    </row>
    <row r="2403" spans="1:20" ht="88" x14ac:dyDescent="0.2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14">
        <f t="shared" si="148"/>
        <v>42434.739537037036</v>
      </c>
      <c r="J2403" s="3">
        <v>1457207096</v>
      </c>
      <c r="K2403" s="14">
        <f t="shared" si="149"/>
        <v>42374.739537037036</v>
      </c>
      <c r="L2403" s="3">
        <v>1452023096</v>
      </c>
      <c r="M2403" s="3" t="b">
        <v>0</v>
      </c>
      <c r="N2403" s="3">
        <v>9</v>
      </c>
      <c r="O2403" s="3" t="b">
        <v>0</v>
      </c>
      <c r="P2403" s="3" t="s">
        <v>8279</v>
      </c>
      <c r="Q2403" s="8">
        <f t="shared" si="150"/>
        <v>7.1785714285714283E-3</v>
      </c>
      <c r="R2403" s="10">
        <f t="shared" si="151"/>
        <v>22.333333333333332</v>
      </c>
      <c r="S2403" s="3" t="s">
        <v>8326</v>
      </c>
      <c r="T2403" s="3" t="s">
        <v>8327</v>
      </c>
    </row>
    <row r="2404" spans="1:20" ht="44" x14ac:dyDescent="0.2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14">
        <f t="shared" si="148"/>
        <v>42137.59642361111</v>
      </c>
      <c r="J2404" s="3">
        <v>1431533931</v>
      </c>
      <c r="K2404" s="14">
        <f t="shared" si="149"/>
        <v>42107.59642361111</v>
      </c>
      <c r="L2404" s="3">
        <v>1428941931</v>
      </c>
      <c r="M2404" s="3" t="b">
        <v>0</v>
      </c>
      <c r="N2404" s="3">
        <v>1</v>
      </c>
      <c r="O2404" s="3" t="b">
        <v>0</v>
      </c>
      <c r="P2404" s="3" t="s">
        <v>8279</v>
      </c>
      <c r="Q2404" s="8">
        <f t="shared" si="150"/>
        <v>4.3333333333333331E-3</v>
      </c>
      <c r="R2404" s="10">
        <f t="shared" si="151"/>
        <v>52</v>
      </c>
      <c r="S2404" s="3" t="s">
        <v>8326</v>
      </c>
      <c r="T2404" s="3" t="s">
        <v>8327</v>
      </c>
    </row>
    <row r="2405" spans="1:20" ht="88" x14ac:dyDescent="0.2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14">
        <f t="shared" si="148"/>
        <v>42459.757615740738</v>
      </c>
      <c r="J2405" s="3">
        <v>1459368658</v>
      </c>
      <c r="K2405" s="14">
        <f t="shared" si="149"/>
        <v>42399.79928240741</v>
      </c>
      <c r="L2405" s="3">
        <v>1454188258</v>
      </c>
      <c r="M2405" s="3" t="b">
        <v>0</v>
      </c>
      <c r="N2405" s="3">
        <v>12</v>
      </c>
      <c r="O2405" s="3" t="b">
        <v>0</v>
      </c>
      <c r="P2405" s="3" t="s">
        <v>8279</v>
      </c>
      <c r="Q2405" s="8">
        <f t="shared" si="150"/>
        <v>0.16833333333333333</v>
      </c>
      <c r="R2405" s="10">
        <f t="shared" si="151"/>
        <v>16.833333333333332</v>
      </c>
      <c r="S2405" s="3" t="s">
        <v>8326</v>
      </c>
      <c r="T2405" s="3" t="s">
        <v>8327</v>
      </c>
    </row>
    <row r="2406" spans="1:20" ht="110" x14ac:dyDescent="0.2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14">
        <f t="shared" si="148"/>
        <v>42371.956099537034</v>
      </c>
      <c r="J2406" s="3">
        <v>1451782607</v>
      </c>
      <c r="K2406" s="14">
        <f t="shared" si="149"/>
        <v>42341.956099537034</v>
      </c>
      <c r="L2406" s="3">
        <v>1449190607</v>
      </c>
      <c r="M2406" s="3" t="b">
        <v>0</v>
      </c>
      <c r="N2406" s="3">
        <v>0</v>
      </c>
      <c r="O2406" s="3" t="b">
        <v>0</v>
      </c>
      <c r="P2406" s="3" t="s">
        <v>8279</v>
      </c>
      <c r="Q2406" s="8">
        <f t="shared" si="150"/>
        <v>0</v>
      </c>
      <c r="R2406" s="10" t="e">
        <f t="shared" si="151"/>
        <v>#DIV/0!</v>
      </c>
      <c r="S2406" s="3" t="s">
        <v>8326</v>
      </c>
      <c r="T2406" s="3" t="s">
        <v>8327</v>
      </c>
    </row>
    <row r="2407" spans="1:20" ht="66" x14ac:dyDescent="0.2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14">
        <f t="shared" si="148"/>
        <v>42616.502025462956</v>
      </c>
      <c r="J2407" s="3">
        <v>1472911375</v>
      </c>
      <c r="K2407" s="14">
        <f t="shared" si="149"/>
        <v>42595.502025462956</v>
      </c>
      <c r="L2407" s="3">
        <v>1471096975</v>
      </c>
      <c r="M2407" s="3" t="b">
        <v>0</v>
      </c>
      <c r="N2407" s="3">
        <v>20</v>
      </c>
      <c r="O2407" s="3" t="b">
        <v>0</v>
      </c>
      <c r="P2407" s="3" t="s">
        <v>8279</v>
      </c>
      <c r="Q2407" s="8">
        <f t="shared" si="150"/>
        <v>0.22520000000000001</v>
      </c>
      <c r="R2407" s="10">
        <f t="shared" si="151"/>
        <v>56.3</v>
      </c>
      <c r="S2407" s="3" t="s">
        <v>8326</v>
      </c>
      <c r="T2407" s="3" t="s">
        <v>8327</v>
      </c>
    </row>
    <row r="2408" spans="1:20" ht="88" x14ac:dyDescent="0.2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14">
        <f t="shared" si="148"/>
        <v>42023.027662037035</v>
      </c>
      <c r="J2408" s="3">
        <v>1421635190</v>
      </c>
      <c r="K2408" s="14">
        <f t="shared" si="149"/>
        <v>41983.027662037035</v>
      </c>
      <c r="L2408" s="3">
        <v>1418179190</v>
      </c>
      <c r="M2408" s="3" t="b">
        <v>0</v>
      </c>
      <c r="N2408" s="3">
        <v>16</v>
      </c>
      <c r="O2408" s="3" t="b">
        <v>0</v>
      </c>
      <c r="P2408" s="3" t="s">
        <v>8279</v>
      </c>
      <c r="Q2408" s="8">
        <f t="shared" si="150"/>
        <v>0.41384615384615386</v>
      </c>
      <c r="R2408" s="10">
        <f t="shared" si="151"/>
        <v>84.0625</v>
      </c>
      <c r="S2408" s="3" t="s">
        <v>8326</v>
      </c>
      <c r="T2408" s="3" t="s">
        <v>8327</v>
      </c>
    </row>
    <row r="2409" spans="1:20" ht="88" x14ac:dyDescent="0.2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14">
        <f t="shared" si="148"/>
        <v>42105.166666666664</v>
      </c>
      <c r="J2409" s="3">
        <v>1428732000</v>
      </c>
      <c r="K2409" s="14">
        <f t="shared" si="149"/>
        <v>42082.492222222216</v>
      </c>
      <c r="L2409" s="3">
        <v>1426772928</v>
      </c>
      <c r="M2409" s="3" t="b">
        <v>0</v>
      </c>
      <c r="N2409" s="3">
        <v>33</v>
      </c>
      <c r="O2409" s="3" t="b">
        <v>0</v>
      </c>
      <c r="P2409" s="3" t="s">
        <v>8279</v>
      </c>
      <c r="Q2409" s="8">
        <f t="shared" si="150"/>
        <v>0.25259090909090909</v>
      </c>
      <c r="R2409" s="10">
        <f t="shared" si="151"/>
        <v>168.39393939393941</v>
      </c>
      <c r="S2409" s="3" t="s">
        <v>8326</v>
      </c>
      <c r="T2409" s="3" t="s">
        <v>8327</v>
      </c>
    </row>
    <row r="2410" spans="1:20" ht="66" x14ac:dyDescent="0.2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14">
        <f t="shared" si="148"/>
        <v>41949.099039351851</v>
      </c>
      <c r="J2410" s="3">
        <v>1415247757</v>
      </c>
      <c r="K2410" s="14">
        <f t="shared" si="149"/>
        <v>41919.05737268518</v>
      </c>
      <c r="L2410" s="3">
        <v>1412652157</v>
      </c>
      <c r="M2410" s="3" t="b">
        <v>0</v>
      </c>
      <c r="N2410" s="3">
        <v>2</v>
      </c>
      <c r="O2410" s="3" t="b">
        <v>0</v>
      </c>
      <c r="P2410" s="3" t="s">
        <v>8279</v>
      </c>
      <c r="Q2410" s="8">
        <f t="shared" si="150"/>
        <v>2E-3</v>
      </c>
      <c r="R2410" s="10">
        <f t="shared" si="151"/>
        <v>15</v>
      </c>
      <c r="S2410" s="3" t="s">
        <v>8326</v>
      </c>
      <c r="T2410" s="3" t="s">
        <v>8327</v>
      </c>
    </row>
    <row r="2411" spans="1:20" ht="88" x14ac:dyDescent="0.2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14">
        <f t="shared" si="148"/>
        <v>42234.792534722219</v>
      </c>
      <c r="J2411" s="3">
        <v>1439931675</v>
      </c>
      <c r="K2411" s="14">
        <f t="shared" si="149"/>
        <v>42204.792534722219</v>
      </c>
      <c r="L2411" s="3">
        <v>1437339675</v>
      </c>
      <c r="M2411" s="3" t="b">
        <v>0</v>
      </c>
      <c r="N2411" s="3">
        <v>6</v>
      </c>
      <c r="O2411" s="3" t="b">
        <v>0</v>
      </c>
      <c r="P2411" s="3" t="s">
        <v>8279</v>
      </c>
      <c r="Q2411" s="8">
        <f t="shared" si="150"/>
        <v>1.84E-2</v>
      </c>
      <c r="R2411" s="10">
        <f t="shared" si="151"/>
        <v>76.666666666666671</v>
      </c>
      <c r="S2411" s="3" t="s">
        <v>8326</v>
      </c>
      <c r="T2411" s="3" t="s">
        <v>8327</v>
      </c>
    </row>
    <row r="2412" spans="1:20" ht="88" x14ac:dyDescent="0.2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14">
        <f t="shared" si="148"/>
        <v>42254.324942129628</v>
      </c>
      <c r="J2412" s="3">
        <v>1441619275</v>
      </c>
      <c r="K2412" s="14">
        <f t="shared" si="149"/>
        <v>42224.324942129628</v>
      </c>
      <c r="L2412" s="3">
        <v>1439027275</v>
      </c>
      <c r="M2412" s="3" t="b">
        <v>0</v>
      </c>
      <c r="N2412" s="3">
        <v>0</v>
      </c>
      <c r="O2412" s="3" t="b">
        <v>0</v>
      </c>
      <c r="P2412" s="3" t="s">
        <v>8279</v>
      </c>
      <c r="Q2412" s="8">
        <f t="shared" si="150"/>
        <v>0</v>
      </c>
      <c r="R2412" s="10" t="e">
        <f t="shared" si="151"/>
        <v>#DIV/0!</v>
      </c>
      <c r="S2412" s="3" t="s">
        <v>8326</v>
      </c>
      <c r="T2412" s="3" t="s">
        <v>8327</v>
      </c>
    </row>
    <row r="2413" spans="1:20" ht="110" x14ac:dyDescent="0.2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14">
        <f t="shared" si="148"/>
        <v>42241.649097222216</v>
      </c>
      <c r="J2413" s="3">
        <v>1440524082</v>
      </c>
      <c r="K2413" s="14">
        <f t="shared" si="149"/>
        <v>42211.649097222216</v>
      </c>
      <c r="L2413" s="3">
        <v>1437932082</v>
      </c>
      <c r="M2413" s="3" t="b">
        <v>0</v>
      </c>
      <c r="N2413" s="3">
        <v>3</v>
      </c>
      <c r="O2413" s="3" t="b">
        <v>0</v>
      </c>
      <c r="P2413" s="3" t="s">
        <v>8279</v>
      </c>
      <c r="Q2413" s="8">
        <f t="shared" si="150"/>
        <v>6.0400000000000002E-3</v>
      </c>
      <c r="R2413" s="10">
        <f t="shared" si="151"/>
        <v>50.333333333333336</v>
      </c>
      <c r="S2413" s="3" t="s">
        <v>8326</v>
      </c>
      <c r="T2413" s="3" t="s">
        <v>8327</v>
      </c>
    </row>
    <row r="2414" spans="1:20" ht="110" x14ac:dyDescent="0.2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14">
        <f t="shared" si="148"/>
        <v>42700.695289351854</v>
      </c>
      <c r="J2414" s="3">
        <v>1480185673</v>
      </c>
      <c r="K2414" s="14">
        <f t="shared" si="149"/>
        <v>42655.653622685182</v>
      </c>
      <c r="L2414" s="3">
        <v>1476294073</v>
      </c>
      <c r="M2414" s="3" t="b">
        <v>0</v>
      </c>
      <c r="N2414" s="3">
        <v>0</v>
      </c>
      <c r="O2414" s="3" t="b">
        <v>0</v>
      </c>
      <c r="P2414" s="3" t="s">
        <v>8279</v>
      </c>
      <c r="Q2414" s="8">
        <f t="shared" si="150"/>
        <v>0</v>
      </c>
      <c r="R2414" s="10" t="e">
        <f t="shared" si="151"/>
        <v>#DIV/0!</v>
      </c>
      <c r="S2414" s="3" t="s">
        <v>8326</v>
      </c>
      <c r="T2414" s="3" t="s">
        <v>8327</v>
      </c>
    </row>
    <row r="2415" spans="1:20" ht="88" x14ac:dyDescent="0.2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14">
        <f t="shared" si="148"/>
        <v>41790.895833333328</v>
      </c>
      <c r="J2415" s="3">
        <v>1401579000</v>
      </c>
      <c r="K2415" s="14">
        <f t="shared" si="149"/>
        <v>41760.026412037034</v>
      </c>
      <c r="L2415" s="3">
        <v>1398911882</v>
      </c>
      <c r="M2415" s="3" t="b">
        <v>0</v>
      </c>
      <c r="N2415" s="3">
        <v>3</v>
      </c>
      <c r="O2415" s="3" t="b">
        <v>0</v>
      </c>
      <c r="P2415" s="3" t="s">
        <v>8279</v>
      </c>
      <c r="Q2415" s="8">
        <f t="shared" si="150"/>
        <v>8.3333333333333332E-3</v>
      </c>
      <c r="R2415" s="10">
        <f t="shared" si="151"/>
        <v>8.3333333333333339</v>
      </c>
      <c r="S2415" s="3" t="s">
        <v>8326</v>
      </c>
      <c r="T2415" s="3" t="s">
        <v>8327</v>
      </c>
    </row>
    <row r="2416" spans="1:20" ht="88" x14ac:dyDescent="0.2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14">
        <f t="shared" si="148"/>
        <v>42238.082638888889</v>
      </c>
      <c r="J2416" s="3">
        <v>1440215940</v>
      </c>
      <c r="K2416" s="14">
        <f t="shared" si="149"/>
        <v>42198.611805555549</v>
      </c>
      <c r="L2416" s="3">
        <v>1436805660</v>
      </c>
      <c r="M2416" s="3" t="b">
        <v>0</v>
      </c>
      <c r="N2416" s="3">
        <v>13</v>
      </c>
      <c r="O2416" s="3" t="b">
        <v>0</v>
      </c>
      <c r="P2416" s="3" t="s">
        <v>8279</v>
      </c>
      <c r="Q2416" s="8">
        <f t="shared" si="150"/>
        <v>3.0666666666666665E-2</v>
      </c>
      <c r="R2416" s="10">
        <f t="shared" si="151"/>
        <v>35.384615384615387</v>
      </c>
      <c r="S2416" s="3" t="s">
        <v>8326</v>
      </c>
      <c r="T2416" s="3" t="s">
        <v>8327</v>
      </c>
    </row>
    <row r="2417" spans="1:20" ht="88" x14ac:dyDescent="0.2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14">
        <f t="shared" si="148"/>
        <v>42566.779467592591</v>
      </c>
      <c r="J2417" s="3">
        <v>1468615346</v>
      </c>
      <c r="K2417" s="14">
        <f t="shared" si="149"/>
        <v>42536.779467592591</v>
      </c>
      <c r="L2417" s="3">
        <v>1466023346</v>
      </c>
      <c r="M2417" s="3" t="b">
        <v>0</v>
      </c>
      <c r="N2417" s="3">
        <v>6</v>
      </c>
      <c r="O2417" s="3" t="b">
        <v>0</v>
      </c>
      <c r="P2417" s="3" t="s">
        <v>8279</v>
      </c>
      <c r="Q2417" s="8">
        <f t="shared" si="150"/>
        <v>5.5833333333333334E-3</v>
      </c>
      <c r="R2417" s="10">
        <f t="shared" si="151"/>
        <v>55.833333333333336</v>
      </c>
      <c r="S2417" s="3" t="s">
        <v>8326</v>
      </c>
      <c r="T2417" s="3" t="s">
        <v>8327</v>
      </c>
    </row>
    <row r="2418" spans="1:20" ht="88" x14ac:dyDescent="0.2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14">
        <f t="shared" si="148"/>
        <v>42077.541666666664</v>
      </c>
      <c r="J2418" s="3">
        <v>1426345200</v>
      </c>
      <c r="K2418" s="14">
        <f t="shared" si="149"/>
        <v>42019.654432870368</v>
      </c>
      <c r="L2418" s="3">
        <v>1421343743</v>
      </c>
      <c r="M2418" s="3" t="b">
        <v>0</v>
      </c>
      <c r="N2418" s="3">
        <v>1</v>
      </c>
      <c r="O2418" s="3" t="b">
        <v>0</v>
      </c>
      <c r="P2418" s="3" t="s">
        <v>8279</v>
      </c>
      <c r="Q2418" s="8">
        <f t="shared" si="150"/>
        <v>2.5000000000000001E-4</v>
      </c>
      <c r="R2418" s="10">
        <f t="shared" si="151"/>
        <v>5</v>
      </c>
      <c r="S2418" s="3" t="s">
        <v>8326</v>
      </c>
      <c r="T2418" s="3" t="s">
        <v>8327</v>
      </c>
    </row>
    <row r="2419" spans="1:20" ht="110" x14ac:dyDescent="0.2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14">
        <f t="shared" si="148"/>
        <v>41861.800775462958</v>
      </c>
      <c r="J2419" s="3">
        <v>1407705187</v>
      </c>
      <c r="K2419" s="14">
        <f t="shared" si="149"/>
        <v>41831.800775462958</v>
      </c>
      <c r="L2419" s="3">
        <v>1405113187</v>
      </c>
      <c r="M2419" s="3" t="b">
        <v>0</v>
      </c>
      <c r="N2419" s="3">
        <v>0</v>
      </c>
      <c r="O2419" s="3" t="b">
        <v>0</v>
      </c>
      <c r="P2419" s="3" t="s">
        <v>8279</v>
      </c>
      <c r="Q2419" s="8">
        <f t="shared" si="150"/>
        <v>0</v>
      </c>
      <c r="R2419" s="10" t="e">
        <f t="shared" si="151"/>
        <v>#DIV/0!</v>
      </c>
      <c r="S2419" s="3" t="s">
        <v>8326</v>
      </c>
      <c r="T2419" s="3" t="s">
        <v>8327</v>
      </c>
    </row>
    <row r="2420" spans="1:20" ht="44" x14ac:dyDescent="0.2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14">
        <f t="shared" si="148"/>
        <v>42087.731990740744</v>
      </c>
      <c r="J2420" s="3">
        <v>1427225644</v>
      </c>
      <c r="K2420" s="14">
        <f t="shared" si="149"/>
        <v>42027.773657407401</v>
      </c>
      <c r="L2420" s="3">
        <v>1422045244</v>
      </c>
      <c r="M2420" s="3" t="b">
        <v>0</v>
      </c>
      <c r="N2420" s="3">
        <v>5</v>
      </c>
      <c r="O2420" s="3" t="b">
        <v>0</v>
      </c>
      <c r="P2420" s="3" t="s">
        <v>8279</v>
      </c>
      <c r="Q2420" s="8">
        <f t="shared" si="150"/>
        <v>2.0000000000000001E-4</v>
      </c>
      <c r="R2420" s="10">
        <f t="shared" si="151"/>
        <v>1</v>
      </c>
      <c r="S2420" s="3" t="s">
        <v>8326</v>
      </c>
      <c r="T2420" s="3" t="s">
        <v>8327</v>
      </c>
    </row>
    <row r="2421" spans="1:20" ht="110" x14ac:dyDescent="0.2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14">
        <f t="shared" si="148"/>
        <v>42053.654965277768</v>
      </c>
      <c r="J2421" s="3">
        <v>1424281389</v>
      </c>
      <c r="K2421" s="14">
        <f t="shared" si="149"/>
        <v>41993.654965277776</v>
      </c>
      <c r="L2421" s="3">
        <v>1419097389</v>
      </c>
      <c r="M2421" s="3" t="b">
        <v>0</v>
      </c>
      <c r="N2421" s="3">
        <v>0</v>
      </c>
      <c r="O2421" s="3" t="b">
        <v>0</v>
      </c>
      <c r="P2421" s="3" t="s">
        <v>8279</v>
      </c>
      <c r="Q2421" s="8">
        <f t="shared" si="150"/>
        <v>0</v>
      </c>
      <c r="R2421" s="10" t="e">
        <f t="shared" si="151"/>
        <v>#DIV/0!</v>
      </c>
      <c r="S2421" s="3" t="s">
        <v>8326</v>
      </c>
      <c r="T2421" s="3" t="s">
        <v>8327</v>
      </c>
    </row>
    <row r="2422" spans="1:20" ht="88" x14ac:dyDescent="0.2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14">
        <f t="shared" si="148"/>
        <v>41952.987210648142</v>
      </c>
      <c r="J2422" s="3">
        <v>1415583695</v>
      </c>
      <c r="K2422" s="14">
        <f t="shared" si="149"/>
        <v>41892.945543981477</v>
      </c>
      <c r="L2422" s="3">
        <v>1410396095</v>
      </c>
      <c r="M2422" s="3" t="b">
        <v>0</v>
      </c>
      <c r="N2422" s="3">
        <v>36</v>
      </c>
      <c r="O2422" s="3" t="b">
        <v>0</v>
      </c>
      <c r="P2422" s="3" t="s">
        <v>8279</v>
      </c>
      <c r="Q2422" s="8">
        <f t="shared" si="150"/>
        <v>0.14825133372851215</v>
      </c>
      <c r="R2422" s="10">
        <f t="shared" si="151"/>
        <v>69.472222222222229</v>
      </c>
      <c r="S2422" s="3" t="s">
        <v>8326</v>
      </c>
      <c r="T2422" s="3" t="s">
        <v>8327</v>
      </c>
    </row>
    <row r="2423" spans="1:20" ht="44" x14ac:dyDescent="0.2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14">
        <f t="shared" si="148"/>
        <v>42056.604120370372</v>
      </c>
      <c r="J2423" s="3">
        <v>1424536196</v>
      </c>
      <c r="K2423" s="14">
        <f t="shared" si="149"/>
        <v>42026.604120370372</v>
      </c>
      <c r="L2423" s="3">
        <v>1421944196</v>
      </c>
      <c r="M2423" s="3" t="b">
        <v>0</v>
      </c>
      <c r="N2423" s="3">
        <v>1</v>
      </c>
      <c r="O2423" s="3" t="b">
        <v>0</v>
      </c>
      <c r="P2423" s="3" t="s">
        <v>8279</v>
      </c>
      <c r="Q2423" s="8">
        <f t="shared" si="150"/>
        <v>1.6666666666666666E-4</v>
      </c>
      <c r="R2423" s="10">
        <f t="shared" si="151"/>
        <v>1</v>
      </c>
      <c r="S2423" s="3" t="s">
        <v>8326</v>
      </c>
      <c r="T2423" s="3" t="s">
        <v>8327</v>
      </c>
    </row>
    <row r="2424" spans="1:20" ht="44" x14ac:dyDescent="0.2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14">
        <f t="shared" si="148"/>
        <v>42074.599953703706</v>
      </c>
      <c r="J2424" s="3">
        <v>1426091036</v>
      </c>
      <c r="K2424" s="14">
        <f t="shared" si="149"/>
        <v>42044.641620370363</v>
      </c>
      <c r="L2424" s="3">
        <v>1423502636</v>
      </c>
      <c r="M2424" s="3" t="b">
        <v>0</v>
      </c>
      <c r="N2424" s="3">
        <v>1</v>
      </c>
      <c r="O2424" s="3" t="b">
        <v>0</v>
      </c>
      <c r="P2424" s="3" t="s">
        <v>8279</v>
      </c>
      <c r="Q2424" s="8">
        <f t="shared" si="150"/>
        <v>2E-3</v>
      </c>
      <c r="R2424" s="10">
        <f t="shared" si="151"/>
        <v>1</v>
      </c>
      <c r="S2424" s="3" t="s">
        <v>8326</v>
      </c>
      <c r="T2424" s="3" t="s">
        <v>8327</v>
      </c>
    </row>
    <row r="2425" spans="1:20" ht="88" x14ac:dyDescent="0.2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14">
        <f t="shared" si="148"/>
        <v>42004.621412037035</v>
      </c>
      <c r="J2425" s="3">
        <v>1420044890</v>
      </c>
      <c r="K2425" s="14">
        <f t="shared" si="149"/>
        <v>41974.621412037035</v>
      </c>
      <c r="L2425" s="3">
        <v>1417452890</v>
      </c>
      <c r="M2425" s="3" t="b">
        <v>0</v>
      </c>
      <c r="N2425" s="3">
        <v>1</v>
      </c>
      <c r="O2425" s="3" t="b">
        <v>0</v>
      </c>
      <c r="P2425" s="3" t="s">
        <v>8279</v>
      </c>
      <c r="Q2425" s="8">
        <f t="shared" si="150"/>
        <v>1.3333333333333334E-4</v>
      </c>
      <c r="R2425" s="10">
        <f t="shared" si="151"/>
        <v>8</v>
      </c>
      <c r="S2425" s="3" t="s">
        <v>8326</v>
      </c>
      <c r="T2425" s="3" t="s">
        <v>8327</v>
      </c>
    </row>
    <row r="2426" spans="1:20" ht="66" x14ac:dyDescent="0.2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14">
        <f t="shared" si="148"/>
        <v>41939.809120370366</v>
      </c>
      <c r="J2426" s="3">
        <v>1414445108</v>
      </c>
      <c r="K2426" s="14">
        <f t="shared" si="149"/>
        <v>41909.809120370366</v>
      </c>
      <c r="L2426" s="3">
        <v>1411853108</v>
      </c>
      <c r="M2426" s="3" t="b">
        <v>0</v>
      </c>
      <c r="N2426" s="3">
        <v>9</v>
      </c>
      <c r="O2426" s="3" t="b">
        <v>0</v>
      </c>
      <c r="P2426" s="3" t="s">
        <v>8279</v>
      </c>
      <c r="Q2426" s="8">
        <f t="shared" si="150"/>
        <v>1.24E-2</v>
      </c>
      <c r="R2426" s="10">
        <f t="shared" si="151"/>
        <v>34.444444444444443</v>
      </c>
      <c r="S2426" s="3" t="s">
        <v>8326</v>
      </c>
      <c r="T2426" s="3" t="s">
        <v>8327</v>
      </c>
    </row>
    <row r="2427" spans="1:20" ht="88" x14ac:dyDescent="0.2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14">
        <f t="shared" si="148"/>
        <v>42517.836111111108</v>
      </c>
      <c r="J2427" s="3">
        <v>1464386640</v>
      </c>
      <c r="K2427" s="14">
        <f t="shared" si="149"/>
        <v>42502.830428240741</v>
      </c>
      <c r="L2427" s="3">
        <v>1463090149</v>
      </c>
      <c r="M2427" s="3" t="b">
        <v>0</v>
      </c>
      <c r="N2427" s="3">
        <v>1</v>
      </c>
      <c r="O2427" s="3" t="b">
        <v>0</v>
      </c>
      <c r="P2427" s="3" t="s">
        <v>8279</v>
      </c>
      <c r="Q2427" s="8">
        <f t="shared" si="150"/>
        <v>2.8571428571428574E-4</v>
      </c>
      <c r="R2427" s="10">
        <f t="shared" si="151"/>
        <v>1</v>
      </c>
      <c r="S2427" s="3" t="s">
        <v>8326</v>
      </c>
      <c r="T2427" s="3" t="s">
        <v>8327</v>
      </c>
    </row>
    <row r="2428" spans="1:20" ht="88" x14ac:dyDescent="0.2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14">
        <f t="shared" si="148"/>
        <v>42224.086712962955</v>
      </c>
      <c r="J2428" s="3">
        <v>1439006692</v>
      </c>
      <c r="K2428" s="14">
        <f t="shared" si="149"/>
        <v>42164.086712962962</v>
      </c>
      <c r="L2428" s="3">
        <v>1433822692</v>
      </c>
      <c r="M2428" s="3" t="b">
        <v>0</v>
      </c>
      <c r="N2428" s="3">
        <v>0</v>
      </c>
      <c r="O2428" s="3" t="b">
        <v>0</v>
      </c>
      <c r="P2428" s="3" t="s">
        <v>8279</v>
      </c>
      <c r="Q2428" s="8">
        <f t="shared" si="150"/>
        <v>0</v>
      </c>
      <c r="R2428" s="10" t="e">
        <f t="shared" si="151"/>
        <v>#DIV/0!</v>
      </c>
      <c r="S2428" s="3" t="s">
        <v>8326</v>
      </c>
      <c r="T2428" s="3" t="s">
        <v>8327</v>
      </c>
    </row>
    <row r="2429" spans="1:20" ht="66" x14ac:dyDescent="0.2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14">
        <f t="shared" si="148"/>
        <v>42452.193668981483</v>
      </c>
      <c r="J2429" s="3">
        <v>1458715133</v>
      </c>
      <c r="K2429" s="14">
        <f t="shared" si="149"/>
        <v>42412.235335648147</v>
      </c>
      <c r="L2429" s="3">
        <v>1455262733</v>
      </c>
      <c r="M2429" s="3" t="b">
        <v>0</v>
      </c>
      <c r="N2429" s="3">
        <v>1</v>
      </c>
      <c r="O2429" s="3" t="b">
        <v>0</v>
      </c>
      <c r="P2429" s="3" t="s">
        <v>8279</v>
      </c>
      <c r="Q2429" s="8">
        <f t="shared" si="150"/>
        <v>2.0000000000000002E-5</v>
      </c>
      <c r="R2429" s="10">
        <f t="shared" si="151"/>
        <v>1</v>
      </c>
      <c r="S2429" s="3" t="s">
        <v>8326</v>
      </c>
      <c r="T2429" s="3" t="s">
        <v>8327</v>
      </c>
    </row>
    <row r="2430" spans="1:20" ht="66" x14ac:dyDescent="0.2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14">
        <f t="shared" si="148"/>
        <v>42075.659155092588</v>
      </c>
      <c r="J2430" s="3">
        <v>1426182551</v>
      </c>
      <c r="K2430" s="14">
        <f t="shared" si="149"/>
        <v>42045.700821759259</v>
      </c>
      <c r="L2430" s="3">
        <v>1423594151</v>
      </c>
      <c r="M2430" s="3" t="b">
        <v>0</v>
      </c>
      <c r="N2430" s="3">
        <v>1</v>
      </c>
      <c r="O2430" s="3" t="b">
        <v>0</v>
      </c>
      <c r="P2430" s="3" t="s">
        <v>8279</v>
      </c>
      <c r="Q2430" s="8">
        <f t="shared" si="150"/>
        <v>2.8571428571428571E-5</v>
      </c>
      <c r="R2430" s="10">
        <f t="shared" si="151"/>
        <v>1</v>
      </c>
      <c r="S2430" s="3" t="s">
        <v>8326</v>
      </c>
      <c r="T2430" s="3" t="s">
        <v>8327</v>
      </c>
    </row>
    <row r="2431" spans="1:20" ht="110" x14ac:dyDescent="0.2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14">
        <f t="shared" si="148"/>
        <v>42771.613888888889</v>
      </c>
      <c r="J2431" s="3">
        <v>1486313040</v>
      </c>
      <c r="K2431" s="14">
        <f t="shared" si="149"/>
        <v>42734.795902777776</v>
      </c>
      <c r="L2431" s="3">
        <v>1483131966</v>
      </c>
      <c r="M2431" s="3" t="b">
        <v>0</v>
      </c>
      <c r="N2431" s="3">
        <v>4</v>
      </c>
      <c r="O2431" s="3" t="b">
        <v>0</v>
      </c>
      <c r="P2431" s="3" t="s">
        <v>8279</v>
      </c>
      <c r="Q2431" s="8">
        <f t="shared" si="150"/>
        <v>1.4321428571428572E-2</v>
      </c>
      <c r="R2431" s="10">
        <f t="shared" si="151"/>
        <v>501.25</v>
      </c>
      <c r="S2431" s="3" t="s">
        <v>8326</v>
      </c>
      <c r="T2431" s="3" t="s">
        <v>8327</v>
      </c>
    </row>
    <row r="2432" spans="1:20" ht="88" x14ac:dyDescent="0.2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14">
        <f t="shared" si="148"/>
        <v>42412.047499999993</v>
      </c>
      <c r="J2432" s="3">
        <v>1455246504</v>
      </c>
      <c r="K2432" s="14">
        <f t="shared" si="149"/>
        <v>42382.047499999993</v>
      </c>
      <c r="L2432" s="3">
        <v>1452654504</v>
      </c>
      <c r="M2432" s="3" t="b">
        <v>0</v>
      </c>
      <c r="N2432" s="3">
        <v>2</v>
      </c>
      <c r="O2432" s="3" t="b">
        <v>0</v>
      </c>
      <c r="P2432" s="3" t="s">
        <v>8279</v>
      </c>
      <c r="Q2432" s="8">
        <f t="shared" si="150"/>
        <v>7.0000000000000001E-3</v>
      </c>
      <c r="R2432" s="10">
        <f t="shared" si="151"/>
        <v>10.5</v>
      </c>
      <c r="S2432" s="3" t="s">
        <v>8326</v>
      </c>
      <c r="T2432" s="3" t="s">
        <v>8327</v>
      </c>
    </row>
    <row r="2433" spans="1:20" ht="66" x14ac:dyDescent="0.2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14">
        <f t="shared" si="148"/>
        <v>42549.016354166662</v>
      </c>
      <c r="J2433" s="3">
        <v>1467080613</v>
      </c>
      <c r="K2433" s="14">
        <f t="shared" si="149"/>
        <v>42489.016354166662</v>
      </c>
      <c r="L2433" s="3">
        <v>1461896613</v>
      </c>
      <c r="M2433" s="3" t="b">
        <v>0</v>
      </c>
      <c r="N2433" s="3">
        <v>2</v>
      </c>
      <c r="O2433" s="3" t="b">
        <v>0</v>
      </c>
      <c r="P2433" s="3" t="s">
        <v>8279</v>
      </c>
      <c r="Q2433" s="8">
        <f t="shared" si="150"/>
        <v>2.0000000000000002E-5</v>
      </c>
      <c r="R2433" s="10">
        <f t="shared" si="151"/>
        <v>1</v>
      </c>
      <c r="S2433" s="3" t="s">
        <v>8326</v>
      </c>
      <c r="T2433" s="3" t="s">
        <v>8327</v>
      </c>
    </row>
    <row r="2434" spans="1:20" ht="88" x14ac:dyDescent="0.2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14">
        <f t="shared" si="148"/>
        <v>42071.135381944441</v>
      </c>
      <c r="J2434" s="3">
        <v>1425791697</v>
      </c>
      <c r="K2434" s="14">
        <f t="shared" si="149"/>
        <v>42041.135381944441</v>
      </c>
      <c r="L2434" s="3">
        <v>1423199697</v>
      </c>
      <c r="M2434" s="3" t="b">
        <v>0</v>
      </c>
      <c r="N2434" s="3">
        <v>2</v>
      </c>
      <c r="O2434" s="3" t="b">
        <v>0</v>
      </c>
      <c r="P2434" s="3" t="s">
        <v>8279</v>
      </c>
      <c r="Q2434" s="8">
        <f t="shared" si="150"/>
        <v>1.4285714285714287E-4</v>
      </c>
      <c r="R2434" s="10">
        <f t="shared" si="151"/>
        <v>1</v>
      </c>
      <c r="S2434" s="3" t="s">
        <v>8326</v>
      </c>
      <c r="T2434" s="3" t="s">
        <v>8327</v>
      </c>
    </row>
    <row r="2435" spans="1:20" ht="88" x14ac:dyDescent="0.2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14">
        <f t="shared" ref="I2435:I2498" si="152">(((J2435/60)/60)/24)+DATE(1970,1,1)+(-2/24)</f>
        <v>42427.816469907404</v>
      </c>
      <c r="J2435" s="3">
        <v>1456608943</v>
      </c>
      <c r="K2435" s="14">
        <f t="shared" ref="K2435:K2498" si="153">(L2435/86400)+25569+(-2/24)</f>
        <v>42397.816469907404</v>
      </c>
      <c r="L2435" s="3">
        <v>1454016943</v>
      </c>
      <c r="M2435" s="3" t="b">
        <v>0</v>
      </c>
      <c r="N2435" s="3">
        <v>0</v>
      </c>
      <c r="O2435" s="3" t="b">
        <v>0</v>
      </c>
      <c r="P2435" s="3" t="s">
        <v>8279</v>
      </c>
      <c r="Q2435" s="8">
        <f t="shared" ref="Q2435:Q2498" si="154">E2435/D2435</f>
        <v>0</v>
      </c>
      <c r="R2435" s="10" t="e">
        <f t="shared" ref="R2435:R2498" si="155">E2435/N2435</f>
        <v>#DIV/0!</v>
      </c>
      <c r="S2435" s="3" t="s">
        <v>8326</v>
      </c>
      <c r="T2435" s="3" t="s">
        <v>8327</v>
      </c>
    </row>
    <row r="2436" spans="1:20" ht="110" x14ac:dyDescent="0.2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14">
        <f t="shared" si="152"/>
        <v>42220.102708333325</v>
      </c>
      <c r="J2436" s="3">
        <v>1438662474</v>
      </c>
      <c r="K2436" s="14">
        <f t="shared" si="153"/>
        <v>42180.102708333332</v>
      </c>
      <c r="L2436" s="3">
        <v>1435206474</v>
      </c>
      <c r="M2436" s="3" t="b">
        <v>0</v>
      </c>
      <c r="N2436" s="3">
        <v>2</v>
      </c>
      <c r="O2436" s="3" t="b">
        <v>0</v>
      </c>
      <c r="P2436" s="3" t="s">
        <v>8279</v>
      </c>
      <c r="Q2436" s="8">
        <f t="shared" si="154"/>
        <v>1.2999999999999999E-3</v>
      </c>
      <c r="R2436" s="10">
        <f t="shared" si="155"/>
        <v>13</v>
      </c>
      <c r="S2436" s="3" t="s">
        <v>8326</v>
      </c>
      <c r="T2436" s="3" t="s">
        <v>8327</v>
      </c>
    </row>
    <row r="2437" spans="1:20" ht="88" x14ac:dyDescent="0.2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14">
        <f t="shared" si="152"/>
        <v>42282.194282407399</v>
      </c>
      <c r="J2437" s="3">
        <v>1444027186</v>
      </c>
      <c r="K2437" s="14">
        <f t="shared" si="153"/>
        <v>42252.194282407407</v>
      </c>
      <c r="L2437" s="3">
        <v>1441435186</v>
      </c>
      <c r="M2437" s="3" t="b">
        <v>0</v>
      </c>
      <c r="N2437" s="3">
        <v>4</v>
      </c>
      <c r="O2437" s="3" t="b">
        <v>0</v>
      </c>
      <c r="P2437" s="3" t="s">
        <v>8279</v>
      </c>
      <c r="Q2437" s="8">
        <f t="shared" si="154"/>
        <v>4.8960000000000002E-3</v>
      </c>
      <c r="R2437" s="10">
        <f t="shared" si="155"/>
        <v>306</v>
      </c>
      <c r="S2437" s="3" t="s">
        <v>8326</v>
      </c>
      <c r="T2437" s="3" t="s">
        <v>8327</v>
      </c>
    </row>
    <row r="2438" spans="1:20" ht="110" x14ac:dyDescent="0.2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14">
        <f t="shared" si="152"/>
        <v>42398.532060185178</v>
      </c>
      <c r="J2438" s="3">
        <v>1454078770</v>
      </c>
      <c r="K2438" s="14">
        <f t="shared" si="153"/>
        <v>42338.532060185178</v>
      </c>
      <c r="L2438" s="3">
        <v>1448894770</v>
      </c>
      <c r="M2438" s="3" t="b">
        <v>0</v>
      </c>
      <c r="N2438" s="3">
        <v>2</v>
      </c>
      <c r="O2438" s="3" t="b">
        <v>0</v>
      </c>
      <c r="P2438" s="3" t="s">
        <v>8279</v>
      </c>
      <c r="Q2438" s="8">
        <f t="shared" si="154"/>
        <v>3.8461538461538462E-4</v>
      </c>
      <c r="R2438" s="10">
        <f t="shared" si="155"/>
        <v>22.5</v>
      </c>
      <c r="S2438" s="3" t="s">
        <v>8326</v>
      </c>
      <c r="T2438" s="3" t="s">
        <v>8327</v>
      </c>
    </row>
    <row r="2439" spans="1:20" ht="88" x14ac:dyDescent="0.2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14">
        <f t="shared" si="152"/>
        <v>42080.666666666664</v>
      </c>
      <c r="J2439" s="3">
        <v>1426615200</v>
      </c>
      <c r="K2439" s="14">
        <f t="shared" si="153"/>
        <v>42031.881805555553</v>
      </c>
      <c r="L2439" s="3">
        <v>1422400188</v>
      </c>
      <c r="M2439" s="3" t="b">
        <v>0</v>
      </c>
      <c r="N2439" s="3">
        <v>0</v>
      </c>
      <c r="O2439" s="3" t="b">
        <v>0</v>
      </c>
      <c r="P2439" s="3" t="s">
        <v>8279</v>
      </c>
      <c r="Q2439" s="8">
        <f t="shared" si="154"/>
        <v>0</v>
      </c>
      <c r="R2439" s="10" t="e">
        <f t="shared" si="155"/>
        <v>#DIV/0!</v>
      </c>
      <c r="S2439" s="3" t="s">
        <v>8326</v>
      </c>
      <c r="T2439" s="3" t="s">
        <v>8327</v>
      </c>
    </row>
    <row r="2440" spans="1:20" ht="88" x14ac:dyDescent="0.2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14">
        <f t="shared" si="152"/>
        <v>42345.873402777775</v>
      </c>
      <c r="J2440" s="3">
        <v>1449529062</v>
      </c>
      <c r="K2440" s="14">
        <f t="shared" si="153"/>
        <v>42285.831736111104</v>
      </c>
      <c r="L2440" s="3">
        <v>1444341462</v>
      </c>
      <c r="M2440" s="3" t="b">
        <v>0</v>
      </c>
      <c r="N2440" s="3">
        <v>1</v>
      </c>
      <c r="O2440" s="3" t="b">
        <v>0</v>
      </c>
      <c r="P2440" s="3" t="s">
        <v>8279</v>
      </c>
      <c r="Q2440" s="8">
        <f t="shared" si="154"/>
        <v>3.3333333333333335E-3</v>
      </c>
      <c r="R2440" s="10">
        <f t="shared" si="155"/>
        <v>50</v>
      </c>
      <c r="S2440" s="3" t="s">
        <v>8326</v>
      </c>
      <c r="T2440" s="3" t="s">
        <v>8327</v>
      </c>
    </row>
    <row r="2441" spans="1:20" ht="110" x14ac:dyDescent="0.2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14">
        <f t="shared" si="152"/>
        <v>42295.735289351847</v>
      </c>
      <c r="J2441" s="3">
        <v>1445197129</v>
      </c>
      <c r="K2441" s="14">
        <f t="shared" si="153"/>
        <v>42265.735289351847</v>
      </c>
      <c r="L2441" s="3">
        <v>1442605129</v>
      </c>
      <c r="M2441" s="3" t="b">
        <v>0</v>
      </c>
      <c r="N2441" s="3">
        <v>0</v>
      </c>
      <c r="O2441" s="3" t="b">
        <v>0</v>
      </c>
      <c r="P2441" s="3" t="s">
        <v>8279</v>
      </c>
      <c r="Q2441" s="8">
        <f t="shared" si="154"/>
        <v>0</v>
      </c>
      <c r="R2441" s="10" t="e">
        <f t="shared" si="155"/>
        <v>#DIV/0!</v>
      </c>
      <c r="S2441" s="3" t="s">
        <v>8326</v>
      </c>
      <c r="T2441" s="3" t="s">
        <v>8327</v>
      </c>
    </row>
    <row r="2442" spans="1:20" ht="66" x14ac:dyDescent="0.2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14">
        <f t="shared" si="152"/>
        <v>42413.816122685181</v>
      </c>
      <c r="J2442" s="3">
        <v>1455399313</v>
      </c>
      <c r="K2442" s="14">
        <f t="shared" si="153"/>
        <v>42383.816122685188</v>
      </c>
      <c r="L2442" s="3">
        <v>1452807313</v>
      </c>
      <c r="M2442" s="3" t="b">
        <v>0</v>
      </c>
      <c r="N2442" s="3">
        <v>2</v>
      </c>
      <c r="O2442" s="3" t="b">
        <v>0</v>
      </c>
      <c r="P2442" s="3" t="s">
        <v>8279</v>
      </c>
      <c r="Q2442" s="8">
        <f t="shared" si="154"/>
        <v>2E-3</v>
      </c>
      <c r="R2442" s="10">
        <f t="shared" si="155"/>
        <v>5</v>
      </c>
      <c r="S2442" s="3" t="s">
        <v>8326</v>
      </c>
      <c r="T2442" s="3" t="s">
        <v>8327</v>
      </c>
    </row>
    <row r="2443" spans="1:20" ht="44" x14ac:dyDescent="0.2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14">
        <f t="shared" si="152"/>
        <v>42208.124305555553</v>
      </c>
      <c r="J2443" s="3">
        <v>1437627540</v>
      </c>
      <c r="K2443" s="14">
        <f t="shared" si="153"/>
        <v>42187.042291666665</v>
      </c>
      <c r="L2443" s="3">
        <v>1435806054</v>
      </c>
      <c r="M2443" s="3" t="b">
        <v>0</v>
      </c>
      <c r="N2443" s="3">
        <v>109</v>
      </c>
      <c r="O2443" s="3" t="b">
        <v>1</v>
      </c>
      <c r="P2443" s="3" t="s">
        <v>8293</v>
      </c>
      <c r="Q2443" s="8">
        <f t="shared" si="154"/>
        <v>1.0788</v>
      </c>
      <c r="R2443" s="10">
        <f t="shared" si="155"/>
        <v>74.22935779816514</v>
      </c>
      <c r="S2443" s="3" t="s">
        <v>8326</v>
      </c>
      <c r="T2443" s="3" t="s">
        <v>8342</v>
      </c>
    </row>
    <row r="2444" spans="1:20" ht="66" x14ac:dyDescent="0.2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14">
        <f t="shared" si="152"/>
        <v>42082.541990740741</v>
      </c>
      <c r="J2444" s="3">
        <v>1426777228</v>
      </c>
      <c r="K2444" s="14">
        <f t="shared" si="153"/>
        <v>42052.583657407406</v>
      </c>
      <c r="L2444" s="3">
        <v>1424188828</v>
      </c>
      <c r="M2444" s="3" t="b">
        <v>0</v>
      </c>
      <c r="N2444" s="3">
        <v>372</v>
      </c>
      <c r="O2444" s="3" t="b">
        <v>1</v>
      </c>
      <c r="P2444" s="3" t="s">
        <v>8293</v>
      </c>
      <c r="Q2444" s="8">
        <f t="shared" si="154"/>
        <v>1.2594166666666666</v>
      </c>
      <c r="R2444" s="10">
        <f t="shared" si="155"/>
        <v>81.252688172043008</v>
      </c>
      <c r="S2444" s="3" t="s">
        <v>8326</v>
      </c>
      <c r="T2444" s="3" t="s">
        <v>8342</v>
      </c>
    </row>
    <row r="2445" spans="1:20" ht="110" x14ac:dyDescent="0.2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14">
        <f t="shared" si="152"/>
        <v>41866.541921296295</v>
      </c>
      <c r="J2445" s="3">
        <v>1408114822</v>
      </c>
      <c r="K2445" s="14">
        <f t="shared" si="153"/>
        <v>41836.541921296295</v>
      </c>
      <c r="L2445" s="3">
        <v>1405522822</v>
      </c>
      <c r="M2445" s="3" t="b">
        <v>0</v>
      </c>
      <c r="N2445" s="3">
        <v>311</v>
      </c>
      <c r="O2445" s="3" t="b">
        <v>1</v>
      </c>
      <c r="P2445" s="3" t="s">
        <v>8293</v>
      </c>
      <c r="Q2445" s="8">
        <f t="shared" si="154"/>
        <v>2.0251494999999999</v>
      </c>
      <c r="R2445" s="10">
        <f t="shared" si="155"/>
        <v>130.23469453376205</v>
      </c>
      <c r="S2445" s="3" t="s">
        <v>8326</v>
      </c>
      <c r="T2445" s="3" t="s">
        <v>8342</v>
      </c>
    </row>
    <row r="2446" spans="1:20" ht="110" x14ac:dyDescent="0.2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14">
        <f t="shared" si="152"/>
        <v>42515.67119212963</v>
      </c>
      <c r="J2446" s="3">
        <v>1464199591</v>
      </c>
      <c r="K2446" s="14">
        <f t="shared" si="153"/>
        <v>42485.67119212963</v>
      </c>
      <c r="L2446" s="3">
        <v>1461607591</v>
      </c>
      <c r="M2446" s="3" t="b">
        <v>0</v>
      </c>
      <c r="N2446" s="3">
        <v>61</v>
      </c>
      <c r="O2446" s="3" t="b">
        <v>1</v>
      </c>
      <c r="P2446" s="3" t="s">
        <v>8293</v>
      </c>
      <c r="Q2446" s="8">
        <f t="shared" si="154"/>
        <v>1.0860000000000001</v>
      </c>
      <c r="R2446" s="10">
        <f t="shared" si="155"/>
        <v>53.409836065573771</v>
      </c>
      <c r="S2446" s="3" t="s">
        <v>8326</v>
      </c>
      <c r="T2446" s="3" t="s">
        <v>8342</v>
      </c>
    </row>
    <row r="2447" spans="1:20" ht="88" x14ac:dyDescent="0.2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14">
        <f t="shared" si="152"/>
        <v>42273.106724537036</v>
      </c>
      <c r="J2447" s="3">
        <v>1443242021</v>
      </c>
      <c r="K2447" s="14">
        <f t="shared" si="153"/>
        <v>42243.106724537036</v>
      </c>
      <c r="L2447" s="3">
        <v>1440650021</v>
      </c>
      <c r="M2447" s="3" t="b">
        <v>0</v>
      </c>
      <c r="N2447" s="3">
        <v>115</v>
      </c>
      <c r="O2447" s="3" t="b">
        <v>1</v>
      </c>
      <c r="P2447" s="3" t="s">
        <v>8293</v>
      </c>
      <c r="Q2447" s="8">
        <f t="shared" si="154"/>
        <v>1.728</v>
      </c>
      <c r="R2447" s="10">
        <f t="shared" si="155"/>
        <v>75.130434782608702</v>
      </c>
      <c r="S2447" s="3" t="s">
        <v>8326</v>
      </c>
      <c r="T2447" s="3" t="s">
        <v>8342</v>
      </c>
    </row>
    <row r="2448" spans="1:20" ht="110" x14ac:dyDescent="0.2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14">
        <f t="shared" si="152"/>
        <v>42700.561006944445</v>
      </c>
      <c r="J2448" s="3">
        <v>1480174071</v>
      </c>
      <c r="K2448" s="14">
        <f t="shared" si="153"/>
        <v>42670.519340277773</v>
      </c>
      <c r="L2448" s="3">
        <v>1477578471</v>
      </c>
      <c r="M2448" s="3" t="b">
        <v>0</v>
      </c>
      <c r="N2448" s="3">
        <v>111</v>
      </c>
      <c r="O2448" s="3" t="b">
        <v>1</v>
      </c>
      <c r="P2448" s="3" t="s">
        <v>8293</v>
      </c>
      <c r="Q2448" s="8">
        <f t="shared" si="154"/>
        <v>1.6798</v>
      </c>
      <c r="R2448" s="10">
        <f t="shared" si="155"/>
        <v>75.666666666666671</v>
      </c>
      <c r="S2448" s="3" t="s">
        <v>8326</v>
      </c>
      <c r="T2448" s="3" t="s">
        <v>8342</v>
      </c>
    </row>
    <row r="2449" spans="1:20" ht="110" x14ac:dyDescent="0.2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14">
        <f t="shared" si="152"/>
        <v>42686.083333333336</v>
      </c>
      <c r="J2449" s="3">
        <v>1478923200</v>
      </c>
      <c r="K2449" s="14">
        <f t="shared" si="153"/>
        <v>42654.38649305555</v>
      </c>
      <c r="L2449" s="3">
        <v>1476184593</v>
      </c>
      <c r="M2449" s="3" t="b">
        <v>0</v>
      </c>
      <c r="N2449" s="3">
        <v>337</v>
      </c>
      <c r="O2449" s="3" t="b">
        <v>1</v>
      </c>
      <c r="P2449" s="3" t="s">
        <v>8293</v>
      </c>
      <c r="Q2449" s="8">
        <f t="shared" si="154"/>
        <v>4.2720000000000002</v>
      </c>
      <c r="R2449" s="10">
        <f t="shared" si="155"/>
        <v>31.691394658753708</v>
      </c>
      <c r="S2449" s="3" t="s">
        <v>8326</v>
      </c>
      <c r="T2449" s="3" t="s">
        <v>8342</v>
      </c>
    </row>
    <row r="2450" spans="1:20" ht="88" x14ac:dyDescent="0.2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14">
        <f t="shared" si="152"/>
        <v>42613.15</v>
      </c>
      <c r="J2450" s="3">
        <v>1472621760</v>
      </c>
      <c r="K2450" s="14">
        <f t="shared" si="153"/>
        <v>42607.232789351845</v>
      </c>
      <c r="L2450" s="3">
        <v>1472110513</v>
      </c>
      <c r="M2450" s="3" t="b">
        <v>0</v>
      </c>
      <c r="N2450" s="3">
        <v>9</v>
      </c>
      <c r="O2450" s="3" t="b">
        <v>1</v>
      </c>
      <c r="P2450" s="3" t="s">
        <v>8293</v>
      </c>
      <c r="Q2450" s="8">
        <f t="shared" si="154"/>
        <v>1.075</v>
      </c>
      <c r="R2450" s="10">
        <f t="shared" si="155"/>
        <v>47.777777777777779</v>
      </c>
      <c r="S2450" s="3" t="s">
        <v>8326</v>
      </c>
      <c r="T2450" s="3" t="s">
        <v>8342</v>
      </c>
    </row>
    <row r="2451" spans="1:20" ht="88" x14ac:dyDescent="0.2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14">
        <f t="shared" si="152"/>
        <v>41973.100868055553</v>
      </c>
      <c r="J2451" s="3">
        <v>1417321515</v>
      </c>
      <c r="K2451" s="14">
        <f t="shared" si="153"/>
        <v>41943.059201388889</v>
      </c>
      <c r="L2451" s="3">
        <v>1414725915</v>
      </c>
      <c r="M2451" s="3" t="b">
        <v>0</v>
      </c>
      <c r="N2451" s="3">
        <v>120</v>
      </c>
      <c r="O2451" s="3" t="b">
        <v>1</v>
      </c>
      <c r="P2451" s="3" t="s">
        <v>8293</v>
      </c>
      <c r="Q2451" s="8">
        <f t="shared" si="154"/>
        <v>1.08</v>
      </c>
      <c r="R2451" s="10">
        <f t="shared" si="155"/>
        <v>90</v>
      </c>
      <c r="S2451" s="3" t="s">
        <v>8326</v>
      </c>
      <c r="T2451" s="3" t="s">
        <v>8342</v>
      </c>
    </row>
    <row r="2452" spans="1:20" ht="110" x14ac:dyDescent="0.2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14">
        <f t="shared" si="152"/>
        <v>41940.049305555556</v>
      </c>
      <c r="J2452" s="3">
        <v>1414465860</v>
      </c>
      <c r="K2452" s="14">
        <f t="shared" si="153"/>
        <v>41901.989074074074</v>
      </c>
      <c r="L2452" s="3">
        <v>1411177456</v>
      </c>
      <c r="M2452" s="3" t="b">
        <v>0</v>
      </c>
      <c r="N2452" s="3">
        <v>102</v>
      </c>
      <c r="O2452" s="3" t="b">
        <v>1</v>
      </c>
      <c r="P2452" s="3" t="s">
        <v>8293</v>
      </c>
      <c r="Q2452" s="8">
        <f t="shared" si="154"/>
        <v>1.0153353333333335</v>
      </c>
      <c r="R2452" s="10">
        <f t="shared" si="155"/>
        <v>149.31401960784314</v>
      </c>
      <c r="S2452" s="3" t="s">
        <v>8326</v>
      </c>
      <c r="T2452" s="3" t="s">
        <v>8342</v>
      </c>
    </row>
    <row r="2453" spans="1:20" ht="88" x14ac:dyDescent="0.2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14">
        <f t="shared" si="152"/>
        <v>42799.825115740743</v>
      </c>
      <c r="J2453" s="3">
        <v>1488750490</v>
      </c>
      <c r="K2453" s="14">
        <f t="shared" si="153"/>
        <v>42779.825115740743</v>
      </c>
      <c r="L2453" s="3">
        <v>1487022490</v>
      </c>
      <c r="M2453" s="3" t="b">
        <v>0</v>
      </c>
      <c r="N2453" s="3">
        <v>186</v>
      </c>
      <c r="O2453" s="3" t="b">
        <v>1</v>
      </c>
      <c r="P2453" s="3" t="s">
        <v>8293</v>
      </c>
      <c r="Q2453" s="8">
        <f t="shared" si="154"/>
        <v>1.1545000000000001</v>
      </c>
      <c r="R2453" s="10">
        <f t="shared" si="155"/>
        <v>62.06989247311828</v>
      </c>
      <c r="S2453" s="3" t="s">
        <v>8326</v>
      </c>
      <c r="T2453" s="3" t="s">
        <v>8342</v>
      </c>
    </row>
    <row r="2454" spans="1:20" ht="88" x14ac:dyDescent="0.2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14">
        <f t="shared" si="152"/>
        <v>42367.874999999993</v>
      </c>
      <c r="J2454" s="3">
        <v>1451430000</v>
      </c>
      <c r="K2454" s="14">
        <f t="shared" si="153"/>
        <v>42338.760416666664</v>
      </c>
      <c r="L2454" s="3">
        <v>1448914500</v>
      </c>
      <c r="M2454" s="3" t="b">
        <v>0</v>
      </c>
      <c r="N2454" s="3">
        <v>15</v>
      </c>
      <c r="O2454" s="3" t="b">
        <v>1</v>
      </c>
      <c r="P2454" s="3" t="s">
        <v>8293</v>
      </c>
      <c r="Q2454" s="8">
        <f t="shared" si="154"/>
        <v>1.335</v>
      </c>
      <c r="R2454" s="10">
        <f t="shared" si="155"/>
        <v>53.4</v>
      </c>
      <c r="S2454" s="3" t="s">
        <v>8326</v>
      </c>
      <c r="T2454" s="3" t="s">
        <v>8342</v>
      </c>
    </row>
    <row r="2455" spans="1:20" ht="88" x14ac:dyDescent="0.2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14">
        <f t="shared" si="152"/>
        <v>42768.608900462961</v>
      </c>
      <c r="J2455" s="3">
        <v>1486053409</v>
      </c>
      <c r="K2455" s="14">
        <f t="shared" si="153"/>
        <v>42738.608900462961</v>
      </c>
      <c r="L2455" s="3">
        <v>1483461409</v>
      </c>
      <c r="M2455" s="3" t="b">
        <v>0</v>
      </c>
      <c r="N2455" s="3">
        <v>67</v>
      </c>
      <c r="O2455" s="3" t="b">
        <v>1</v>
      </c>
      <c r="P2455" s="3" t="s">
        <v>8293</v>
      </c>
      <c r="Q2455" s="8">
        <f t="shared" si="154"/>
        <v>1.5469999999999999</v>
      </c>
      <c r="R2455" s="10">
        <f t="shared" si="155"/>
        <v>69.268656716417908</v>
      </c>
      <c r="S2455" s="3" t="s">
        <v>8326</v>
      </c>
      <c r="T2455" s="3" t="s">
        <v>8342</v>
      </c>
    </row>
    <row r="2456" spans="1:20" ht="88" x14ac:dyDescent="0.2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14">
        <f t="shared" si="152"/>
        <v>42805.11814814814</v>
      </c>
      <c r="J2456" s="3">
        <v>1489207808</v>
      </c>
      <c r="K2456" s="14">
        <f t="shared" si="153"/>
        <v>42770.118148148147</v>
      </c>
      <c r="L2456" s="3">
        <v>1486183808</v>
      </c>
      <c r="M2456" s="3" t="b">
        <v>0</v>
      </c>
      <c r="N2456" s="3">
        <v>130</v>
      </c>
      <c r="O2456" s="3" t="b">
        <v>1</v>
      </c>
      <c r="P2456" s="3" t="s">
        <v>8293</v>
      </c>
      <c r="Q2456" s="8">
        <f t="shared" si="154"/>
        <v>1.0084571428571429</v>
      </c>
      <c r="R2456" s="10">
        <f t="shared" si="155"/>
        <v>271.50769230769231</v>
      </c>
      <c r="S2456" s="3" t="s">
        <v>8326</v>
      </c>
      <c r="T2456" s="3" t="s">
        <v>8342</v>
      </c>
    </row>
    <row r="2457" spans="1:20" ht="88" x14ac:dyDescent="0.2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14">
        <f t="shared" si="152"/>
        <v>42480.698495370372</v>
      </c>
      <c r="J2457" s="3">
        <v>1461177950</v>
      </c>
      <c r="K2457" s="14">
        <f t="shared" si="153"/>
        <v>42452.698495370372</v>
      </c>
      <c r="L2457" s="3">
        <v>1458758750</v>
      </c>
      <c r="M2457" s="3" t="b">
        <v>0</v>
      </c>
      <c r="N2457" s="3">
        <v>16</v>
      </c>
      <c r="O2457" s="3" t="b">
        <v>1</v>
      </c>
      <c r="P2457" s="3" t="s">
        <v>8293</v>
      </c>
      <c r="Q2457" s="8">
        <f t="shared" si="154"/>
        <v>1.82</v>
      </c>
      <c r="R2457" s="10">
        <f t="shared" si="155"/>
        <v>34.125</v>
      </c>
      <c r="S2457" s="3" t="s">
        <v>8326</v>
      </c>
      <c r="T2457" s="3" t="s">
        <v>8342</v>
      </c>
    </row>
    <row r="2458" spans="1:20" ht="88" x14ac:dyDescent="0.2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14">
        <f t="shared" si="152"/>
        <v>42791.877766203703</v>
      </c>
      <c r="J2458" s="3">
        <v>1488063839</v>
      </c>
      <c r="K2458" s="14">
        <f t="shared" si="153"/>
        <v>42761.877766203703</v>
      </c>
      <c r="L2458" s="3">
        <v>1485471839</v>
      </c>
      <c r="M2458" s="3" t="b">
        <v>0</v>
      </c>
      <c r="N2458" s="3">
        <v>67</v>
      </c>
      <c r="O2458" s="3" t="b">
        <v>1</v>
      </c>
      <c r="P2458" s="3" t="s">
        <v>8293</v>
      </c>
      <c r="Q2458" s="8">
        <f t="shared" si="154"/>
        <v>1.8086666666666666</v>
      </c>
      <c r="R2458" s="10">
        <f t="shared" si="155"/>
        <v>40.492537313432834</v>
      </c>
      <c r="S2458" s="3" t="s">
        <v>8326</v>
      </c>
      <c r="T2458" s="3" t="s">
        <v>8342</v>
      </c>
    </row>
    <row r="2459" spans="1:20" ht="88" x14ac:dyDescent="0.2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14">
        <f t="shared" si="152"/>
        <v>42453.477500000001</v>
      </c>
      <c r="J2459" s="3">
        <v>1458826056</v>
      </c>
      <c r="K2459" s="14">
        <f t="shared" si="153"/>
        <v>42423.519166666665</v>
      </c>
      <c r="L2459" s="3">
        <v>1456237656</v>
      </c>
      <c r="M2459" s="3" t="b">
        <v>0</v>
      </c>
      <c r="N2459" s="3">
        <v>124</v>
      </c>
      <c r="O2459" s="3" t="b">
        <v>1</v>
      </c>
      <c r="P2459" s="3" t="s">
        <v>8293</v>
      </c>
      <c r="Q2459" s="8">
        <f t="shared" si="154"/>
        <v>1.0230434782608695</v>
      </c>
      <c r="R2459" s="10">
        <f t="shared" si="155"/>
        <v>189.75806451612902</v>
      </c>
      <c r="S2459" s="3" t="s">
        <v>8326</v>
      </c>
      <c r="T2459" s="3" t="s">
        <v>8342</v>
      </c>
    </row>
    <row r="2460" spans="1:20" ht="110" x14ac:dyDescent="0.2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14">
        <f t="shared" si="152"/>
        <v>42530.708333333336</v>
      </c>
      <c r="J2460" s="3">
        <v>1465498800</v>
      </c>
      <c r="K2460" s="14">
        <f t="shared" si="153"/>
        <v>42495.788402777776</v>
      </c>
      <c r="L2460" s="3">
        <v>1462481718</v>
      </c>
      <c r="M2460" s="3" t="b">
        <v>0</v>
      </c>
      <c r="N2460" s="3">
        <v>80</v>
      </c>
      <c r="O2460" s="3" t="b">
        <v>1</v>
      </c>
      <c r="P2460" s="3" t="s">
        <v>8293</v>
      </c>
      <c r="Q2460" s="8">
        <f t="shared" si="154"/>
        <v>1.1017999999999999</v>
      </c>
      <c r="R2460" s="10">
        <f t="shared" si="155"/>
        <v>68.862499999999997</v>
      </c>
      <c r="S2460" s="3" t="s">
        <v>8326</v>
      </c>
      <c r="T2460" s="3" t="s">
        <v>8342</v>
      </c>
    </row>
    <row r="2461" spans="1:20" ht="110" x14ac:dyDescent="0.2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14">
        <f t="shared" si="152"/>
        <v>42452.512557870366</v>
      </c>
      <c r="J2461" s="3">
        <v>1458742685</v>
      </c>
      <c r="K2461" s="14">
        <f t="shared" si="153"/>
        <v>42407.554224537038</v>
      </c>
      <c r="L2461" s="3">
        <v>1454858285</v>
      </c>
      <c r="M2461" s="3" t="b">
        <v>0</v>
      </c>
      <c r="N2461" s="3">
        <v>282</v>
      </c>
      <c r="O2461" s="3" t="b">
        <v>1</v>
      </c>
      <c r="P2461" s="3" t="s">
        <v>8293</v>
      </c>
      <c r="Q2461" s="8">
        <f t="shared" si="154"/>
        <v>1.0225</v>
      </c>
      <c r="R2461" s="10">
        <f t="shared" si="155"/>
        <v>108.77659574468085</v>
      </c>
      <c r="S2461" s="3" t="s">
        <v>8326</v>
      </c>
      <c r="T2461" s="3" t="s">
        <v>8342</v>
      </c>
    </row>
    <row r="2462" spans="1:20" ht="88" x14ac:dyDescent="0.2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14">
        <f t="shared" si="152"/>
        <v>42738.095138888886</v>
      </c>
      <c r="J2462" s="3">
        <v>1483417020</v>
      </c>
      <c r="K2462" s="14">
        <f t="shared" si="153"/>
        <v>42704.103784722225</v>
      </c>
      <c r="L2462" s="3">
        <v>1480480167</v>
      </c>
      <c r="M2462" s="3" t="b">
        <v>0</v>
      </c>
      <c r="N2462" s="3">
        <v>68</v>
      </c>
      <c r="O2462" s="3" t="b">
        <v>1</v>
      </c>
      <c r="P2462" s="3" t="s">
        <v>8293</v>
      </c>
      <c r="Q2462" s="8">
        <f t="shared" si="154"/>
        <v>1.0078823529411765</v>
      </c>
      <c r="R2462" s="10">
        <f t="shared" si="155"/>
        <v>125.98529411764706</v>
      </c>
      <c r="S2462" s="3" t="s">
        <v>8326</v>
      </c>
      <c r="T2462" s="3" t="s">
        <v>8342</v>
      </c>
    </row>
    <row r="2463" spans="1:20" ht="88" x14ac:dyDescent="0.2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14">
        <f t="shared" si="152"/>
        <v>40817.041666666664</v>
      </c>
      <c r="J2463" s="3">
        <v>1317438000</v>
      </c>
      <c r="K2463" s="14">
        <f t="shared" si="153"/>
        <v>40783.929363425923</v>
      </c>
      <c r="L2463" s="3">
        <v>1314577097</v>
      </c>
      <c r="M2463" s="3" t="b">
        <v>0</v>
      </c>
      <c r="N2463" s="3">
        <v>86</v>
      </c>
      <c r="O2463" s="3" t="b">
        <v>1</v>
      </c>
      <c r="P2463" s="3" t="s">
        <v>8274</v>
      </c>
      <c r="Q2463" s="8">
        <f t="shared" si="154"/>
        <v>1.038</v>
      </c>
      <c r="R2463" s="10">
        <f t="shared" si="155"/>
        <v>90.523255813953483</v>
      </c>
      <c r="S2463" s="3" t="s">
        <v>8315</v>
      </c>
      <c r="T2463" s="3" t="s">
        <v>8319</v>
      </c>
    </row>
    <row r="2464" spans="1:20" ht="88" x14ac:dyDescent="0.2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14">
        <f t="shared" si="152"/>
        <v>41109.102962962963</v>
      </c>
      <c r="J2464" s="3">
        <v>1342672096</v>
      </c>
      <c r="K2464" s="14">
        <f t="shared" si="153"/>
        <v>41089.102962962963</v>
      </c>
      <c r="L2464" s="3">
        <v>1340944096</v>
      </c>
      <c r="M2464" s="3" t="b">
        <v>0</v>
      </c>
      <c r="N2464" s="3">
        <v>115</v>
      </c>
      <c r="O2464" s="3" t="b">
        <v>1</v>
      </c>
      <c r="P2464" s="3" t="s">
        <v>8274</v>
      </c>
      <c r="Q2464" s="8">
        <f t="shared" si="154"/>
        <v>1.1070833333333334</v>
      </c>
      <c r="R2464" s="10">
        <f t="shared" si="155"/>
        <v>28.880434782608695</v>
      </c>
      <c r="S2464" s="3" t="s">
        <v>8315</v>
      </c>
      <c r="T2464" s="3" t="s">
        <v>8319</v>
      </c>
    </row>
    <row r="2465" spans="1:20" ht="44" x14ac:dyDescent="0.2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14">
        <f t="shared" si="152"/>
        <v>41380.708333333328</v>
      </c>
      <c r="J2465" s="3">
        <v>1366138800</v>
      </c>
      <c r="K2465" s="14">
        <f t="shared" si="153"/>
        <v>41341.028067129628</v>
      </c>
      <c r="L2465" s="3">
        <v>1362710425</v>
      </c>
      <c r="M2465" s="3" t="b">
        <v>0</v>
      </c>
      <c r="N2465" s="3">
        <v>75</v>
      </c>
      <c r="O2465" s="3" t="b">
        <v>1</v>
      </c>
      <c r="P2465" s="3" t="s">
        <v>8274</v>
      </c>
      <c r="Q2465" s="8">
        <f t="shared" si="154"/>
        <v>1.1625000000000001</v>
      </c>
      <c r="R2465" s="10">
        <f t="shared" si="155"/>
        <v>31</v>
      </c>
      <c r="S2465" s="3" t="s">
        <v>8315</v>
      </c>
      <c r="T2465" s="3" t="s">
        <v>8319</v>
      </c>
    </row>
    <row r="2466" spans="1:20" ht="88" x14ac:dyDescent="0.2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14">
        <f t="shared" si="152"/>
        <v>42277.728472222218</v>
      </c>
      <c r="J2466" s="3">
        <v>1443641340</v>
      </c>
      <c r="K2466" s="14">
        <f t="shared" si="153"/>
        <v>42248.817094907405</v>
      </c>
      <c r="L2466" s="3">
        <v>1441143397</v>
      </c>
      <c r="M2466" s="3" t="b">
        <v>0</v>
      </c>
      <c r="N2466" s="3">
        <v>43</v>
      </c>
      <c r="O2466" s="3" t="b">
        <v>1</v>
      </c>
      <c r="P2466" s="3" t="s">
        <v>8274</v>
      </c>
      <c r="Q2466" s="8">
        <f t="shared" si="154"/>
        <v>1.111</v>
      </c>
      <c r="R2466" s="10">
        <f t="shared" si="155"/>
        <v>51.674418604651166</v>
      </c>
      <c r="S2466" s="3" t="s">
        <v>8315</v>
      </c>
      <c r="T2466" s="3" t="s">
        <v>8319</v>
      </c>
    </row>
    <row r="2467" spans="1:20" ht="66" x14ac:dyDescent="0.2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14">
        <f t="shared" si="152"/>
        <v>41175.635972222219</v>
      </c>
      <c r="J2467" s="3">
        <v>1348420548</v>
      </c>
      <c r="K2467" s="14">
        <f t="shared" si="153"/>
        <v>41145.635972222219</v>
      </c>
      <c r="L2467" s="3">
        <v>1345828548</v>
      </c>
      <c r="M2467" s="3" t="b">
        <v>0</v>
      </c>
      <c r="N2467" s="3">
        <v>48</v>
      </c>
      <c r="O2467" s="3" t="b">
        <v>1</v>
      </c>
      <c r="P2467" s="3" t="s">
        <v>8274</v>
      </c>
      <c r="Q2467" s="8">
        <f t="shared" si="154"/>
        <v>1.8014285714285714</v>
      </c>
      <c r="R2467" s="10">
        <f t="shared" si="155"/>
        <v>26.270833333333332</v>
      </c>
      <c r="S2467" s="3" t="s">
        <v>8315</v>
      </c>
      <c r="T2467" s="3" t="s">
        <v>8319</v>
      </c>
    </row>
    <row r="2468" spans="1:20" ht="88" x14ac:dyDescent="0.2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14">
        <f t="shared" si="152"/>
        <v>41403.019131944442</v>
      </c>
      <c r="J2468" s="3">
        <v>1368066453</v>
      </c>
      <c r="K2468" s="14">
        <f t="shared" si="153"/>
        <v>41373.019131944442</v>
      </c>
      <c r="L2468" s="3">
        <v>1365474453</v>
      </c>
      <c r="M2468" s="3" t="b">
        <v>0</v>
      </c>
      <c r="N2468" s="3">
        <v>52</v>
      </c>
      <c r="O2468" s="3" t="b">
        <v>1</v>
      </c>
      <c r="P2468" s="3" t="s">
        <v>8274</v>
      </c>
      <c r="Q2468" s="8">
        <f t="shared" si="154"/>
        <v>1</v>
      </c>
      <c r="R2468" s="10">
        <f t="shared" si="155"/>
        <v>48.07692307692308</v>
      </c>
      <c r="S2468" s="3" t="s">
        <v>8315</v>
      </c>
      <c r="T2468" s="3" t="s">
        <v>8319</v>
      </c>
    </row>
    <row r="2469" spans="1:20" ht="88" x14ac:dyDescent="0.2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14">
        <f t="shared" si="152"/>
        <v>41039.625</v>
      </c>
      <c r="J2469" s="3">
        <v>1336669200</v>
      </c>
      <c r="K2469" s="14">
        <f t="shared" si="153"/>
        <v>41025.790868055556</v>
      </c>
      <c r="L2469" s="3">
        <v>1335473931</v>
      </c>
      <c r="M2469" s="3" t="b">
        <v>0</v>
      </c>
      <c r="N2469" s="3">
        <v>43</v>
      </c>
      <c r="O2469" s="3" t="b">
        <v>1</v>
      </c>
      <c r="P2469" s="3" t="s">
        <v>8274</v>
      </c>
      <c r="Q2469" s="8">
        <f t="shared" si="154"/>
        <v>1.1850000000000001</v>
      </c>
      <c r="R2469" s="10">
        <f t="shared" si="155"/>
        <v>27.558139534883722</v>
      </c>
      <c r="S2469" s="3" t="s">
        <v>8315</v>
      </c>
      <c r="T2469" s="3" t="s">
        <v>8319</v>
      </c>
    </row>
    <row r="2470" spans="1:20" ht="66" x14ac:dyDescent="0.2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14">
        <f t="shared" si="152"/>
        <v>41210.125</v>
      </c>
      <c r="J2470" s="3">
        <v>1351400400</v>
      </c>
      <c r="K2470" s="14">
        <f t="shared" si="153"/>
        <v>41174.070844907408</v>
      </c>
      <c r="L2470" s="3">
        <v>1348285321</v>
      </c>
      <c r="M2470" s="3" t="b">
        <v>0</v>
      </c>
      <c r="N2470" s="3">
        <v>58</v>
      </c>
      <c r="O2470" s="3" t="b">
        <v>1</v>
      </c>
      <c r="P2470" s="3" t="s">
        <v>8274</v>
      </c>
      <c r="Q2470" s="8">
        <f t="shared" si="154"/>
        <v>1.0721700000000001</v>
      </c>
      <c r="R2470" s="10">
        <f t="shared" si="155"/>
        <v>36.97137931034483</v>
      </c>
      <c r="S2470" s="3" t="s">
        <v>8315</v>
      </c>
      <c r="T2470" s="3" t="s">
        <v>8319</v>
      </c>
    </row>
    <row r="2471" spans="1:20" ht="88" x14ac:dyDescent="0.2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14">
        <f t="shared" si="152"/>
        <v>40582.346400462957</v>
      </c>
      <c r="J2471" s="3">
        <v>1297160329</v>
      </c>
      <c r="K2471" s="14">
        <f t="shared" si="153"/>
        <v>40557.346400462957</v>
      </c>
      <c r="L2471" s="3">
        <v>1295000329</v>
      </c>
      <c r="M2471" s="3" t="b">
        <v>0</v>
      </c>
      <c r="N2471" s="3">
        <v>47</v>
      </c>
      <c r="O2471" s="3" t="b">
        <v>1</v>
      </c>
      <c r="P2471" s="3" t="s">
        <v>8274</v>
      </c>
      <c r="Q2471" s="8">
        <f t="shared" si="154"/>
        <v>1.1366666666666667</v>
      </c>
      <c r="R2471" s="10">
        <f t="shared" si="155"/>
        <v>29.021276595744681</v>
      </c>
      <c r="S2471" s="3" t="s">
        <v>8315</v>
      </c>
      <c r="T2471" s="3" t="s">
        <v>8319</v>
      </c>
    </row>
    <row r="2472" spans="1:20" ht="88" x14ac:dyDescent="0.2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14">
        <f t="shared" si="152"/>
        <v>41052.991377314815</v>
      </c>
      <c r="J2472" s="3">
        <v>1337824055</v>
      </c>
      <c r="K2472" s="14">
        <f t="shared" si="153"/>
        <v>41022.991377314815</v>
      </c>
      <c r="L2472" s="3">
        <v>1335232055</v>
      </c>
      <c r="M2472" s="3" t="b">
        <v>0</v>
      </c>
      <c r="N2472" s="3">
        <v>36</v>
      </c>
      <c r="O2472" s="3" t="b">
        <v>1</v>
      </c>
      <c r="P2472" s="3" t="s">
        <v>8274</v>
      </c>
      <c r="Q2472" s="8">
        <f t="shared" si="154"/>
        <v>1.0316400000000001</v>
      </c>
      <c r="R2472" s="10">
        <f t="shared" si="155"/>
        <v>28.65666666666667</v>
      </c>
      <c r="S2472" s="3" t="s">
        <v>8315</v>
      </c>
      <c r="T2472" s="3" t="s">
        <v>8319</v>
      </c>
    </row>
    <row r="2473" spans="1:20" ht="88" x14ac:dyDescent="0.2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14">
        <f t="shared" si="152"/>
        <v>40933.909629629627</v>
      </c>
      <c r="J2473" s="3">
        <v>1327535392</v>
      </c>
      <c r="K2473" s="14">
        <f t="shared" si="153"/>
        <v>40893.909629629627</v>
      </c>
      <c r="L2473" s="3">
        <v>1324079392</v>
      </c>
      <c r="M2473" s="3" t="b">
        <v>0</v>
      </c>
      <c r="N2473" s="3">
        <v>17</v>
      </c>
      <c r="O2473" s="3" t="b">
        <v>1</v>
      </c>
      <c r="P2473" s="3" t="s">
        <v>8274</v>
      </c>
      <c r="Q2473" s="8">
        <f t="shared" si="154"/>
        <v>1.28</v>
      </c>
      <c r="R2473" s="10">
        <f t="shared" si="155"/>
        <v>37.647058823529413</v>
      </c>
      <c r="S2473" s="3" t="s">
        <v>8315</v>
      </c>
      <c r="T2473" s="3" t="s">
        <v>8319</v>
      </c>
    </row>
    <row r="2474" spans="1:20" ht="110" x14ac:dyDescent="0.2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14">
        <f t="shared" si="152"/>
        <v>40424.960416666661</v>
      </c>
      <c r="J2474" s="3">
        <v>1283562180</v>
      </c>
      <c r="K2474" s="14">
        <f t="shared" si="153"/>
        <v>40354.032175925924</v>
      </c>
      <c r="L2474" s="3">
        <v>1277433980</v>
      </c>
      <c r="M2474" s="3" t="b">
        <v>0</v>
      </c>
      <c r="N2474" s="3">
        <v>104</v>
      </c>
      <c r="O2474" s="3" t="b">
        <v>1</v>
      </c>
      <c r="P2474" s="3" t="s">
        <v>8274</v>
      </c>
      <c r="Q2474" s="8">
        <f t="shared" si="154"/>
        <v>1.3576026666666667</v>
      </c>
      <c r="R2474" s="10">
        <f t="shared" si="155"/>
        <v>97.904038461538462</v>
      </c>
      <c r="S2474" s="3" t="s">
        <v>8315</v>
      </c>
      <c r="T2474" s="3" t="s">
        <v>8319</v>
      </c>
    </row>
    <row r="2475" spans="1:20" ht="88" x14ac:dyDescent="0.2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14">
        <f t="shared" si="152"/>
        <v>41223.706817129627</v>
      </c>
      <c r="J2475" s="3">
        <v>1352573869</v>
      </c>
      <c r="K2475" s="14">
        <f t="shared" si="153"/>
        <v>41193.665150462963</v>
      </c>
      <c r="L2475" s="3">
        <v>1349978269</v>
      </c>
      <c r="M2475" s="3" t="b">
        <v>0</v>
      </c>
      <c r="N2475" s="3">
        <v>47</v>
      </c>
      <c r="O2475" s="3" t="b">
        <v>1</v>
      </c>
      <c r="P2475" s="3" t="s">
        <v>8274</v>
      </c>
      <c r="Q2475" s="8">
        <f t="shared" si="154"/>
        <v>1</v>
      </c>
      <c r="R2475" s="10">
        <f t="shared" si="155"/>
        <v>42.553191489361701</v>
      </c>
      <c r="S2475" s="3" t="s">
        <v>8315</v>
      </c>
      <c r="T2475" s="3" t="s">
        <v>8319</v>
      </c>
    </row>
    <row r="2476" spans="1:20" ht="110" x14ac:dyDescent="0.2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14">
        <f t="shared" si="152"/>
        <v>40461.92796296296</v>
      </c>
      <c r="J2476" s="3">
        <v>1286756176</v>
      </c>
      <c r="K2476" s="14">
        <f t="shared" si="153"/>
        <v>40416.92796296296</v>
      </c>
      <c r="L2476" s="3">
        <v>1282868176</v>
      </c>
      <c r="M2476" s="3" t="b">
        <v>0</v>
      </c>
      <c r="N2476" s="3">
        <v>38</v>
      </c>
      <c r="O2476" s="3" t="b">
        <v>1</v>
      </c>
      <c r="P2476" s="3" t="s">
        <v>8274</v>
      </c>
      <c r="Q2476" s="8">
        <f t="shared" si="154"/>
        <v>1.0000360000000001</v>
      </c>
      <c r="R2476" s="10">
        <f t="shared" si="155"/>
        <v>131.58368421052631</v>
      </c>
      <c r="S2476" s="3" t="s">
        <v>8315</v>
      </c>
      <c r="T2476" s="3" t="s">
        <v>8319</v>
      </c>
    </row>
    <row r="2477" spans="1:20" ht="66" x14ac:dyDescent="0.2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14">
        <f t="shared" si="152"/>
        <v>40369.833333333328</v>
      </c>
      <c r="J2477" s="3">
        <v>1278799200</v>
      </c>
      <c r="K2477" s="14">
        <f t="shared" si="153"/>
        <v>40310.204340277771</v>
      </c>
      <c r="L2477" s="3">
        <v>1273647255</v>
      </c>
      <c r="M2477" s="3" t="b">
        <v>0</v>
      </c>
      <c r="N2477" s="3">
        <v>81</v>
      </c>
      <c r="O2477" s="3" t="b">
        <v>1</v>
      </c>
      <c r="P2477" s="3" t="s">
        <v>8274</v>
      </c>
      <c r="Q2477" s="8">
        <f t="shared" si="154"/>
        <v>1.0471999999999999</v>
      </c>
      <c r="R2477" s="10">
        <f t="shared" si="155"/>
        <v>32.320987654320987</v>
      </c>
      <c r="S2477" s="3" t="s">
        <v>8315</v>
      </c>
      <c r="T2477" s="3" t="s">
        <v>8319</v>
      </c>
    </row>
    <row r="2478" spans="1:20" ht="88" x14ac:dyDescent="0.2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14">
        <f t="shared" si="152"/>
        <v>41946.286689814813</v>
      </c>
      <c r="J2478" s="3">
        <v>1415004770</v>
      </c>
      <c r="K2478" s="14">
        <f t="shared" si="153"/>
        <v>41913.245023148142</v>
      </c>
      <c r="L2478" s="3">
        <v>1412149970</v>
      </c>
      <c r="M2478" s="3" t="b">
        <v>0</v>
      </c>
      <c r="N2478" s="3">
        <v>55</v>
      </c>
      <c r="O2478" s="3" t="b">
        <v>1</v>
      </c>
      <c r="P2478" s="3" t="s">
        <v>8274</v>
      </c>
      <c r="Q2478" s="8">
        <f t="shared" si="154"/>
        <v>1.050225</v>
      </c>
      <c r="R2478" s="10">
        <f t="shared" si="155"/>
        <v>61.103999999999999</v>
      </c>
      <c r="S2478" s="3" t="s">
        <v>8315</v>
      </c>
      <c r="T2478" s="3" t="s">
        <v>8319</v>
      </c>
    </row>
    <row r="2479" spans="1:20" ht="66" x14ac:dyDescent="0.2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14">
        <f t="shared" si="152"/>
        <v>41133.608159722222</v>
      </c>
      <c r="J2479" s="3">
        <v>1344789345</v>
      </c>
      <c r="K2479" s="14">
        <f t="shared" si="153"/>
        <v>41088.608159722222</v>
      </c>
      <c r="L2479" s="3">
        <v>1340901345</v>
      </c>
      <c r="M2479" s="3" t="b">
        <v>0</v>
      </c>
      <c r="N2479" s="3">
        <v>41</v>
      </c>
      <c r="O2479" s="3" t="b">
        <v>1</v>
      </c>
      <c r="P2479" s="3" t="s">
        <v>8274</v>
      </c>
      <c r="Q2479" s="8">
        <f t="shared" si="154"/>
        <v>1.7133333333333334</v>
      </c>
      <c r="R2479" s="10">
        <f t="shared" si="155"/>
        <v>31.341463414634145</v>
      </c>
      <c r="S2479" s="3" t="s">
        <v>8315</v>
      </c>
      <c r="T2479" s="3" t="s">
        <v>8319</v>
      </c>
    </row>
    <row r="2480" spans="1:20" ht="110" x14ac:dyDescent="0.2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14">
        <f t="shared" si="152"/>
        <v>41287.867048611108</v>
      </c>
      <c r="J2480" s="3">
        <v>1358117313</v>
      </c>
      <c r="K2480" s="14">
        <f t="shared" si="153"/>
        <v>41257.867048611108</v>
      </c>
      <c r="L2480" s="3">
        <v>1355525313</v>
      </c>
      <c r="M2480" s="3" t="b">
        <v>0</v>
      </c>
      <c r="N2480" s="3">
        <v>79</v>
      </c>
      <c r="O2480" s="3" t="b">
        <v>1</v>
      </c>
      <c r="P2480" s="3" t="s">
        <v>8274</v>
      </c>
      <c r="Q2480" s="8">
        <f t="shared" si="154"/>
        <v>1.2749999999999999</v>
      </c>
      <c r="R2480" s="10">
        <f t="shared" si="155"/>
        <v>129.1139240506329</v>
      </c>
      <c r="S2480" s="3" t="s">
        <v>8315</v>
      </c>
      <c r="T2480" s="3" t="s">
        <v>8319</v>
      </c>
    </row>
    <row r="2481" spans="1:20" ht="66" x14ac:dyDescent="0.2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14">
        <f t="shared" si="152"/>
        <v>41118</v>
      </c>
      <c r="J2481" s="3">
        <v>1343440800</v>
      </c>
      <c r="K2481" s="14">
        <f t="shared" si="153"/>
        <v>41107.643449074072</v>
      </c>
      <c r="L2481" s="3">
        <v>1342545994</v>
      </c>
      <c r="M2481" s="3" t="b">
        <v>0</v>
      </c>
      <c r="N2481" s="3">
        <v>16</v>
      </c>
      <c r="O2481" s="3" t="b">
        <v>1</v>
      </c>
      <c r="P2481" s="3" t="s">
        <v>8274</v>
      </c>
      <c r="Q2481" s="8">
        <f t="shared" si="154"/>
        <v>1.3344333333333334</v>
      </c>
      <c r="R2481" s="10">
        <f t="shared" si="155"/>
        <v>25.020624999999999</v>
      </c>
      <c r="S2481" s="3" t="s">
        <v>8315</v>
      </c>
      <c r="T2481" s="3" t="s">
        <v>8319</v>
      </c>
    </row>
    <row r="2482" spans="1:20" ht="110" x14ac:dyDescent="0.2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14">
        <f t="shared" si="152"/>
        <v>42287.852824074071</v>
      </c>
      <c r="J2482" s="3">
        <v>1444516084</v>
      </c>
      <c r="K2482" s="14">
        <f t="shared" si="153"/>
        <v>42227.852824074071</v>
      </c>
      <c r="L2482" s="3">
        <v>1439332084</v>
      </c>
      <c r="M2482" s="3" t="b">
        <v>0</v>
      </c>
      <c r="N2482" s="3">
        <v>8</v>
      </c>
      <c r="O2482" s="3" t="b">
        <v>1</v>
      </c>
      <c r="P2482" s="3" t="s">
        <v>8274</v>
      </c>
      <c r="Q2482" s="8">
        <f t="shared" si="154"/>
        <v>1</v>
      </c>
      <c r="R2482" s="10">
        <f t="shared" si="155"/>
        <v>250</v>
      </c>
      <c r="S2482" s="3" t="s">
        <v>8315</v>
      </c>
      <c r="T2482" s="3" t="s">
        <v>8319</v>
      </c>
    </row>
    <row r="2483" spans="1:20" ht="88" x14ac:dyDescent="0.2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14">
        <f t="shared" si="152"/>
        <v>41029.562592592592</v>
      </c>
      <c r="J2483" s="3">
        <v>1335799808</v>
      </c>
      <c r="K2483" s="14">
        <f t="shared" si="153"/>
        <v>40999.562592592592</v>
      </c>
      <c r="L2483" s="3">
        <v>1333207808</v>
      </c>
      <c r="M2483" s="3" t="b">
        <v>0</v>
      </c>
      <c r="N2483" s="3">
        <v>95</v>
      </c>
      <c r="O2483" s="3" t="b">
        <v>1</v>
      </c>
      <c r="P2483" s="3" t="s">
        <v>8274</v>
      </c>
      <c r="Q2483" s="8">
        <f t="shared" si="154"/>
        <v>1.1291099999999998</v>
      </c>
      <c r="R2483" s="10">
        <f t="shared" si="155"/>
        <v>47.541473684210523</v>
      </c>
      <c r="S2483" s="3" t="s">
        <v>8315</v>
      </c>
      <c r="T2483" s="3" t="s">
        <v>8319</v>
      </c>
    </row>
    <row r="2484" spans="1:20" ht="110" x14ac:dyDescent="0.2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14">
        <f t="shared" si="152"/>
        <v>40756.698877314811</v>
      </c>
      <c r="J2484" s="3">
        <v>1312224383</v>
      </c>
      <c r="K2484" s="14">
        <f t="shared" si="153"/>
        <v>40711.698877314811</v>
      </c>
      <c r="L2484" s="3">
        <v>1308336383</v>
      </c>
      <c r="M2484" s="3" t="b">
        <v>0</v>
      </c>
      <c r="N2484" s="3">
        <v>25</v>
      </c>
      <c r="O2484" s="3" t="b">
        <v>1</v>
      </c>
      <c r="P2484" s="3" t="s">
        <v>8274</v>
      </c>
      <c r="Q2484" s="8">
        <f t="shared" si="154"/>
        <v>1.0009999999999999</v>
      </c>
      <c r="R2484" s="10">
        <f t="shared" si="155"/>
        <v>40.04</v>
      </c>
      <c r="S2484" s="3" t="s">
        <v>8315</v>
      </c>
      <c r="T2484" s="3" t="s">
        <v>8319</v>
      </c>
    </row>
    <row r="2485" spans="1:20" ht="66" x14ac:dyDescent="0.2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14">
        <f t="shared" si="152"/>
        <v>41030.625034722223</v>
      </c>
      <c r="J2485" s="3">
        <v>1335891603</v>
      </c>
      <c r="K2485" s="14">
        <f t="shared" si="153"/>
        <v>40970.666701388887</v>
      </c>
      <c r="L2485" s="3">
        <v>1330711203</v>
      </c>
      <c r="M2485" s="3" t="b">
        <v>0</v>
      </c>
      <c r="N2485" s="3">
        <v>19</v>
      </c>
      <c r="O2485" s="3" t="b">
        <v>1</v>
      </c>
      <c r="P2485" s="3" t="s">
        <v>8274</v>
      </c>
      <c r="Q2485" s="8">
        <f t="shared" si="154"/>
        <v>1.1372727272727272</v>
      </c>
      <c r="R2485" s="10">
        <f t="shared" si="155"/>
        <v>65.84210526315789</v>
      </c>
      <c r="S2485" s="3" t="s">
        <v>8315</v>
      </c>
      <c r="T2485" s="3" t="s">
        <v>8319</v>
      </c>
    </row>
    <row r="2486" spans="1:20" ht="110" x14ac:dyDescent="0.2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14">
        <f t="shared" si="152"/>
        <v>40801.833368055552</v>
      </c>
      <c r="J2486" s="3">
        <v>1316124003</v>
      </c>
      <c r="K2486" s="14">
        <f t="shared" si="153"/>
        <v>40771.833368055552</v>
      </c>
      <c r="L2486" s="3">
        <v>1313532003</v>
      </c>
      <c r="M2486" s="3" t="b">
        <v>0</v>
      </c>
      <c r="N2486" s="3">
        <v>90</v>
      </c>
      <c r="O2486" s="3" t="b">
        <v>1</v>
      </c>
      <c r="P2486" s="3" t="s">
        <v>8274</v>
      </c>
      <c r="Q2486" s="8">
        <f t="shared" si="154"/>
        <v>1.1931742857142855</v>
      </c>
      <c r="R2486" s="10">
        <f t="shared" si="155"/>
        <v>46.401222222222216</v>
      </c>
      <c r="S2486" s="3" t="s">
        <v>8315</v>
      </c>
      <c r="T2486" s="3" t="s">
        <v>8319</v>
      </c>
    </row>
    <row r="2487" spans="1:20" ht="88" x14ac:dyDescent="0.2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14">
        <f t="shared" si="152"/>
        <v>40828.915266203701</v>
      </c>
      <c r="J2487" s="3">
        <v>1318463879</v>
      </c>
      <c r="K2487" s="14">
        <f t="shared" si="153"/>
        <v>40793.915266203701</v>
      </c>
      <c r="L2487" s="3">
        <v>1315439879</v>
      </c>
      <c r="M2487" s="3" t="b">
        <v>0</v>
      </c>
      <c r="N2487" s="3">
        <v>41</v>
      </c>
      <c r="O2487" s="3" t="b">
        <v>1</v>
      </c>
      <c r="P2487" s="3" t="s">
        <v>8274</v>
      </c>
      <c r="Q2487" s="8">
        <f t="shared" si="154"/>
        <v>1.0325</v>
      </c>
      <c r="R2487" s="10">
        <f t="shared" si="155"/>
        <v>50.365853658536587</v>
      </c>
      <c r="S2487" s="3" t="s">
        <v>8315</v>
      </c>
      <c r="T2487" s="3" t="s">
        <v>8319</v>
      </c>
    </row>
    <row r="2488" spans="1:20" ht="110" x14ac:dyDescent="0.2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14">
        <f t="shared" si="152"/>
        <v>41021.624722222223</v>
      </c>
      <c r="J2488" s="3">
        <v>1335113976</v>
      </c>
      <c r="K2488" s="14">
        <f t="shared" si="153"/>
        <v>40991.624722222223</v>
      </c>
      <c r="L2488" s="3">
        <v>1332521976</v>
      </c>
      <c r="M2488" s="3" t="b">
        <v>0</v>
      </c>
      <c r="N2488" s="3">
        <v>30</v>
      </c>
      <c r="O2488" s="3" t="b">
        <v>1</v>
      </c>
      <c r="P2488" s="3" t="s">
        <v>8274</v>
      </c>
      <c r="Q2488" s="8">
        <f t="shared" si="154"/>
        <v>2.6566666666666667</v>
      </c>
      <c r="R2488" s="10">
        <f t="shared" si="155"/>
        <v>26.566666666666666</v>
      </c>
      <c r="S2488" s="3" t="s">
        <v>8315</v>
      </c>
      <c r="T2488" s="3" t="s">
        <v>8319</v>
      </c>
    </row>
    <row r="2489" spans="1:20" ht="88" x14ac:dyDescent="0.2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14">
        <f t="shared" si="152"/>
        <v>41055.999965277777</v>
      </c>
      <c r="J2489" s="3">
        <v>1338083997</v>
      </c>
      <c r="K2489" s="14">
        <f t="shared" si="153"/>
        <v>41025.999965277777</v>
      </c>
      <c r="L2489" s="3">
        <v>1335491997</v>
      </c>
      <c r="M2489" s="3" t="b">
        <v>0</v>
      </c>
      <c r="N2489" s="3">
        <v>38</v>
      </c>
      <c r="O2489" s="3" t="b">
        <v>1</v>
      </c>
      <c r="P2489" s="3" t="s">
        <v>8274</v>
      </c>
      <c r="Q2489" s="8">
        <f t="shared" si="154"/>
        <v>1.0005066666666667</v>
      </c>
      <c r="R2489" s="10">
        <f t="shared" si="155"/>
        <v>39.493684210526318</v>
      </c>
      <c r="S2489" s="3" t="s">
        <v>8315</v>
      </c>
      <c r="T2489" s="3" t="s">
        <v>8319</v>
      </c>
    </row>
    <row r="2490" spans="1:20" ht="110" x14ac:dyDescent="0.2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14">
        <f t="shared" si="152"/>
        <v>40863.591527777775</v>
      </c>
      <c r="J2490" s="3">
        <v>1321459908</v>
      </c>
      <c r="K2490" s="14">
        <f t="shared" si="153"/>
        <v>40833.549861111111</v>
      </c>
      <c r="L2490" s="3">
        <v>1318864308</v>
      </c>
      <c r="M2490" s="3" t="b">
        <v>0</v>
      </c>
      <c r="N2490" s="3">
        <v>65</v>
      </c>
      <c r="O2490" s="3" t="b">
        <v>1</v>
      </c>
      <c r="P2490" s="3" t="s">
        <v>8274</v>
      </c>
      <c r="Q2490" s="8">
        <f t="shared" si="154"/>
        <v>1.0669999999999999</v>
      </c>
      <c r="R2490" s="10">
        <f t="shared" si="155"/>
        <v>49.246153846153845</v>
      </c>
      <c r="S2490" s="3" t="s">
        <v>8315</v>
      </c>
      <c r="T2490" s="3" t="s">
        <v>8319</v>
      </c>
    </row>
    <row r="2491" spans="1:20" ht="88" x14ac:dyDescent="0.2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14">
        <f t="shared" si="152"/>
        <v>41403.606932870367</v>
      </c>
      <c r="J2491" s="3">
        <v>1368117239</v>
      </c>
      <c r="K2491" s="14">
        <f t="shared" si="153"/>
        <v>41373.606932870367</v>
      </c>
      <c r="L2491" s="3">
        <v>1365525239</v>
      </c>
      <c r="M2491" s="3" t="b">
        <v>0</v>
      </c>
      <c r="N2491" s="3">
        <v>75</v>
      </c>
      <c r="O2491" s="3" t="b">
        <v>1</v>
      </c>
      <c r="P2491" s="3" t="s">
        <v>8274</v>
      </c>
      <c r="Q2491" s="8">
        <f t="shared" si="154"/>
        <v>1.3367142857142857</v>
      </c>
      <c r="R2491" s="10">
        <f t="shared" si="155"/>
        <v>62.38</v>
      </c>
      <c r="S2491" s="3" t="s">
        <v>8315</v>
      </c>
      <c r="T2491" s="3" t="s">
        <v>8319</v>
      </c>
    </row>
    <row r="2492" spans="1:20" ht="88" x14ac:dyDescent="0.2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14">
        <f t="shared" si="152"/>
        <v>41083.144398148142</v>
      </c>
      <c r="J2492" s="3">
        <v>1340429276</v>
      </c>
      <c r="K2492" s="14">
        <f t="shared" si="153"/>
        <v>41023.14439814815</v>
      </c>
      <c r="L2492" s="3">
        <v>1335245276</v>
      </c>
      <c r="M2492" s="3" t="b">
        <v>0</v>
      </c>
      <c r="N2492" s="3">
        <v>16</v>
      </c>
      <c r="O2492" s="3" t="b">
        <v>1</v>
      </c>
      <c r="P2492" s="3" t="s">
        <v>8274</v>
      </c>
      <c r="Q2492" s="8">
        <f t="shared" si="154"/>
        <v>1.214</v>
      </c>
      <c r="R2492" s="10">
        <f t="shared" si="155"/>
        <v>37.9375</v>
      </c>
      <c r="S2492" s="3" t="s">
        <v>8315</v>
      </c>
      <c r="T2492" s="3" t="s">
        <v>8319</v>
      </c>
    </row>
    <row r="2493" spans="1:20" ht="88" x14ac:dyDescent="0.2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14">
        <f t="shared" si="152"/>
        <v>40558.993749999994</v>
      </c>
      <c r="J2493" s="3">
        <v>1295142660</v>
      </c>
      <c r="K2493" s="14">
        <f t="shared" si="153"/>
        <v>40542.755949074075</v>
      </c>
      <c r="L2493" s="3">
        <v>1293739714</v>
      </c>
      <c r="M2493" s="3" t="b">
        <v>0</v>
      </c>
      <c r="N2493" s="3">
        <v>10</v>
      </c>
      <c r="O2493" s="3" t="b">
        <v>1</v>
      </c>
      <c r="P2493" s="3" t="s">
        <v>8274</v>
      </c>
      <c r="Q2493" s="8">
        <f t="shared" si="154"/>
        <v>1.032</v>
      </c>
      <c r="R2493" s="10">
        <f t="shared" si="155"/>
        <v>51.6</v>
      </c>
      <c r="S2493" s="3" t="s">
        <v>8315</v>
      </c>
      <c r="T2493" s="3" t="s">
        <v>8319</v>
      </c>
    </row>
    <row r="2494" spans="1:20" ht="66" x14ac:dyDescent="0.2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14">
        <f t="shared" si="152"/>
        <v>41076.332638888889</v>
      </c>
      <c r="J2494" s="3">
        <v>1339840740</v>
      </c>
      <c r="K2494" s="14">
        <f t="shared" si="153"/>
        <v>41024.902638888889</v>
      </c>
      <c r="L2494" s="3">
        <v>1335397188</v>
      </c>
      <c r="M2494" s="3" t="b">
        <v>0</v>
      </c>
      <c r="N2494" s="3">
        <v>27</v>
      </c>
      <c r="O2494" s="3" t="b">
        <v>1</v>
      </c>
      <c r="P2494" s="3" t="s">
        <v>8274</v>
      </c>
      <c r="Q2494" s="8">
        <f t="shared" si="154"/>
        <v>1.25</v>
      </c>
      <c r="R2494" s="10">
        <f t="shared" si="155"/>
        <v>27.777777777777779</v>
      </c>
      <c r="S2494" s="3" t="s">
        <v>8315</v>
      </c>
      <c r="T2494" s="3" t="s">
        <v>8319</v>
      </c>
    </row>
    <row r="2495" spans="1:20" ht="88" x14ac:dyDescent="0.2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14">
        <f t="shared" si="152"/>
        <v>41393.084953703699</v>
      </c>
      <c r="J2495" s="3">
        <v>1367208140</v>
      </c>
      <c r="K2495" s="14">
        <f t="shared" si="153"/>
        <v>41348.084953703699</v>
      </c>
      <c r="L2495" s="3">
        <v>1363320140</v>
      </c>
      <c r="M2495" s="3" t="b">
        <v>0</v>
      </c>
      <c r="N2495" s="3">
        <v>259</v>
      </c>
      <c r="O2495" s="3" t="b">
        <v>1</v>
      </c>
      <c r="P2495" s="3" t="s">
        <v>8274</v>
      </c>
      <c r="Q2495" s="8">
        <f t="shared" si="154"/>
        <v>1.2869999999999999</v>
      </c>
      <c r="R2495" s="10">
        <f t="shared" si="155"/>
        <v>99.382239382239376</v>
      </c>
      <c r="S2495" s="3" t="s">
        <v>8315</v>
      </c>
      <c r="T2495" s="3" t="s">
        <v>8319</v>
      </c>
    </row>
    <row r="2496" spans="1:20" ht="88" x14ac:dyDescent="0.2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14">
        <f t="shared" si="152"/>
        <v>41052.561851851846</v>
      </c>
      <c r="J2496" s="3">
        <v>1337786944</v>
      </c>
      <c r="K2496" s="14">
        <f t="shared" si="153"/>
        <v>41022.561851851853</v>
      </c>
      <c r="L2496" s="3">
        <v>1335194944</v>
      </c>
      <c r="M2496" s="3" t="b">
        <v>0</v>
      </c>
      <c r="N2496" s="3">
        <v>39</v>
      </c>
      <c r="O2496" s="3" t="b">
        <v>1</v>
      </c>
      <c r="P2496" s="3" t="s">
        <v>8274</v>
      </c>
      <c r="Q2496" s="8">
        <f t="shared" si="154"/>
        <v>1.0100533333333332</v>
      </c>
      <c r="R2496" s="10">
        <f t="shared" si="155"/>
        <v>38.848205128205123</v>
      </c>
      <c r="S2496" s="3" t="s">
        <v>8315</v>
      </c>
      <c r="T2496" s="3" t="s">
        <v>8319</v>
      </c>
    </row>
    <row r="2497" spans="1:20" ht="88" x14ac:dyDescent="0.2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14">
        <f t="shared" si="152"/>
        <v>41066.863136574073</v>
      </c>
      <c r="J2497" s="3">
        <v>1339022575</v>
      </c>
      <c r="K2497" s="14">
        <f t="shared" si="153"/>
        <v>41036.863136574073</v>
      </c>
      <c r="L2497" s="3">
        <v>1336430575</v>
      </c>
      <c r="M2497" s="3" t="b">
        <v>0</v>
      </c>
      <c r="N2497" s="3">
        <v>42</v>
      </c>
      <c r="O2497" s="3" t="b">
        <v>1</v>
      </c>
      <c r="P2497" s="3" t="s">
        <v>8274</v>
      </c>
      <c r="Q2497" s="8">
        <f t="shared" si="154"/>
        <v>1.2753666666666665</v>
      </c>
      <c r="R2497" s="10">
        <f t="shared" si="155"/>
        <v>45.548809523809524</v>
      </c>
      <c r="S2497" s="3" t="s">
        <v>8315</v>
      </c>
      <c r="T2497" s="3" t="s">
        <v>8319</v>
      </c>
    </row>
    <row r="2498" spans="1:20" ht="66" x14ac:dyDescent="0.2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14">
        <f t="shared" si="152"/>
        <v>41362.871435185181</v>
      </c>
      <c r="J2498" s="3">
        <v>1364597692</v>
      </c>
      <c r="K2498" s="14">
        <f t="shared" si="153"/>
        <v>41327.913101851846</v>
      </c>
      <c r="L2498" s="3">
        <v>1361577292</v>
      </c>
      <c r="M2498" s="3" t="b">
        <v>0</v>
      </c>
      <c r="N2498" s="3">
        <v>10</v>
      </c>
      <c r="O2498" s="3" t="b">
        <v>1</v>
      </c>
      <c r="P2498" s="3" t="s">
        <v>8274</v>
      </c>
      <c r="Q2498" s="8">
        <f t="shared" si="154"/>
        <v>1</v>
      </c>
      <c r="R2498" s="10">
        <f t="shared" si="155"/>
        <v>600</v>
      </c>
      <c r="S2498" s="3" t="s">
        <v>8315</v>
      </c>
      <c r="T2498" s="3" t="s">
        <v>8319</v>
      </c>
    </row>
    <row r="2499" spans="1:20" ht="88" x14ac:dyDescent="0.2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14">
        <f t="shared" ref="I2499:I2562" si="156">(((J2499/60)/60)/24)+DATE(1970,1,1)+(-2/24)</f>
        <v>40760.795578703699</v>
      </c>
      <c r="J2499" s="3">
        <v>1312578338</v>
      </c>
      <c r="K2499" s="14">
        <f t="shared" ref="K2499:K2562" si="157">(L2499/86400)+25569+(-2/24)</f>
        <v>40730.795578703699</v>
      </c>
      <c r="L2499" s="3">
        <v>1309986338</v>
      </c>
      <c r="M2499" s="3" t="b">
        <v>0</v>
      </c>
      <c r="N2499" s="3">
        <v>56</v>
      </c>
      <c r="O2499" s="3" t="b">
        <v>1</v>
      </c>
      <c r="P2499" s="3" t="s">
        <v>8274</v>
      </c>
      <c r="Q2499" s="8">
        <f t="shared" ref="Q2499:Q2562" si="158">E2499/D2499</f>
        <v>1.127715</v>
      </c>
      <c r="R2499" s="10">
        <f t="shared" ref="R2499:R2562" si="159">E2499/N2499</f>
        <v>80.551071428571419</v>
      </c>
      <c r="S2499" s="3" t="s">
        <v>8315</v>
      </c>
      <c r="T2499" s="3" t="s">
        <v>8319</v>
      </c>
    </row>
    <row r="2500" spans="1:20" ht="88" x14ac:dyDescent="0.2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14">
        <f t="shared" si="156"/>
        <v>42031.884108796294</v>
      </c>
      <c r="J2500" s="3">
        <v>1422400387</v>
      </c>
      <c r="K2500" s="14">
        <f t="shared" si="157"/>
        <v>42017.884108796294</v>
      </c>
      <c r="L2500" s="3">
        <v>1421190787</v>
      </c>
      <c r="M2500" s="3" t="b">
        <v>0</v>
      </c>
      <c r="N2500" s="3">
        <v>20</v>
      </c>
      <c r="O2500" s="3" t="b">
        <v>1</v>
      </c>
      <c r="P2500" s="3" t="s">
        <v>8274</v>
      </c>
      <c r="Q2500" s="8">
        <f t="shared" si="158"/>
        <v>1.056</v>
      </c>
      <c r="R2500" s="10">
        <f t="shared" si="159"/>
        <v>52.8</v>
      </c>
      <c r="S2500" s="3" t="s">
        <v>8315</v>
      </c>
      <c r="T2500" s="3" t="s">
        <v>8319</v>
      </c>
    </row>
    <row r="2501" spans="1:20" ht="88" x14ac:dyDescent="0.2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14">
        <f t="shared" si="156"/>
        <v>41274.666666666664</v>
      </c>
      <c r="J2501" s="3">
        <v>1356976800</v>
      </c>
      <c r="K2501" s="14">
        <f t="shared" si="157"/>
        <v>41226.565243055556</v>
      </c>
      <c r="L2501" s="3">
        <v>1352820837</v>
      </c>
      <c r="M2501" s="3" t="b">
        <v>0</v>
      </c>
      <c r="N2501" s="3">
        <v>170</v>
      </c>
      <c r="O2501" s="3" t="b">
        <v>1</v>
      </c>
      <c r="P2501" s="3" t="s">
        <v>8274</v>
      </c>
      <c r="Q2501" s="8">
        <f t="shared" si="158"/>
        <v>2.0262500000000001</v>
      </c>
      <c r="R2501" s="10">
        <f t="shared" si="159"/>
        <v>47.676470588235297</v>
      </c>
      <c r="S2501" s="3" t="s">
        <v>8315</v>
      </c>
      <c r="T2501" s="3" t="s">
        <v>8319</v>
      </c>
    </row>
    <row r="2502" spans="1:20" ht="88" x14ac:dyDescent="0.2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14">
        <f t="shared" si="156"/>
        <v>41083.689525462964</v>
      </c>
      <c r="J2502" s="3">
        <v>1340476375</v>
      </c>
      <c r="K2502" s="14">
        <f t="shared" si="157"/>
        <v>41053.689525462956</v>
      </c>
      <c r="L2502" s="3">
        <v>1337884375</v>
      </c>
      <c r="M2502" s="3" t="b">
        <v>0</v>
      </c>
      <c r="N2502" s="3">
        <v>29</v>
      </c>
      <c r="O2502" s="3" t="b">
        <v>1</v>
      </c>
      <c r="P2502" s="3" t="s">
        <v>8274</v>
      </c>
      <c r="Q2502" s="8">
        <f t="shared" si="158"/>
        <v>1.1333333333333333</v>
      </c>
      <c r="R2502" s="10">
        <f t="shared" si="159"/>
        <v>23.448275862068964</v>
      </c>
      <c r="S2502" s="3" t="s">
        <v>8315</v>
      </c>
      <c r="T2502" s="3" t="s">
        <v>8319</v>
      </c>
    </row>
    <row r="2503" spans="1:20" ht="110" x14ac:dyDescent="0.2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14">
        <f t="shared" si="156"/>
        <v>42274.693333333329</v>
      </c>
      <c r="J2503" s="3">
        <v>1443379104</v>
      </c>
      <c r="K2503" s="14">
        <f t="shared" si="157"/>
        <v>42244.693333333336</v>
      </c>
      <c r="L2503" s="3">
        <v>1440787104</v>
      </c>
      <c r="M2503" s="3" t="b">
        <v>0</v>
      </c>
      <c r="N2503" s="3">
        <v>7</v>
      </c>
      <c r="O2503" s="3" t="b">
        <v>0</v>
      </c>
      <c r="P2503" s="3" t="s">
        <v>8294</v>
      </c>
      <c r="Q2503" s="8">
        <f t="shared" si="158"/>
        <v>2.5545454545454545E-2</v>
      </c>
      <c r="R2503" s="10">
        <f t="shared" si="159"/>
        <v>40.142857142857146</v>
      </c>
      <c r="S2503" s="3" t="s">
        <v>8326</v>
      </c>
      <c r="T2503" s="3" t="s">
        <v>8343</v>
      </c>
    </row>
    <row r="2504" spans="1:20" ht="110" x14ac:dyDescent="0.2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14">
        <f t="shared" si="156"/>
        <v>41903.742106481477</v>
      </c>
      <c r="J2504" s="3">
        <v>1411328918</v>
      </c>
      <c r="K2504" s="14">
        <f t="shared" si="157"/>
        <v>41858.742106481477</v>
      </c>
      <c r="L2504" s="3">
        <v>1407440918</v>
      </c>
      <c r="M2504" s="3" t="b">
        <v>0</v>
      </c>
      <c r="N2504" s="3">
        <v>5</v>
      </c>
      <c r="O2504" s="3" t="b">
        <v>0</v>
      </c>
      <c r="P2504" s="3" t="s">
        <v>8294</v>
      </c>
      <c r="Q2504" s="8">
        <f t="shared" si="158"/>
        <v>7.8181818181818181E-4</v>
      </c>
      <c r="R2504" s="10">
        <f t="shared" si="159"/>
        <v>17.2</v>
      </c>
      <c r="S2504" s="3" t="s">
        <v>8326</v>
      </c>
      <c r="T2504" s="3" t="s">
        <v>8343</v>
      </c>
    </row>
    <row r="2505" spans="1:20" ht="110" x14ac:dyDescent="0.2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14">
        <f t="shared" si="156"/>
        <v>42528.79583333333</v>
      </c>
      <c r="J2505" s="3">
        <v>1465333560</v>
      </c>
      <c r="K2505" s="14">
        <f t="shared" si="157"/>
        <v>42498.816064814811</v>
      </c>
      <c r="L2505" s="3">
        <v>1462743308</v>
      </c>
      <c r="M2505" s="3" t="b">
        <v>0</v>
      </c>
      <c r="N2505" s="3">
        <v>0</v>
      </c>
      <c r="O2505" s="3" t="b">
        <v>0</v>
      </c>
      <c r="P2505" s="3" t="s">
        <v>8294</v>
      </c>
      <c r="Q2505" s="8">
        <f t="shared" si="158"/>
        <v>0</v>
      </c>
      <c r="R2505" s="10" t="e">
        <f t="shared" si="159"/>
        <v>#DIV/0!</v>
      </c>
      <c r="S2505" s="3" t="s">
        <v>8326</v>
      </c>
      <c r="T2505" s="3" t="s">
        <v>8343</v>
      </c>
    </row>
    <row r="2506" spans="1:20" ht="66" x14ac:dyDescent="0.2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14">
        <f t="shared" si="156"/>
        <v>41957.973773148151</v>
      </c>
      <c r="J2506" s="3">
        <v>1416014534</v>
      </c>
      <c r="K2506" s="14">
        <f t="shared" si="157"/>
        <v>41927.932106481479</v>
      </c>
      <c r="L2506" s="3">
        <v>1413418934</v>
      </c>
      <c r="M2506" s="3" t="b">
        <v>0</v>
      </c>
      <c r="N2506" s="3">
        <v>0</v>
      </c>
      <c r="O2506" s="3" t="b">
        <v>0</v>
      </c>
      <c r="P2506" s="3" t="s">
        <v>8294</v>
      </c>
      <c r="Q2506" s="8">
        <f t="shared" si="158"/>
        <v>0</v>
      </c>
      <c r="R2506" s="10" t="e">
        <f t="shared" si="159"/>
        <v>#DIV/0!</v>
      </c>
      <c r="S2506" s="3" t="s">
        <v>8326</v>
      </c>
      <c r="T2506" s="3" t="s">
        <v>8343</v>
      </c>
    </row>
    <row r="2507" spans="1:20" ht="132" x14ac:dyDescent="0.2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14">
        <f t="shared" si="156"/>
        <v>42076.93074074074</v>
      </c>
      <c r="J2507" s="3">
        <v>1426292416</v>
      </c>
      <c r="K2507" s="14">
        <f t="shared" si="157"/>
        <v>42046.972407407404</v>
      </c>
      <c r="L2507" s="3">
        <v>1423704016</v>
      </c>
      <c r="M2507" s="3" t="b">
        <v>0</v>
      </c>
      <c r="N2507" s="3">
        <v>0</v>
      </c>
      <c r="O2507" s="3" t="b">
        <v>0</v>
      </c>
      <c r="P2507" s="3" t="s">
        <v>8294</v>
      </c>
      <c r="Q2507" s="8">
        <f t="shared" si="158"/>
        <v>0</v>
      </c>
      <c r="R2507" s="10" t="e">
        <f t="shared" si="159"/>
        <v>#DIV/0!</v>
      </c>
      <c r="S2507" s="3" t="s">
        <v>8326</v>
      </c>
      <c r="T2507" s="3" t="s">
        <v>8343</v>
      </c>
    </row>
    <row r="2508" spans="1:20" ht="110" x14ac:dyDescent="0.2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14">
        <f t="shared" si="156"/>
        <v>42280.791666666664</v>
      </c>
      <c r="J2508" s="3">
        <v>1443906000</v>
      </c>
      <c r="K2508" s="14">
        <f t="shared" si="157"/>
        <v>42258.213761574072</v>
      </c>
      <c r="L2508" s="3">
        <v>1441955269</v>
      </c>
      <c r="M2508" s="3" t="b">
        <v>0</v>
      </c>
      <c r="N2508" s="3">
        <v>2</v>
      </c>
      <c r="O2508" s="3" t="b">
        <v>0</v>
      </c>
      <c r="P2508" s="3" t="s">
        <v>8294</v>
      </c>
      <c r="Q2508" s="8">
        <f t="shared" si="158"/>
        <v>6.0000000000000001E-3</v>
      </c>
      <c r="R2508" s="10">
        <f t="shared" si="159"/>
        <v>15</v>
      </c>
      <c r="S2508" s="3" t="s">
        <v>8326</v>
      </c>
      <c r="T2508" s="3" t="s">
        <v>8343</v>
      </c>
    </row>
    <row r="2509" spans="1:20" ht="44" x14ac:dyDescent="0.2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14">
        <f t="shared" si="156"/>
        <v>42134.989629629628</v>
      </c>
      <c r="J2509" s="3">
        <v>1431308704</v>
      </c>
      <c r="K2509" s="14">
        <f t="shared" si="157"/>
        <v>42104.989629629628</v>
      </c>
      <c r="L2509" s="3">
        <v>1428716704</v>
      </c>
      <c r="M2509" s="3" t="b">
        <v>0</v>
      </c>
      <c r="N2509" s="3">
        <v>0</v>
      </c>
      <c r="O2509" s="3" t="b">
        <v>0</v>
      </c>
      <c r="P2509" s="3" t="s">
        <v>8294</v>
      </c>
      <c r="Q2509" s="8">
        <f t="shared" si="158"/>
        <v>0</v>
      </c>
      <c r="R2509" s="10" t="e">
        <f t="shared" si="159"/>
        <v>#DIV/0!</v>
      </c>
      <c r="S2509" s="3" t="s">
        <v>8326</v>
      </c>
      <c r="T2509" s="3" t="s">
        <v>8343</v>
      </c>
    </row>
    <row r="2510" spans="1:20" ht="110" x14ac:dyDescent="0.2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14">
        <f t="shared" si="156"/>
        <v>41865.868449074071</v>
      </c>
      <c r="J2510" s="3">
        <v>1408056634</v>
      </c>
      <c r="K2510" s="14">
        <f t="shared" si="157"/>
        <v>41835.868449074071</v>
      </c>
      <c r="L2510" s="3">
        <v>1405464634</v>
      </c>
      <c r="M2510" s="3" t="b">
        <v>0</v>
      </c>
      <c r="N2510" s="3">
        <v>0</v>
      </c>
      <c r="O2510" s="3" t="b">
        <v>0</v>
      </c>
      <c r="P2510" s="3" t="s">
        <v>8294</v>
      </c>
      <c r="Q2510" s="8">
        <f t="shared" si="158"/>
        <v>0</v>
      </c>
      <c r="R2510" s="10" t="e">
        <f t="shared" si="159"/>
        <v>#DIV/0!</v>
      </c>
      <c r="S2510" s="3" t="s">
        <v>8326</v>
      </c>
      <c r="T2510" s="3" t="s">
        <v>8343</v>
      </c>
    </row>
    <row r="2511" spans="1:20" ht="88" x14ac:dyDescent="0.2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14">
        <f t="shared" si="156"/>
        <v>42114.684594907405</v>
      </c>
      <c r="J2511" s="3">
        <v>1429554349</v>
      </c>
      <c r="K2511" s="14">
        <f t="shared" si="157"/>
        <v>42058.726261574069</v>
      </c>
      <c r="L2511" s="3">
        <v>1424719549</v>
      </c>
      <c r="M2511" s="3" t="b">
        <v>0</v>
      </c>
      <c r="N2511" s="3">
        <v>28</v>
      </c>
      <c r="O2511" s="3" t="b">
        <v>0</v>
      </c>
      <c r="P2511" s="3" t="s">
        <v>8294</v>
      </c>
      <c r="Q2511" s="8">
        <f t="shared" si="158"/>
        <v>1.0526315789473684E-2</v>
      </c>
      <c r="R2511" s="10">
        <f t="shared" si="159"/>
        <v>35.714285714285715</v>
      </c>
      <c r="S2511" s="3" t="s">
        <v>8326</v>
      </c>
      <c r="T2511" s="3" t="s">
        <v>8343</v>
      </c>
    </row>
    <row r="2512" spans="1:20" ht="88" x14ac:dyDescent="0.2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14">
        <f t="shared" si="156"/>
        <v>42138.91402777777</v>
      </c>
      <c r="J2512" s="3">
        <v>1431647772</v>
      </c>
      <c r="K2512" s="14">
        <f t="shared" si="157"/>
        <v>42078.914027777777</v>
      </c>
      <c r="L2512" s="3">
        <v>1426463772</v>
      </c>
      <c r="M2512" s="3" t="b">
        <v>0</v>
      </c>
      <c r="N2512" s="3">
        <v>2</v>
      </c>
      <c r="O2512" s="3" t="b">
        <v>0</v>
      </c>
      <c r="P2512" s="3" t="s">
        <v>8294</v>
      </c>
      <c r="Q2512" s="8">
        <f t="shared" si="158"/>
        <v>1.5E-3</v>
      </c>
      <c r="R2512" s="10">
        <f t="shared" si="159"/>
        <v>37.5</v>
      </c>
      <c r="S2512" s="3" t="s">
        <v>8326</v>
      </c>
      <c r="T2512" s="3" t="s">
        <v>8343</v>
      </c>
    </row>
    <row r="2513" spans="1:20" ht="88" x14ac:dyDescent="0.2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14">
        <f t="shared" si="156"/>
        <v>42401.363576388881</v>
      </c>
      <c r="J2513" s="3">
        <v>1454323413</v>
      </c>
      <c r="K2513" s="14">
        <f t="shared" si="157"/>
        <v>42371.363576388881</v>
      </c>
      <c r="L2513" s="3">
        <v>1451731413</v>
      </c>
      <c r="M2513" s="3" t="b">
        <v>0</v>
      </c>
      <c r="N2513" s="3">
        <v>0</v>
      </c>
      <c r="O2513" s="3" t="b">
        <v>0</v>
      </c>
      <c r="P2513" s="3" t="s">
        <v>8294</v>
      </c>
      <c r="Q2513" s="8">
        <f t="shared" si="158"/>
        <v>0</v>
      </c>
      <c r="R2513" s="10" t="e">
        <f t="shared" si="159"/>
        <v>#DIV/0!</v>
      </c>
      <c r="S2513" s="3" t="s">
        <v>8326</v>
      </c>
      <c r="T2513" s="3" t="s">
        <v>8343</v>
      </c>
    </row>
    <row r="2514" spans="1:20" ht="88" x14ac:dyDescent="0.2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14">
        <f t="shared" si="156"/>
        <v>41986.793530092589</v>
      </c>
      <c r="J2514" s="3">
        <v>1418504561</v>
      </c>
      <c r="K2514" s="14">
        <f t="shared" si="157"/>
        <v>41971.793530092589</v>
      </c>
      <c r="L2514" s="3">
        <v>1417208561</v>
      </c>
      <c r="M2514" s="3" t="b">
        <v>0</v>
      </c>
      <c r="N2514" s="3">
        <v>0</v>
      </c>
      <c r="O2514" s="3" t="b">
        <v>0</v>
      </c>
      <c r="P2514" s="3" t="s">
        <v>8294</v>
      </c>
      <c r="Q2514" s="8">
        <f t="shared" si="158"/>
        <v>0</v>
      </c>
      <c r="R2514" s="10" t="e">
        <f t="shared" si="159"/>
        <v>#DIV/0!</v>
      </c>
      <c r="S2514" s="3" t="s">
        <v>8326</v>
      </c>
      <c r="T2514" s="3" t="s">
        <v>8343</v>
      </c>
    </row>
    <row r="2515" spans="1:20" ht="110" x14ac:dyDescent="0.2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14">
        <f t="shared" si="156"/>
        <v>42791.923483796294</v>
      </c>
      <c r="J2515" s="3">
        <v>1488067789</v>
      </c>
      <c r="K2515" s="14">
        <f t="shared" si="157"/>
        <v>42731.923483796294</v>
      </c>
      <c r="L2515" s="3">
        <v>1482883789</v>
      </c>
      <c r="M2515" s="3" t="b">
        <v>0</v>
      </c>
      <c r="N2515" s="3">
        <v>0</v>
      </c>
      <c r="O2515" s="3" t="b">
        <v>0</v>
      </c>
      <c r="P2515" s="3" t="s">
        <v>8294</v>
      </c>
      <c r="Q2515" s="8">
        <f t="shared" si="158"/>
        <v>0</v>
      </c>
      <c r="R2515" s="10" t="e">
        <f t="shared" si="159"/>
        <v>#DIV/0!</v>
      </c>
      <c r="S2515" s="3" t="s">
        <v>8326</v>
      </c>
      <c r="T2515" s="3" t="s">
        <v>8343</v>
      </c>
    </row>
    <row r="2516" spans="1:20" ht="88" x14ac:dyDescent="0.2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14">
        <f t="shared" si="156"/>
        <v>41871.306446759256</v>
      </c>
      <c r="J2516" s="3">
        <v>1408526477</v>
      </c>
      <c r="K2516" s="14">
        <f t="shared" si="157"/>
        <v>41854.306446759256</v>
      </c>
      <c r="L2516" s="3">
        <v>1407057677</v>
      </c>
      <c r="M2516" s="3" t="b">
        <v>0</v>
      </c>
      <c r="N2516" s="3">
        <v>4</v>
      </c>
      <c r="O2516" s="3" t="b">
        <v>0</v>
      </c>
      <c r="P2516" s="3" t="s">
        <v>8294</v>
      </c>
      <c r="Q2516" s="8">
        <f t="shared" si="158"/>
        <v>1.7500000000000002E-2</v>
      </c>
      <c r="R2516" s="10">
        <f t="shared" si="159"/>
        <v>52.5</v>
      </c>
      <c r="S2516" s="3" t="s">
        <v>8326</v>
      </c>
      <c r="T2516" s="3" t="s">
        <v>8343</v>
      </c>
    </row>
    <row r="2517" spans="1:20" ht="88" x14ac:dyDescent="0.2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14">
        <f t="shared" si="156"/>
        <v>42057.75640046296</v>
      </c>
      <c r="J2517" s="3">
        <v>1424635753</v>
      </c>
      <c r="K2517" s="14">
        <f t="shared" si="157"/>
        <v>42027.75640046296</v>
      </c>
      <c r="L2517" s="3">
        <v>1422043753</v>
      </c>
      <c r="M2517" s="3" t="b">
        <v>0</v>
      </c>
      <c r="N2517" s="3">
        <v>12</v>
      </c>
      <c r="O2517" s="3" t="b">
        <v>0</v>
      </c>
      <c r="P2517" s="3" t="s">
        <v>8294</v>
      </c>
      <c r="Q2517" s="8">
        <f t="shared" si="158"/>
        <v>0.186</v>
      </c>
      <c r="R2517" s="10">
        <f t="shared" si="159"/>
        <v>77.5</v>
      </c>
      <c r="S2517" s="3" t="s">
        <v>8326</v>
      </c>
      <c r="T2517" s="3" t="s">
        <v>8343</v>
      </c>
    </row>
    <row r="2518" spans="1:20" ht="110" x14ac:dyDescent="0.2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14">
        <f t="shared" si="156"/>
        <v>41972.611712962964</v>
      </c>
      <c r="J2518" s="3">
        <v>1417279252</v>
      </c>
      <c r="K2518" s="14">
        <f t="shared" si="157"/>
        <v>41942.570046296292</v>
      </c>
      <c r="L2518" s="3">
        <v>1414683652</v>
      </c>
      <c r="M2518" s="3" t="b">
        <v>0</v>
      </c>
      <c r="N2518" s="3">
        <v>0</v>
      </c>
      <c r="O2518" s="3" t="b">
        <v>0</v>
      </c>
      <c r="P2518" s="3" t="s">
        <v>8294</v>
      </c>
      <c r="Q2518" s="8">
        <f t="shared" si="158"/>
        <v>0</v>
      </c>
      <c r="R2518" s="10" t="e">
        <f t="shared" si="159"/>
        <v>#DIV/0!</v>
      </c>
      <c r="S2518" s="3" t="s">
        <v>8326</v>
      </c>
      <c r="T2518" s="3" t="s">
        <v>8343</v>
      </c>
    </row>
    <row r="2519" spans="1:20" ht="88" x14ac:dyDescent="0.2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14">
        <f t="shared" si="156"/>
        <v>42082.677430555552</v>
      </c>
      <c r="J2519" s="3">
        <v>1426788930</v>
      </c>
      <c r="K2519" s="14">
        <f t="shared" si="157"/>
        <v>42052.719097222223</v>
      </c>
      <c r="L2519" s="3">
        <v>1424200530</v>
      </c>
      <c r="M2519" s="3" t="b">
        <v>0</v>
      </c>
      <c r="N2519" s="3">
        <v>33</v>
      </c>
      <c r="O2519" s="3" t="b">
        <v>0</v>
      </c>
      <c r="P2519" s="3" t="s">
        <v>8294</v>
      </c>
      <c r="Q2519" s="8">
        <f t="shared" si="158"/>
        <v>9.8166666666666666E-2</v>
      </c>
      <c r="R2519" s="10">
        <f t="shared" si="159"/>
        <v>53.545454545454547</v>
      </c>
      <c r="S2519" s="3" t="s">
        <v>8326</v>
      </c>
      <c r="T2519" s="3" t="s">
        <v>8343</v>
      </c>
    </row>
    <row r="2520" spans="1:20" ht="88" x14ac:dyDescent="0.2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14">
        <f t="shared" si="156"/>
        <v>41956.63921296296</v>
      </c>
      <c r="J2520" s="3">
        <v>1415899228</v>
      </c>
      <c r="K2520" s="14">
        <f t="shared" si="157"/>
        <v>41926.597546296296</v>
      </c>
      <c r="L2520" s="3">
        <v>1413303628</v>
      </c>
      <c r="M2520" s="3" t="b">
        <v>0</v>
      </c>
      <c r="N2520" s="3">
        <v>0</v>
      </c>
      <c r="O2520" s="3" t="b">
        <v>0</v>
      </c>
      <c r="P2520" s="3" t="s">
        <v>8294</v>
      </c>
      <c r="Q2520" s="8">
        <f t="shared" si="158"/>
        <v>0</v>
      </c>
      <c r="R2520" s="10" t="e">
        <f t="shared" si="159"/>
        <v>#DIV/0!</v>
      </c>
      <c r="S2520" s="3" t="s">
        <v>8326</v>
      </c>
      <c r="T2520" s="3" t="s">
        <v>8343</v>
      </c>
    </row>
    <row r="2521" spans="1:20" ht="66" x14ac:dyDescent="0.2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14">
        <f t="shared" si="156"/>
        <v>41839.071805555555</v>
      </c>
      <c r="J2521" s="3">
        <v>1405741404</v>
      </c>
      <c r="K2521" s="14">
        <f t="shared" si="157"/>
        <v>41809.071805555555</v>
      </c>
      <c r="L2521" s="3">
        <v>1403149404</v>
      </c>
      <c r="M2521" s="3" t="b">
        <v>0</v>
      </c>
      <c r="N2521" s="3">
        <v>4</v>
      </c>
      <c r="O2521" s="3" t="b">
        <v>0</v>
      </c>
      <c r="P2521" s="3" t="s">
        <v>8294</v>
      </c>
      <c r="Q2521" s="8">
        <f t="shared" si="158"/>
        <v>4.3333333333333331E-4</v>
      </c>
      <c r="R2521" s="10">
        <f t="shared" si="159"/>
        <v>16.25</v>
      </c>
      <c r="S2521" s="3" t="s">
        <v>8326</v>
      </c>
      <c r="T2521" s="3" t="s">
        <v>8343</v>
      </c>
    </row>
    <row r="2522" spans="1:20" ht="110" x14ac:dyDescent="0.2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14">
        <f t="shared" si="156"/>
        <v>42658.722916666658</v>
      </c>
      <c r="J2522" s="3">
        <v>1476559260</v>
      </c>
      <c r="K2522" s="14">
        <f t="shared" si="157"/>
        <v>42612.517187500001</v>
      </c>
      <c r="L2522" s="3">
        <v>1472567085</v>
      </c>
      <c r="M2522" s="3" t="b">
        <v>0</v>
      </c>
      <c r="N2522" s="3">
        <v>0</v>
      </c>
      <c r="O2522" s="3" t="b">
        <v>0</v>
      </c>
      <c r="P2522" s="3" t="s">
        <v>8294</v>
      </c>
      <c r="Q2522" s="8">
        <f t="shared" si="158"/>
        <v>0</v>
      </c>
      <c r="R2522" s="10" t="e">
        <f t="shared" si="159"/>
        <v>#DIV/0!</v>
      </c>
      <c r="S2522" s="3" t="s">
        <v>8326</v>
      </c>
      <c r="T2522" s="3" t="s">
        <v>8343</v>
      </c>
    </row>
    <row r="2523" spans="1:20" ht="110" x14ac:dyDescent="0.2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14">
        <f t="shared" si="156"/>
        <v>42290.88450231481</v>
      </c>
      <c r="J2523" s="3">
        <v>1444778021</v>
      </c>
      <c r="K2523" s="14">
        <f t="shared" si="157"/>
        <v>42269.88450231481</v>
      </c>
      <c r="L2523" s="3">
        <v>1442963621</v>
      </c>
      <c r="M2523" s="3" t="b">
        <v>0</v>
      </c>
      <c r="N2523" s="3">
        <v>132</v>
      </c>
      <c r="O2523" s="3" t="b">
        <v>1</v>
      </c>
      <c r="P2523" s="3" t="s">
        <v>8295</v>
      </c>
      <c r="Q2523" s="8">
        <f t="shared" si="158"/>
        <v>1.0948792000000001</v>
      </c>
      <c r="R2523" s="10">
        <f t="shared" si="159"/>
        <v>103.68174242424243</v>
      </c>
      <c r="S2523" s="3" t="s">
        <v>8315</v>
      </c>
      <c r="T2523" s="3" t="s">
        <v>8344</v>
      </c>
    </row>
    <row r="2524" spans="1:20" ht="110" x14ac:dyDescent="0.2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14">
        <f t="shared" si="156"/>
        <v>42482.536111111105</v>
      </c>
      <c r="J2524" s="3">
        <v>1461336720</v>
      </c>
      <c r="K2524" s="14">
        <f t="shared" si="157"/>
        <v>42460.490277777775</v>
      </c>
      <c r="L2524" s="3">
        <v>1459431960</v>
      </c>
      <c r="M2524" s="3" t="b">
        <v>0</v>
      </c>
      <c r="N2524" s="3">
        <v>27</v>
      </c>
      <c r="O2524" s="3" t="b">
        <v>1</v>
      </c>
      <c r="P2524" s="3" t="s">
        <v>8295</v>
      </c>
      <c r="Q2524" s="8">
        <f t="shared" si="158"/>
        <v>1</v>
      </c>
      <c r="R2524" s="10">
        <f t="shared" si="159"/>
        <v>185.18518518518519</v>
      </c>
      <c r="S2524" s="3" t="s">
        <v>8315</v>
      </c>
      <c r="T2524" s="3" t="s">
        <v>8344</v>
      </c>
    </row>
    <row r="2525" spans="1:20" ht="88" x14ac:dyDescent="0.2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14">
        <f t="shared" si="156"/>
        <v>41960.933935185189</v>
      </c>
      <c r="J2525" s="3">
        <v>1416270292</v>
      </c>
      <c r="K2525" s="14">
        <f t="shared" si="157"/>
        <v>41930.892268518517</v>
      </c>
      <c r="L2525" s="3">
        <v>1413674692</v>
      </c>
      <c r="M2525" s="3" t="b">
        <v>0</v>
      </c>
      <c r="N2525" s="3">
        <v>26</v>
      </c>
      <c r="O2525" s="3" t="b">
        <v>1</v>
      </c>
      <c r="P2525" s="3" t="s">
        <v>8295</v>
      </c>
      <c r="Q2525" s="8">
        <f t="shared" si="158"/>
        <v>1.5644444444444445</v>
      </c>
      <c r="R2525" s="10">
        <f t="shared" si="159"/>
        <v>54.153846153846153</v>
      </c>
      <c r="S2525" s="3" t="s">
        <v>8315</v>
      </c>
      <c r="T2525" s="3" t="s">
        <v>8344</v>
      </c>
    </row>
    <row r="2526" spans="1:20" ht="66" x14ac:dyDescent="0.2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14">
        <f t="shared" si="156"/>
        <v>41994.104166666664</v>
      </c>
      <c r="J2526" s="3">
        <v>1419136200</v>
      </c>
      <c r="K2526" s="14">
        <f t="shared" si="157"/>
        <v>41961.724039351851</v>
      </c>
      <c r="L2526" s="3">
        <v>1416338557</v>
      </c>
      <c r="M2526" s="3" t="b">
        <v>0</v>
      </c>
      <c r="N2526" s="3">
        <v>43</v>
      </c>
      <c r="O2526" s="3" t="b">
        <v>1</v>
      </c>
      <c r="P2526" s="3" t="s">
        <v>8295</v>
      </c>
      <c r="Q2526" s="8">
        <f t="shared" si="158"/>
        <v>1.016</v>
      </c>
      <c r="R2526" s="10">
        <f t="shared" si="159"/>
        <v>177.2093023255814</v>
      </c>
      <c r="S2526" s="3" t="s">
        <v>8315</v>
      </c>
      <c r="T2526" s="3" t="s">
        <v>8344</v>
      </c>
    </row>
    <row r="2527" spans="1:20" ht="88" x14ac:dyDescent="0.2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14">
        <f t="shared" si="156"/>
        <v>41088.761238425926</v>
      </c>
      <c r="J2527" s="3">
        <v>1340914571</v>
      </c>
      <c r="K2527" s="14">
        <f t="shared" si="157"/>
        <v>41058.761238425919</v>
      </c>
      <c r="L2527" s="3">
        <v>1338322571</v>
      </c>
      <c r="M2527" s="3" t="b">
        <v>0</v>
      </c>
      <c r="N2527" s="3">
        <v>80</v>
      </c>
      <c r="O2527" s="3" t="b">
        <v>1</v>
      </c>
      <c r="P2527" s="3" t="s">
        <v>8295</v>
      </c>
      <c r="Q2527" s="8">
        <f t="shared" si="158"/>
        <v>1.00325</v>
      </c>
      <c r="R2527" s="10">
        <f t="shared" si="159"/>
        <v>100.325</v>
      </c>
      <c r="S2527" s="3" t="s">
        <v>8315</v>
      </c>
      <c r="T2527" s="3" t="s">
        <v>8344</v>
      </c>
    </row>
    <row r="2528" spans="1:20" ht="88" x14ac:dyDescent="0.2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14">
        <f t="shared" si="156"/>
        <v>41981.124305555553</v>
      </c>
      <c r="J2528" s="3">
        <v>1418014740</v>
      </c>
      <c r="K2528" s="14">
        <f t="shared" si="157"/>
        <v>41953.007800925923</v>
      </c>
      <c r="L2528" s="3">
        <v>1415585474</v>
      </c>
      <c r="M2528" s="3" t="b">
        <v>0</v>
      </c>
      <c r="N2528" s="3">
        <v>33</v>
      </c>
      <c r="O2528" s="3" t="b">
        <v>1</v>
      </c>
      <c r="P2528" s="3" t="s">
        <v>8295</v>
      </c>
      <c r="Q2528" s="8">
        <f t="shared" si="158"/>
        <v>1.1294999999999999</v>
      </c>
      <c r="R2528" s="10">
        <f t="shared" si="159"/>
        <v>136.90909090909091</v>
      </c>
      <c r="S2528" s="3" t="s">
        <v>8315</v>
      </c>
      <c r="T2528" s="3" t="s">
        <v>8344</v>
      </c>
    </row>
    <row r="2529" spans="1:20" ht="88" x14ac:dyDescent="0.2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14">
        <f t="shared" si="156"/>
        <v>41565.082638888889</v>
      </c>
      <c r="J2529" s="3">
        <v>1382068740</v>
      </c>
      <c r="K2529" s="14">
        <f t="shared" si="157"/>
        <v>41546.667719907404</v>
      </c>
      <c r="L2529" s="3">
        <v>1380477691</v>
      </c>
      <c r="M2529" s="3" t="b">
        <v>0</v>
      </c>
      <c r="N2529" s="3">
        <v>71</v>
      </c>
      <c r="O2529" s="3" t="b">
        <v>1</v>
      </c>
      <c r="P2529" s="3" t="s">
        <v>8295</v>
      </c>
      <c r="Q2529" s="8">
        <f t="shared" si="158"/>
        <v>1.02125</v>
      </c>
      <c r="R2529" s="10">
        <f t="shared" si="159"/>
        <v>57.535211267605632</v>
      </c>
      <c r="S2529" s="3" t="s">
        <v>8315</v>
      </c>
      <c r="T2529" s="3" t="s">
        <v>8344</v>
      </c>
    </row>
    <row r="2530" spans="1:20" ht="88" x14ac:dyDescent="0.2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14">
        <f t="shared" si="156"/>
        <v>42236.374999999993</v>
      </c>
      <c r="J2530" s="3">
        <v>1440068400</v>
      </c>
      <c r="K2530" s="14">
        <f t="shared" si="157"/>
        <v>42217.751192129632</v>
      </c>
      <c r="L2530" s="3">
        <v>1438459303</v>
      </c>
      <c r="M2530" s="3" t="b">
        <v>0</v>
      </c>
      <c r="N2530" s="3">
        <v>81</v>
      </c>
      <c r="O2530" s="3" t="b">
        <v>1</v>
      </c>
      <c r="P2530" s="3" t="s">
        <v>8295</v>
      </c>
      <c r="Q2530" s="8">
        <f t="shared" si="158"/>
        <v>1.0724974999999999</v>
      </c>
      <c r="R2530" s="10">
        <f t="shared" si="159"/>
        <v>52.962839506172834</v>
      </c>
      <c r="S2530" s="3" t="s">
        <v>8315</v>
      </c>
      <c r="T2530" s="3" t="s">
        <v>8344</v>
      </c>
    </row>
    <row r="2531" spans="1:20" ht="44" x14ac:dyDescent="0.2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14">
        <f t="shared" si="156"/>
        <v>40992.955729166664</v>
      </c>
      <c r="J2531" s="3">
        <v>1332636975</v>
      </c>
      <c r="K2531" s="14">
        <f t="shared" si="157"/>
        <v>40947.997395833328</v>
      </c>
      <c r="L2531" s="3">
        <v>1328752575</v>
      </c>
      <c r="M2531" s="3" t="b">
        <v>0</v>
      </c>
      <c r="N2531" s="3">
        <v>76</v>
      </c>
      <c r="O2531" s="3" t="b">
        <v>1</v>
      </c>
      <c r="P2531" s="3" t="s">
        <v>8295</v>
      </c>
      <c r="Q2531" s="8">
        <f t="shared" si="158"/>
        <v>1.0428333333333333</v>
      </c>
      <c r="R2531" s="10">
        <f t="shared" si="159"/>
        <v>82.328947368421055</v>
      </c>
      <c r="S2531" s="3" t="s">
        <v>8315</v>
      </c>
      <c r="T2531" s="3" t="s">
        <v>8344</v>
      </c>
    </row>
    <row r="2532" spans="1:20" ht="88" x14ac:dyDescent="0.2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14">
        <f t="shared" si="156"/>
        <v>42114.118055555555</v>
      </c>
      <c r="J2532" s="3">
        <v>1429505400</v>
      </c>
      <c r="K2532" s="14">
        <f t="shared" si="157"/>
        <v>42081.781307870369</v>
      </c>
      <c r="L2532" s="3">
        <v>1426711505</v>
      </c>
      <c r="M2532" s="3" t="b">
        <v>0</v>
      </c>
      <c r="N2532" s="3">
        <v>48</v>
      </c>
      <c r="O2532" s="3" t="b">
        <v>1</v>
      </c>
      <c r="P2532" s="3" t="s">
        <v>8295</v>
      </c>
      <c r="Q2532" s="8">
        <f t="shared" si="158"/>
        <v>1</v>
      </c>
      <c r="R2532" s="10">
        <f t="shared" si="159"/>
        <v>135.41666666666666</v>
      </c>
      <c r="S2532" s="3" t="s">
        <v>8315</v>
      </c>
      <c r="T2532" s="3" t="s">
        <v>8344</v>
      </c>
    </row>
    <row r="2533" spans="1:20" ht="110" x14ac:dyDescent="0.2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14">
        <f t="shared" si="156"/>
        <v>42231.082638888889</v>
      </c>
      <c r="J2533" s="3">
        <v>1439611140</v>
      </c>
      <c r="K2533" s="14">
        <f t="shared" si="157"/>
        <v>42208.596689814811</v>
      </c>
      <c r="L2533" s="3">
        <v>1437668354</v>
      </c>
      <c r="M2533" s="3" t="b">
        <v>0</v>
      </c>
      <c r="N2533" s="3">
        <v>61</v>
      </c>
      <c r="O2533" s="3" t="b">
        <v>1</v>
      </c>
      <c r="P2533" s="3" t="s">
        <v>8295</v>
      </c>
      <c r="Q2533" s="8">
        <f t="shared" si="158"/>
        <v>1.004</v>
      </c>
      <c r="R2533" s="10">
        <f t="shared" si="159"/>
        <v>74.06557377049181</v>
      </c>
      <c r="S2533" s="3" t="s">
        <v>8315</v>
      </c>
      <c r="T2533" s="3" t="s">
        <v>8344</v>
      </c>
    </row>
    <row r="2534" spans="1:20" ht="110" x14ac:dyDescent="0.2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14">
        <f t="shared" si="156"/>
        <v>41137.765810185185</v>
      </c>
      <c r="J2534" s="3">
        <v>1345148566</v>
      </c>
      <c r="K2534" s="14">
        <f t="shared" si="157"/>
        <v>41107.765810185185</v>
      </c>
      <c r="L2534" s="3">
        <v>1342556566</v>
      </c>
      <c r="M2534" s="3" t="b">
        <v>0</v>
      </c>
      <c r="N2534" s="3">
        <v>60</v>
      </c>
      <c r="O2534" s="3" t="b">
        <v>1</v>
      </c>
      <c r="P2534" s="3" t="s">
        <v>8295</v>
      </c>
      <c r="Q2534" s="8">
        <f t="shared" si="158"/>
        <v>1.26125</v>
      </c>
      <c r="R2534" s="10">
        <f t="shared" si="159"/>
        <v>84.083333333333329</v>
      </c>
      <c r="S2534" s="3" t="s">
        <v>8315</v>
      </c>
      <c r="T2534" s="3" t="s">
        <v>8344</v>
      </c>
    </row>
    <row r="2535" spans="1:20" ht="88" x14ac:dyDescent="0.2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14">
        <f t="shared" si="156"/>
        <v>41334.667453703703</v>
      </c>
      <c r="J2535" s="3">
        <v>1362160868</v>
      </c>
      <c r="K2535" s="14">
        <f t="shared" si="157"/>
        <v>41304.667951388888</v>
      </c>
      <c r="L2535" s="3">
        <v>1359568911</v>
      </c>
      <c r="M2535" s="3" t="b">
        <v>0</v>
      </c>
      <c r="N2535" s="3">
        <v>136</v>
      </c>
      <c r="O2535" s="3" t="b">
        <v>1</v>
      </c>
      <c r="P2535" s="3" t="s">
        <v>8295</v>
      </c>
      <c r="Q2535" s="8">
        <f t="shared" si="158"/>
        <v>1.1066666666666667</v>
      </c>
      <c r="R2535" s="10">
        <f t="shared" si="159"/>
        <v>61.029411764705884</v>
      </c>
      <c r="S2535" s="3" t="s">
        <v>8315</v>
      </c>
      <c r="T2535" s="3" t="s">
        <v>8344</v>
      </c>
    </row>
    <row r="2536" spans="1:20" ht="110" x14ac:dyDescent="0.2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14">
        <f t="shared" si="156"/>
        <v>40179.166666666664</v>
      </c>
      <c r="J2536" s="3">
        <v>1262325600</v>
      </c>
      <c r="K2536" s="14">
        <f t="shared" si="157"/>
        <v>40127.617037037031</v>
      </c>
      <c r="L2536" s="3">
        <v>1257871712</v>
      </c>
      <c r="M2536" s="3" t="b">
        <v>0</v>
      </c>
      <c r="N2536" s="3">
        <v>14</v>
      </c>
      <c r="O2536" s="3" t="b">
        <v>1</v>
      </c>
      <c r="P2536" s="3" t="s">
        <v>8295</v>
      </c>
      <c r="Q2536" s="8">
        <f t="shared" si="158"/>
        <v>1.05</v>
      </c>
      <c r="R2536" s="10">
        <f t="shared" si="159"/>
        <v>150</v>
      </c>
      <c r="S2536" s="3" t="s">
        <v>8315</v>
      </c>
      <c r="T2536" s="3" t="s">
        <v>8344</v>
      </c>
    </row>
    <row r="2537" spans="1:20" ht="22" x14ac:dyDescent="0.2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14">
        <f t="shared" si="156"/>
        <v>41974.749363425923</v>
      </c>
      <c r="J2537" s="3">
        <v>1417463945</v>
      </c>
      <c r="K2537" s="14">
        <f t="shared" si="157"/>
        <v>41943.707696759258</v>
      </c>
      <c r="L2537" s="3">
        <v>1414781945</v>
      </c>
      <c r="M2537" s="3" t="b">
        <v>0</v>
      </c>
      <c r="N2537" s="3">
        <v>78</v>
      </c>
      <c r="O2537" s="3" t="b">
        <v>1</v>
      </c>
      <c r="P2537" s="3" t="s">
        <v>8295</v>
      </c>
      <c r="Q2537" s="8">
        <f t="shared" si="158"/>
        <v>1.03775</v>
      </c>
      <c r="R2537" s="10">
        <f t="shared" si="159"/>
        <v>266.08974358974359</v>
      </c>
      <c r="S2537" s="3" t="s">
        <v>8315</v>
      </c>
      <c r="T2537" s="3" t="s">
        <v>8344</v>
      </c>
    </row>
    <row r="2538" spans="1:20" ht="88" x14ac:dyDescent="0.2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14">
        <f t="shared" si="156"/>
        <v>41485.02275462963</v>
      </c>
      <c r="J2538" s="3">
        <v>1375151566</v>
      </c>
      <c r="K2538" s="14">
        <f t="shared" si="157"/>
        <v>41464.02275462963</v>
      </c>
      <c r="L2538" s="3">
        <v>1373337166</v>
      </c>
      <c r="M2538" s="3" t="b">
        <v>0</v>
      </c>
      <c r="N2538" s="3">
        <v>4</v>
      </c>
      <c r="O2538" s="3" t="b">
        <v>1</v>
      </c>
      <c r="P2538" s="3" t="s">
        <v>8295</v>
      </c>
      <c r="Q2538" s="8">
        <f t="shared" si="158"/>
        <v>1.1599999999999999</v>
      </c>
      <c r="R2538" s="10">
        <f t="shared" si="159"/>
        <v>7.25</v>
      </c>
      <c r="S2538" s="3" t="s">
        <v>8315</v>
      </c>
      <c r="T2538" s="3" t="s">
        <v>8344</v>
      </c>
    </row>
    <row r="2539" spans="1:20" ht="88" x14ac:dyDescent="0.2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14">
        <f t="shared" si="156"/>
        <v>40756.565451388888</v>
      </c>
      <c r="J2539" s="3">
        <v>1312212855</v>
      </c>
      <c r="K2539" s="14">
        <f t="shared" si="157"/>
        <v>40696.565451388888</v>
      </c>
      <c r="L2539" s="3">
        <v>1307028855</v>
      </c>
      <c r="M2539" s="3" t="b">
        <v>0</v>
      </c>
      <c r="N2539" s="3">
        <v>11</v>
      </c>
      <c r="O2539" s="3" t="b">
        <v>1</v>
      </c>
      <c r="P2539" s="3" t="s">
        <v>8295</v>
      </c>
      <c r="Q2539" s="8">
        <f t="shared" si="158"/>
        <v>1.1000000000000001</v>
      </c>
      <c r="R2539" s="10">
        <f t="shared" si="159"/>
        <v>100</v>
      </c>
      <c r="S2539" s="3" t="s">
        <v>8315</v>
      </c>
      <c r="T2539" s="3" t="s">
        <v>8344</v>
      </c>
    </row>
    <row r="2540" spans="1:20" ht="66" x14ac:dyDescent="0.2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14">
        <f t="shared" si="156"/>
        <v>41329.124305555553</v>
      </c>
      <c r="J2540" s="3">
        <v>1361681940</v>
      </c>
      <c r="K2540" s="14">
        <f t="shared" si="157"/>
        <v>41298.426631944443</v>
      </c>
      <c r="L2540" s="3">
        <v>1359029661</v>
      </c>
      <c r="M2540" s="3" t="b">
        <v>0</v>
      </c>
      <c r="N2540" s="3">
        <v>185</v>
      </c>
      <c r="O2540" s="3" t="b">
        <v>1</v>
      </c>
      <c r="P2540" s="3" t="s">
        <v>8295</v>
      </c>
      <c r="Q2540" s="8">
        <f t="shared" si="158"/>
        <v>1.130176111111111</v>
      </c>
      <c r="R2540" s="10">
        <f t="shared" si="159"/>
        <v>109.96308108108107</v>
      </c>
      <c r="S2540" s="3" t="s">
        <v>8315</v>
      </c>
      <c r="T2540" s="3" t="s">
        <v>8344</v>
      </c>
    </row>
    <row r="2541" spans="1:20" ht="110" x14ac:dyDescent="0.2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14">
        <f t="shared" si="156"/>
        <v>42037.818888888891</v>
      </c>
      <c r="J2541" s="3">
        <v>1422913152</v>
      </c>
      <c r="K2541" s="14">
        <f t="shared" si="157"/>
        <v>41977.818888888891</v>
      </c>
      <c r="L2541" s="3">
        <v>1417729152</v>
      </c>
      <c r="M2541" s="3" t="b">
        <v>0</v>
      </c>
      <c r="N2541" s="3">
        <v>59</v>
      </c>
      <c r="O2541" s="3" t="b">
        <v>1</v>
      </c>
      <c r="P2541" s="3" t="s">
        <v>8295</v>
      </c>
      <c r="Q2541" s="8">
        <f t="shared" si="158"/>
        <v>1.0024999999999999</v>
      </c>
      <c r="R2541" s="10">
        <f t="shared" si="159"/>
        <v>169.91525423728814</v>
      </c>
      <c r="S2541" s="3" t="s">
        <v>8315</v>
      </c>
      <c r="T2541" s="3" t="s">
        <v>8344</v>
      </c>
    </row>
    <row r="2542" spans="1:20" ht="110" x14ac:dyDescent="0.2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14">
        <f t="shared" si="156"/>
        <v>40845.591678240737</v>
      </c>
      <c r="J2542" s="3">
        <v>1319904721</v>
      </c>
      <c r="K2542" s="14">
        <f t="shared" si="157"/>
        <v>40785.591678240737</v>
      </c>
      <c r="L2542" s="3">
        <v>1314720721</v>
      </c>
      <c r="M2542" s="3" t="b">
        <v>0</v>
      </c>
      <c r="N2542" s="3">
        <v>27</v>
      </c>
      <c r="O2542" s="3" t="b">
        <v>1</v>
      </c>
      <c r="P2542" s="3" t="s">
        <v>8295</v>
      </c>
      <c r="Q2542" s="8">
        <f t="shared" si="158"/>
        <v>1.034</v>
      </c>
      <c r="R2542" s="10">
        <f t="shared" si="159"/>
        <v>95.740740740740748</v>
      </c>
      <c r="S2542" s="3" t="s">
        <v>8315</v>
      </c>
      <c r="T2542" s="3" t="s">
        <v>8344</v>
      </c>
    </row>
    <row r="2543" spans="1:20" ht="110" x14ac:dyDescent="0.2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14">
        <f t="shared" si="156"/>
        <v>41543.365949074068</v>
      </c>
      <c r="J2543" s="3">
        <v>1380192418</v>
      </c>
      <c r="K2543" s="14">
        <f t="shared" si="157"/>
        <v>41483.365949074076</v>
      </c>
      <c r="L2543" s="3">
        <v>1375008418</v>
      </c>
      <c r="M2543" s="3" t="b">
        <v>0</v>
      </c>
      <c r="N2543" s="3">
        <v>63</v>
      </c>
      <c r="O2543" s="3" t="b">
        <v>1</v>
      </c>
      <c r="P2543" s="3" t="s">
        <v>8295</v>
      </c>
      <c r="Q2543" s="8">
        <f t="shared" si="158"/>
        <v>1.0702857142857143</v>
      </c>
      <c r="R2543" s="10">
        <f t="shared" si="159"/>
        <v>59.460317460317462</v>
      </c>
      <c r="S2543" s="3" t="s">
        <v>8315</v>
      </c>
      <c r="T2543" s="3" t="s">
        <v>8344</v>
      </c>
    </row>
    <row r="2544" spans="1:20" ht="88" x14ac:dyDescent="0.2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14">
        <f t="shared" si="156"/>
        <v>41548.082638888889</v>
      </c>
      <c r="J2544" s="3">
        <v>1380599940</v>
      </c>
      <c r="K2544" s="14">
        <f t="shared" si="157"/>
        <v>41509.343252314815</v>
      </c>
      <c r="L2544" s="3">
        <v>1377252857</v>
      </c>
      <c r="M2544" s="3" t="b">
        <v>0</v>
      </c>
      <c r="N2544" s="3">
        <v>13</v>
      </c>
      <c r="O2544" s="3" t="b">
        <v>1</v>
      </c>
      <c r="P2544" s="3" t="s">
        <v>8295</v>
      </c>
      <c r="Q2544" s="8">
        <f t="shared" si="158"/>
        <v>1.0357142857142858</v>
      </c>
      <c r="R2544" s="10">
        <f t="shared" si="159"/>
        <v>55.769230769230766</v>
      </c>
      <c r="S2544" s="3" t="s">
        <v>8315</v>
      </c>
      <c r="T2544" s="3" t="s">
        <v>8344</v>
      </c>
    </row>
    <row r="2545" spans="1:20" ht="110" x14ac:dyDescent="0.2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14">
        <f t="shared" si="156"/>
        <v>40545.041666666664</v>
      </c>
      <c r="J2545" s="3">
        <v>1293937200</v>
      </c>
      <c r="K2545" s="14">
        <f t="shared" si="157"/>
        <v>40514.024282407401</v>
      </c>
      <c r="L2545" s="3">
        <v>1291257298</v>
      </c>
      <c r="M2545" s="3" t="b">
        <v>0</v>
      </c>
      <c r="N2545" s="3">
        <v>13</v>
      </c>
      <c r="O2545" s="3" t="b">
        <v>1</v>
      </c>
      <c r="P2545" s="3" t="s">
        <v>8295</v>
      </c>
      <c r="Q2545" s="8">
        <f t="shared" si="158"/>
        <v>1.5640000000000001</v>
      </c>
      <c r="R2545" s="10">
        <f t="shared" si="159"/>
        <v>30.076923076923077</v>
      </c>
      <c r="S2545" s="3" t="s">
        <v>8315</v>
      </c>
      <c r="T2545" s="3" t="s">
        <v>8344</v>
      </c>
    </row>
    <row r="2546" spans="1:20" ht="88" x14ac:dyDescent="0.2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14">
        <f t="shared" si="156"/>
        <v>41098.4371412037</v>
      </c>
      <c r="J2546" s="3">
        <v>1341750569</v>
      </c>
      <c r="K2546" s="14">
        <f t="shared" si="157"/>
        <v>41068.4371412037</v>
      </c>
      <c r="L2546" s="3">
        <v>1339158569</v>
      </c>
      <c r="M2546" s="3" t="b">
        <v>0</v>
      </c>
      <c r="N2546" s="3">
        <v>57</v>
      </c>
      <c r="O2546" s="3" t="b">
        <v>1</v>
      </c>
      <c r="P2546" s="3" t="s">
        <v>8295</v>
      </c>
      <c r="Q2546" s="8">
        <f t="shared" si="158"/>
        <v>1.0082</v>
      </c>
      <c r="R2546" s="10">
        <f t="shared" si="159"/>
        <v>88.438596491228068</v>
      </c>
      <c r="S2546" s="3" t="s">
        <v>8315</v>
      </c>
      <c r="T2546" s="3" t="s">
        <v>8344</v>
      </c>
    </row>
    <row r="2547" spans="1:20" ht="88" x14ac:dyDescent="0.2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14">
        <f t="shared" si="156"/>
        <v>42061.937499999993</v>
      </c>
      <c r="J2547" s="3">
        <v>1424997000</v>
      </c>
      <c r="K2547" s="14">
        <f t="shared" si="157"/>
        <v>42027.054837962962</v>
      </c>
      <c r="L2547" s="3">
        <v>1421983138</v>
      </c>
      <c r="M2547" s="3" t="b">
        <v>0</v>
      </c>
      <c r="N2547" s="3">
        <v>61</v>
      </c>
      <c r="O2547" s="3" t="b">
        <v>1</v>
      </c>
      <c r="P2547" s="3" t="s">
        <v>8295</v>
      </c>
      <c r="Q2547" s="8">
        <f t="shared" si="158"/>
        <v>1.9530000000000001</v>
      </c>
      <c r="R2547" s="10">
        <f t="shared" si="159"/>
        <v>64.032786885245898</v>
      </c>
      <c r="S2547" s="3" t="s">
        <v>8315</v>
      </c>
      <c r="T2547" s="3" t="s">
        <v>8344</v>
      </c>
    </row>
    <row r="2548" spans="1:20" ht="88" x14ac:dyDescent="0.2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14">
        <f t="shared" si="156"/>
        <v>41552.125</v>
      </c>
      <c r="J2548" s="3">
        <v>1380949200</v>
      </c>
      <c r="K2548" s="14">
        <f t="shared" si="157"/>
        <v>41524.775219907409</v>
      </c>
      <c r="L2548" s="3">
        <v>1378586179</v>
      </c>
      <c r="M2548" s="3" t="b">
        <v>0</v>
      </c>
      <c r="N2548" s="3">
        <v>65</v>
      </c>
      <c r="O2548" s="3" t="b">
        <v>1</v>
      </c>
      <c r="P2548" s="3" t="s">
        <v>8295</v>
      </c>
      <c r="Q2548" s="8">
        <f t="shared" si="158"/>
        <v>1.1171428571428572</v>
      </c>
      <c r="R2548" s="10">
        <f t="shared" si="159"/>
        <v>60.153846153846153</v>
      </c>
      <c r="S2548" s="3" t="s">
        <v>8315</v>
      </c>
      <c r="T2548" s="3" t="s">
        <v>8344</v>
      </c>
    </row>
    <row r="2549" spans="1:20" ht="88" x14ac:dyDescent="0.2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14">
        <f t="shared" si="156"/>
        <v>41003.648182870369</v>
      </c>
      <c r="J2549" s="3">
        <v>1333560803</v>
      </c>
      <c r="K2549" s="14">
        <f t="shared" si="157"/>
        <v>40973.689849537033</v>
      </c>
      <c r="L2549" s="3">
        <v>1330972403</v>
      </c>
      <c r="M2549" s="3" t="b">
        <v>0</v>
      </c>
      <c r="N2549" s="3">
        <v>134</v>
      </c>
      <c r="O2549" s="3" t="b">
        <v>1</v>
      </c>
      <c r="P2549" s="3" t="s">
        <v>8295</v>
      </c>
      <c r="Q2549" s="8">
        <f t="shared" si="158"/>
        <v>1.1985454545454546</v>
      </c>
      <c r="R2549" s="10">
        <f t="shared" si="159"/>
        <v>49.194029850746269</v>
      </c>
      <c r="S2549" s="3" t="s">
        <v>8315</v>
      </c>
      <c r="T2549" s="3" t="s">
        <v>8344</v>
      </c>
    </row>
    <row r="2550" spans="1:20" ht="88" x14ac:dyDescent="0.2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14">
        <f t="shared" si="156"/>
        <v>42643.102083333331</v>
      </c>
      <c r="J2550" s="3">
        <v>1475209620</v>
      </c>
      <c r="K2550" s="14">
        <f t="shared" si="157"/>
        <v>42618.542094907403</v>
      </c>
      <c r="L2550" s="3">
        <v>1473087637</v>
      </c>
      <c r="M2550" s="3" t="b">
        <v>0</v>
      </c>
      <c r="N2550" s="3">
        <v>37</v>
      </c>
      <c r="O2550" s="3" t="b">
        <v>1</v>
      </c>
      <c r="P2550" s="3" t="s">
        <v>8295</v>
      </c>
      <c r="Q2550" s="8">
        <f t="shared" si="158"/>
        <v>1.0185</v>
      </c>
      <c r="R2550" s="10">
        <f t="shared" si="159"/>
        <v>165.16216216216216</v>
      </c>
      <c r="S2550" s="3" t="s">
        <v>8315</v>
      </c>
      <c r="T2550" s="3" t="s">
        <v>8344</v>
      </c>
    </row>
    <row r="2551" spans="1:20" ht="88" x14ac:dyDescent="0.2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14">
        <f t="shared" si="156"/>
        <v>41425.625</v>
      </c>
      <c r="J2551" s="3">
        <v>1370019600</v>
      </c>
      <c r="K2551" s="14">
        <f t="shared" si="157"/>
        <v>41390.674421296295</v>
      </c>
      <c r="L2551" s="3">
        <v>1366999870</v>
      </c>
      <c r="M2551" s="3" t="b">
        <v>0</v>
      </c>
      <c r="N2551" s="3">
        <v>37</v>
      </c>
      <c r="O2551" s="3" t="b">
        <v>1</v>
      </c>
      <c r="P2551" s="3" t="s">
        <v>8295</v>
      </c>
      <c r="Q2551" s="8">
        <f t="shared" si="158"/>
        <v>1.0280254777070064</v>
      </c>
      <c r="R2551" s="10">
        <f t="shared" si="159"/>
        <v>43.621621621621621</v>
      </c>
      <c r="S2551" s="3" t="s">
        <v>8315</v>
      </c>
      <c r="T2551" s="3" t="s">
        <v>8344</v>
      </c>
    </row>
    <row r="2552" spans="1:20" ht="110" x14ac:dyDescent="0.2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14">
        <f t="shared" si="156"/>
        <v>42285.082638888889</v>
      </c>
      <c r="J2552" s="3">
        <v>1444276740</v>
      </c>
      <c r="K2552" s="14">
        <f t="shared" si="157"/>
        <v>42228.550995370366</v>
      </c>
      <c r="L2552" s="3">
        <v>1439392406</v>
      </c>
      <c r="M2552" s="3" t="b">
        <v>0</v>
      </c>
      <c r="N2552" s="3">
        <v>150</v>
      </c>
      <c r="O2552" s="3" t="b">
        <v>1</v>
      </c>
      <c r="P2552" s="3" t="s">
        <v>8295</v>
      </c>
      <c r="Q2552" s="8">
        <f t="shared" si="158"/>
        <v>1.0084615384615385</v>
      </c>
      <c r="R2552" s="10">
        <f t="shared" si="159"/>
        <v>43.7</v>
      </c>
      <c r="S2552" s="3" t="s">
        <v>8315</v>
      </c>
      <c r="T2552" s="3" t="s">
        <v>8344</v>
      </c>
    </row>
    <row r="2553" spans="1:20" ht="88" x14ac:dyDescent="0.2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14">
        <f t="shared" si="156"/>
        <v>40989.783333333333</v>
      </c>
      <c r="J2553" s="3">
        <v>1332362880</v>
      </c>
      <c r="K2553" s="14">
        <f t="shared" si="157"/>
        <v>40961.168807870366</v>
      </c>
      <c r="L2553" s="3">
        <v>1329890585</v>
      </c>
      <c r="M2553" s="3" t="b">
        <v>0</v>
      </c>
      <c r="N2553" s="3">
        <v>56</v>
      </c>
      <c r="O2553" s="3" t="b">
        <v>1</v>
      </c>
      <c r="P2553" s="3" t="s">
        <v>8295</v>
      </c>
      <c r="Q2553" s="8">
        <f t="shared" si="158"/>
        <v>1.0273469387755103</v>
      </c>
      <c r="R2553" s="10">
        <f t="shared" si="159"/>
        <v>67.419642857142861</v>
      </c>
      <c r="S2553" s="3" t="s">
        <v>8315</v>
      </c>
      <c r="T2553" s="3" t="s">
        <v>8344</v>
      </c>
    </row>
    <row r="2554" spans="1:20" ht="110" x14ac:dyDescent="0.2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14">
        <f t="shared" si="156"/>
        <v>42799.726631944439</v>
      </c>
      <c r="J2554" s="3">
        <v>1488741981</v>
      </c>
      <c r="K2554" s="14">
        <f t="shared" si="157"/>
        <v>42769.726631944439</v>
      </c>
      <c r="L2554" s="3">
        <v>1486149981</v>
      </c>
      <c r="M2554" s="3" t="b">
        <v>0</v>
      </c>
      <c r="N2554" s="3">
        <v>18</v>
      </c>
      <c r="O2554" s="3" t="b">
        <v>1</v>
      </c>
      <c r="P2554" s="3" t="s">
        <v>8295</v>
      </c>
      <c r="Q2554" s="8">
        <f t="shared" si="158"/>
        <v>1.0649999999999999</v>
      </c>
      <c r="R2554" s="10">
        <f t="shared" si="159"/>
        <v>177.5</v>
      </c>
      <c r="S2554" s="3" t="s">
        <v>8315</v>
      </c>
      <c r="T2554" s="3" t="s">
        <v>8344</v>
      </c>
    </row>
    <row r="2555" spans="1:20" ht="88" x14ac:dyDescent="0.2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14">
        <f t="shared" si="156"/>
        <v>41173.11582175926</v>
      </c>
      <c r="J2555" s="3">
        <v>1348202807</v>
      </c>
      <c r="K2555" s="14">
        <f t="shared" si="157"/>
        <v>41113.115821759253</v>
      </c>
      <c r="L2555" s="3">
        <v>1343018807</v>
      </c>
      <c r="M2555" s="3" t="b">
        <v>0</v>
      </c>
      <c r="N2555" s="3">
        <v>60</v>
      </c>
      <c r="O2555" s="3" t="b">
        <v>1</v>
      </c>
      <c r="P2555" s="3" t="s">
        <v>8295</v>
      </c>
      <c r="Q2555" s="8">
        <f t="shared" si="158"/>
        <v>1.5553333333333332</v>
      </c>
      <c r="R2555" s="10">
        <f t="shared" si="159"/>
        <v>38.883333333333333</v>
      </c>
      <c r="S2555" s="3" t="s">
        <v>8315</v>
      </c>
      <c r="T2555" s="3" t="s">
        <v>8344</v>
      </c>
    </row>
    <row r="2556" spans="1:20" ht="110" x14ac:dyDescent="0.2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14">
        <f t="shared" si="156"/>
        <v>42156.082638888889</v>
      </c>
      <c r="J2556" s="3">
        <v>1433131140</v>
      </c>
      <c r="K2556" s="14">
        <f t="shared" si="157"/>
        <v>42124.994942129626</v>
      </c>
      <c r="L2556" s="3">
        <v>1430445163</v>
      </c>
      <c r="M2556" s="3" t="b">
        <v>0</v>
      </c>
      <c r="N2556" s="3">
        <v>67</v>
      </c>
      <c r="O2556" s="3" t="b">
        <v>1</v>
      </c>
      <c r="P2556" s="3" t="s">
        <v>8295</v>
      </c>
      <c r="Q2556" s="8">
        <f t="shared" si="158"/>
        <v>1.228</v>
      </c>
      <c r="R2556" s="10">
        <f t="shared" si="159"/>
        <v>54.985074626865675</v>
      </c>
      <c r="S2556" s="3" t="s">
        <v>8315</v>
      </c>
      <c r="T2556" s="3" t="s">
        <v>8344</v>
      </c>
    </row>
    <row r="2557" spans="1:20" ht="110" x14ac:dyDescent="0.2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14">
        <f t="shared" si="156"/>
        <v>41057.57167824074</v>
      </c>
      <c r="J2557" s="3">
        <v>1338219793</v>
      </c>
      <c r="K2557" s="14">
        <f t="shared" si="157"/>
        <v>41026.57167824074</v>
      </c>
      <c r="L2557" s="3">
        <v>1335541393</v>
      </c>
      <c r="M2557" s="3" t="b">
        <v>0</v>
      </c>
      <c r="N2557" s="3">
        <v>35</v>
      </c>
      <c r="O2557" s="3" t="b">
        <v>1</v>
      </c>
      <c r="P2557" s="3" t="s">
        <v>8295</v>
      </c>
      <c r="Q2557" s="8">
        <f t="shared" si="158"/>
        <v>1.0734999999999999</v>
      </c>
      <c r="R2557" s="10">
        <f t="shared" si="159"/>
        <v>61.342857142857142</v>
      </c>
      <c r="S2557" s="3" t="s">
        <v>8315</v>
      </c>
      <c r="T2557" s="3" t="s">
        <v>8344</v>
      </c>
    </row>
    <row r="2558" spans="1:20" ht="88" x14ac:dyDescent="0.2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14">
        <f t="shared" si="156"/>
        <v>41267.908067129625</v>
      </c>
      <c r="J2558" s="3">
        <v>1356392857</v>
      </c>
      <c r="K2558" s="14">
        <f t="shared" si="157"/>
        <v>41222.908067129625</v>
      </c>
      <c r="L2558" s="3">
        <v>1352504857</v>
      </c>
      <c r="M2558" s="3" t="b">
        <v>0</v>
      </c>
      <c r="N2558" s="3">
        <v>34</v>
      </c>
      <c r="O2558" s="3" t="b">
        <v>1</v>
      </c>
      <c r="P2558" s="3" t="s">
        <v>8295</v>
      </c>
      <c r="Q2558" s="8">
        <f t="shared" si="158"/>
        <v>1.0550335570469798</v>
      </c>
      <c r="R2558" s="10">
        <f t="shared" si="159"/>
        <v>23.117647058823529</v>
      </c>
      <c r="S2558" s="3" t="s">
        <v>8315</v>
      </c>
      <c r="T2558" s="3" t="s">
        <v>8344</v>
      </c>
    </row>
    <row r="2559" spans="1:20" ht="66" x14ac:dyDescent="0.2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14">
        <f t="shared" si="156"/>
        <v>41774.661874999998</v>
      </c>
      <c r="J2559" s="3">
        <v>1400176386</v>
      </c>
      <c r="K2559" s="14">
        <f t="shared" si="157"/>
        <v>41744.661874999998</v>
      </c>
      <c r="L2559" s="3">
        <v>1397584386</v>
      </c>
      <c r="M2559" s="3" t="b">
        <v>0</v>
      </c>
      <c r="N2559" s="3">
        <v>36</v>
      </c>
      <c r="O2559" s="3" t="b">
        <v>1</v>
      </c>
      <c r="P2559" s="3" t="s">
        <v>8295</v>
      </c>
      <c r="Q2559" s="8">
        <f t="shared" si="158"/>
        <v>1.1844444444444444</v>
      </c>
      <c r="R2559" s="10">
        <f t="shared" si="159"/>
        <v>29.611111111111111</v>
      </c>
      <c r="S2559" s="3" t="s">
        <v>8315</v>
      </c>
      <c r="T2559" s="3" t="s">
        <v>8344</v>
      </c>
    </row>
    <row r="2560" spans="1:20" ht="66" x14ac:dyDescent="0.2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14">
        <f t="shared" si="156"/>
        <v>42125.499305555553</v>
      </c>
      <c r="J2560" s="3">
        <v>1430488740</v>
      </c>
      <c r="K2560" s="14">
        <f t="shared" si="157"/>
        <v>42093.776689814811</v>
      </c>
      <c r="L2560" s="3">
        <v>1427747906</v>
      </c>
      <c r="M2560" s="3" t="b">
        <v>0</v>
      </c>
      <c r="N2560" s="3">
        <v>18</v>
      </c>
      <c r="O2560" s="3" t="b">
        <v>1</v>
      </c>
      <c r="P2560" s="3" t="s">
        <v>8295</v>
      </c>
      <c r="Q2560" s="8">
        <f t="shared" si="158"/>
        <v>1.0888</v>
      </c>
      <c r="R2560" s="10">
        <f t="shared" si="159"/>
        <v>75.611111111111114</v>
      </c>
      <c r="S2560" s="3" t="s">
        <v>8315</v>
      </c>
      <c r="T2560" s="3" t="s">
        <v>8344</v>
      </c>
    </row>
    <row r="2561" spans="1:20" ht="88" x14ac:dyDescent="0.2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14">
        <f t="shared" si="156"/>
        <v>40862.734027777777</v>
      </c>
      <c r="J2561" s="3">
        <v>1321385820</v>
      </c>
      <c r="K2561" s="14">
        <f t="shared" si="157"/>
        <v>40829.790324074071</v>
      </c>
      <c r="L2561" s="3">
        <v>1318539484</v>
      </c>
      <c r="M2561" s="3" t="b">
        <v>0</v>
      </c>
      <c r="N2561" s="3">
        <v>25</v>
      </c>
      <c r="O2561" s="3" t="b">
        <v>1</v>
      </c>
      <c r="P2561" s="3" t="s">
        <v>8295</v>
      </c>
      <c r="Q2561" s="8">
        <f t="shared" si="158"/>
        <v>1.1125</v>
      </c>
      <c r="R2561" s="10">
        <f t="shared" si="159"/>
        <v>35.6</v>
      </c>
      <c r="S2561" s="3" t="s">
        <v>8315</v>
      </c>
      <c r="T2561" s="3" t="s">
        <v>8344</v>
      </c>
    </row>
    <row r="2562" spans="1:20" ht="88" x14ac:dyDescent="0.2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14">
        <f t="shared" si="156"/>
        <v>42069.867754629631</v>
      </c>
      <c r="J2562" s="3">
        <v>1425682174</v>
      </c>
      <c r="K2562" s="14">
        <f t="shared" si="157"/>
        <v>42039.867754629631</v>
      </c>
      <c r="L2562" s="3">
        <v>1423090174</v>
      </c>
      <c r="M2562" s="3" t="b">
        <v>0</v>
      </c>
      <c r="N2562" s="3">
        <v>21</v>
      </c>
      <c r="O2562" s="3" t="b">
        <v>1</v>
      </c>
      <c r="P2562" s="3" t="s">
        <v>8295</v>
      </c>
      <c r="Q2562" s="8">
        <f t="shared" si="158"/>
        <v>1.0009999999999999</v>
      </c>
      <c r="R2562" s="10">
        <f t="shared" si="159"/>
        <v>143</v>
      </c>
      <c r="S2562" s="3" t="s">
        <v>8315</v>
      </c>
      <c r="T2562" s="3" t="s">
        <v>8344</v>
      </c>
    </row>
    <row r="2563" spans="1:20" ht="110" x14ac:dyDescent="0.2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14">
        <f t="shared" ref="I2563:I2626" si="160">(((J2563/60)/60)/24)+DATE(1970,1,1)+(-2/24)</f>
        <v>42290.445474537039</v>
      </c>
      <c r="J2563" s="3">
        <v>1444740089</v>
      </c>
      <c r="K2563" s="14">
        <f t="shared" ref="K2563:K2626" si="161">(L2563/86400)+25569+(-2/24)</f>
        <v>42260.445474537039</v>
      </c>
      <c r="L2563" s="3">
        <v>1442148089</v>
      </c>
      <c r="M2563" s="3" t="b">
        <v>0</v>
      </c>
      <c r="N2563" s="3">
        <v>0</v>
      </c>
      <c r="O2563" s="3" t="b">
        <v>0</v>
      </c>
      <c r="P2563" s="3" t="s">
        <v>8279</v>
      </c>
      <c r="Q2563" s="8">
        <f t="shared" ref="Q2563:Q2626" si="162">E2563/D2563</f>
        <v>0</v>
      </c>
      <c r="R2563" s="10" t="e">
        <f t="shared" ref="R2563:R2626" si="163">E2563/N2563</f>
        <v>#DIV/0!</v>
      </c>
      <c r="S2563" s="3" t="s">
        <v>8326</v>
      </c>
      <c r="T2563" s="3" t="s">
        <v>8327</v>
      </c>
    </row>
    <row r="2564" spans="1:20" ht="110" x14ac:dyDescent="0.2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14">
        <f t="shared" si="160"/>
        <v>42654.441423611112</v>
      </c>
      <c r="J2564" s="3">
        <v>1476189339</v>
      </c>
      <c r="K2564" s="14">
        <f t="shared" si="161"/>
        <v>42594.441423611112</v>
      </c>
      <c r="L2564" s="3">
        <v>1471005339</v>
      </c>
      <c r="M2564" s="3" t="b">
        <v>0</v>
      </c>
      <c r="N2564" s="3">
        <v>3</v>
      </c>
      <c r="O2564" s="3" t="b">
        <v>0</v>
      </c>
      <c r="P2564" s="3" t="s">
        <v>8279</v>
      </c>
      <c r="Q2564" s="8">
        <f t="shared" si="162"/>
        <v>7.4999999999999997E-3</v>
      </c>
      <c r="R2564" s="10">
        <f t="shared" si="163"/>
        <v>25</v>
      </c>
      <c r="S2564" s="3" t="s">
        <v>8326</v>
      </c>
      <c r="T2564" s="3" t="s">
        <v>8327</v>
      </c>
    </row>
    <row r="2565" spans="1:20" ht="44" x14ac:dyDescent="0.2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14">
        <f t="shared" si="160"/>
        <v>42215.056145833332</v>
      </c>
      <c r="J2565" s="3">
        <v>1438226451</v>
      </c>
      <c r="K2565" s="14">
        <f t="shared" si="161"/>
        <v>42155.056145833332</v>
      </c>
      <c r="L2565" s="3">
        <v>1433042451</v>
      </c>
      <c r="M2565" s="3" t="b">
        <v>0</v>
      </c>
      <c r="N2565" s="3">
        <v>0</v>
      </c>
      <c r="O2565" s="3" t="b">
        <v>0</v>
      </c>
      <c r="P2565" s="3" t="s">
        <v>8279</v>
      </c>
      <c r="Q2565" s="8">
        <f t="shared" si="162"/>
        <v>0</v>
      </c>
      <c r="R2565" s="10" t="e">
        <f t="shared" si="163"/>
        <v>#DIV/0!</v>
      </c>
      <c r="S2565" s="3" t="s">
        <v>8326</v>
      </c>
      <c r="T2565" s="3" t="s">
        <v>8327</v>
      </c>
    </row>
    <row r="2566" spans="1:20" ht="88" x14ac:dyDescent="0.2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14">
        <f t="shared" si="160"/>
        <v>41851.95716435185</v>
      </c>
      <c r="J2566" s="3">
        <v>1406854699</v>
      </c>
      <c r="K2566" s="14">
        <f t="shared" si="161"/>
        <v>41821.95716435185</v>
      </c>
      <c r="L2566" s="3">
        <v>1404262699</v>
      </c>
      <c r="M2566" s="3" t="b">
        <v>0</v>
      </c>
      <c r="N2566" s="3">
        <v>0</v>
      </c>
      <c r="O2566" s="3" t="b">
        <v>0</v>
      </c>
      <c r="P2566" s="3" t="s">
        <v>8279</v>
      </c>
      <c r="Q2566" s="8">
        <f t="shared" si="162"/>
        <v>0</v>
      </c>
      <c r="R2566" s="10" t="e">
        <f t="shared" si="163"/>
        <v>#DIV/0!</v>
      </c>
      <c r="S2566" s="3" t="s">
        <v>8326</v>
      </c>
      <c r="T2566" s="3" t="s">
        <v>8327</v>
      </c>
    </row>
    <row r="2567" spans="1:20" ht="88" x14ac:dyDescent="0.2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14">
        <f t="shared" si="160"/>
        <v>42499.784722222219</v>
      </c>
      <c r="J2567" s="3">
        <v>1462827000</v>
      </c>
      <c r="K2567" s="14">
        <f t="shared" si="161"/>
        <v>42440.567002314812</v>
      </c>
      <c r="L2567" s="3">
        <v>1457710589</v>
      </c>
      <c r="M2567" s="3" t="b">
        <v>0</v>
      </c>
      <c r="N2567" s="3">
        <v>1</v>
      </c>
      <c r="O2567" s="3" t="b">
        <v>0</v>
      </c>
      <c r="P2567" s="3" t="s">
        <v>8279</v>
      </c>
      <c r="Q2567" s="8">
        <f t="shared" si="162"/>
        <v>0.01</v>
      </c>
      <c r="R2567" s="10">
        <f t="shared" si="163"/>
        <v>100</v>
      </c>
      <c r="S2567" s="3" t="s">
        <v>8326</v>
      </c>
      <c r="T2567" s="3" t="s">
        <v>8327</v>
      </c>
    </row>
    <row r="2568" spans="1:20" ht="88" x14ac:dyDescent="0.2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14">
        <f t="shared" si="160"/>
        <v>41872.897546296292</v>
      </c>
      <c r="J2568" s="3">
        <v>1408663948</v>
      </c>
      <c r="K2568" s="14">
        <f t="shared" si="161"/>
        <v>41842.897546296292</v>
      </c>
      <c r="L2568" s="3">
        <v>1406071948</v>
      </c>
      <c r="M2568" s="3" t="b">
        <v>0</v>
      </c>
      <c r="N2568" s="3">
        <v>0</v>
      </c>
      <c r="O2568" s="3" t="b">
        <v>0</v>
      </c>
      <c r="P2568" s="3" t="s">
        <v>8279</v>
      </c>
      <c r="Q2568" s="8">
        <f t="shared" si="162"/>
        <v>0</v>
      </c>
      <c r="R2568" s="10" t="e">
        <f t="shared" si="163"/>
        <v>#DIV/0!</v>
      </c>
      <c r="S2568" s="3" t="s">
        <v>8326</v>
      </c>
      <c r="T2568" s="3" t="s">
        <v>8327</v>
      </c>
    </row>
    <row r="2569" spans="1:20" ht="88" x14ac:dyDescent="0.2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14">
        <f t="shared" si="160"/>
        <v>42117.795578703699</v>
      </c>
      <c r="J2569" s="3">
        <v>1429823138</v>
      </c>
      <c r="K2569" s="14">
        <f t="shared" si="161"/>
        <v>42087.795578703699</v>
      </c>
      <c r="L2569" s="3">
        <v>1427231138</v>
      </c>
      <c r="M2569" s="3" t="b">
        <v>0</v>
      </c>
      <c r="N2569" s="3">
        <v>2</v>
      </c>
      <c r="O2569" s="3" t="b">
        <v>0</v>
      </c>
      <c r="P2569" s="3" t="s">
        <v>8279</v>
      </c>
      <c r="Q2569" s="8">
        <f t="shared" si="162"/>
        <v>2.6666666666666666E-3</v>
      </c>
      <c r="R2569" s="10">
        <f t="shared" si="163"/>
        <v>60</v>
      </c>
      <c r="S2569" s="3" t="s">
        <v>8326</v>
      </c>
      <c r="T2569" s="3" t="s">
        <v>8327</v>
      </c>
    </row>
    <row r="2570" spans="1:20" ht="88" x14ac:dyDescent="0.2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14">
        <f t="shared" si="160"/>
        <v>42614.58326388889</v>
      </c>
      <c r="J2570" s="3">
        <v>1472745594</v>
      </c>
      <c r="K2570" s="14">
        <f t="shared" si="161"/>
        <v>42584.58326388889</v>
      </c>
      <c r="L2570" s="3">
        <v>1470153594</v>
      </c>
      <c r="M2570" s="3" t="b">
        <v>0</v>
      </c>
      <c r="N2570" s="3">
        <v>1</v>
      </c>
      <c r="O2570" s="3" t="b">
        <v>0</v>
      </c>
      <c r="P2570" s="3" t="s">
        <v>8279</v>
      </c>
      <c r="Q2570" s="8">
        <f t="shared" si="162"/>
        <v>5.0000000000000001E-3</v>
      </c>
      <c r="R2570" s="10">
        <f t="shared" si="163"/>
        <v>50</v>
      </c>
      <c r="S2570" s="3" t="s">
        <v>8326</v>
      </c>
      <c r="T2570" s="3" t="s">
        <v>8327</v>
      </c>
    </row>
    <row r="2571" spans="1:20" ht="88" x14ac:dyDescent="0.2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14">
        <f t="shared" si="160"/>
        <v>42264.022129629629</v>
      </c>
      <c r="J2571" s="3">
        <v>1442457112</v>
      </c>
      <c r="K2571" s="14">
        <f t="shared" si="161"/>
        <v>42234.022129629629</v>
      </c>
      <c r="L2571" s="3">
        <v>1439865112</v>
      </c>
      <c r="M2571" s="3" t="b">
        <v>0</v>
      </c>
      <c r="N2571" s="3">
        <v>2</v>
      </c>
      <c r="O2571" s="3" t="b">
        <v>0</v>
      </c>
      <c r="P2571" s="3" t="s">
        <v>8279</v>
      </c>
      <c r="Q2571" s="8">
        <f t="shared" si="162"/>
        <v>2.2307692307692306E-2</v>
      </c>
      <c r="R2571" s="10">
        <f t="shared" si="163"/>
        <v>72.5</v>
      </c>
      <c r="S2571" s="3" t="s">
        <v>8326</v>
      </c>
      <c r="T2571" s="3" t="s">
        <v>8327</v>
      </c>
    </row>
    <row r="2572" spans="1:20" ht="88" x14ac:dyDescent="0.2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14">
        <f t="shared" si="160"/>
        <v>42774.819849537038</v>
      </c>
      <c r="J2572" s="3">
        <v>1486590035</v>
      </c>
      <c r="K2572" s="14">
        <f t="shared" si="161"/>
        <v>42744.819849537038</v>
      </c>
      <c r="L2572" s="3">
        <v>1483998035</v>
      </c>
      <c r="M2572" s="3" t="b">
        <v>0</v>
      </c>
      <c r="N2572" s="3">
        <v>2</v>
      </c>
      <c r="O2572" s="3" t="b">
        <v>0</v>
      </c>
      <c r="P2572" s="3" t="s">
        <v>8279</v>
      </c>
      <c r="Q2572" s="8">
        <f t="shared" si="162"/>
        <v>8.4285714285714294E-3</v>
      </c>
      <c r="R2572" s="10">
        <f t="shared" si="163"/>
        <v>29.5</v>
      </c>
      <c r="S2572" s="3" t="s">
        <v>8326</v>
      </c>
      <c r="T2572" s="3" t="s">
        <v>8327</v>
      </c>
    </row>
    <row r="2573" spans="1:20" ht="88" x14ac:dyDescent="0.2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14">
        <f t="shared" si="160"/>
        <v>42509.258344907408</v>
      </c>
      <c r="J2573" s="3">
        <v>1463645521</v>
      </c>
      <c r="K2573" s="14">
        <f t="shared" si="161"/>
        <v>42449.258344907408</v>
      </c>
      <c r="L2573" s="3">
        <v>1458461521</v>
      </c>
      <c r="M2573" s="3" t="b">
        <v>0</v>
      </c>
      <c r="N2573" s="3">
        <v>4</v>
      </c>
      <c r="O2573" s="3" t="b">
        <v>0</v>
      </c>
      <c r="P2573" s="3" t="s">
        <v>8279</v>
      </c>
      <c r="Q2573" s="8">
        <f t="shared" si="162"/>
        <v>2.5000000000000001E-3</v>
      </c>
      <c r="R2573" s="10">
        <f t="shared" si="163"/>
        <v>62.5</v>
      </c>
      <c r="S2573" s="3" t="s">
        <v>8326</v>
      </c>
      <c r="T2573" s="3" t="s">
        <v>8327</v>
      </c>
    </row>
    <row r="2574" spans="1:20" ht="88" x14ac:dyDescent="0.2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14">
        <f t="shared" si="160"/>
        <v>42107.036076388882</v>
      </c>
      <c r="J2574" s="3">
        <v>1428893517</v>
      </c>
      <c r="K2574" s="14">
        <f t="shared" si="161"/>
        <v>42077.036076388882</v>
      </c>
      <c r="L2574" s="3">
        <v>1426301517</v>
      </c>
      <c r="M2574" s="3" t="b">
        <v>0</v>
      </c>
      <c r="N2574" s="3">
        <v>0</v>
      </c>
      <c r="O2574" s="3" t="b">
        <v>0</v>
      </c>
      <c r="P2574" s="3" t="s">
        <v>8279</v>
      </c>
      <c r="Q2574" s="8">
        <f t="shared" si="162"/>
        <v>0</v>
      </c>
      <c r="R2574" s="10" t="e">
        <f t="shared" si="163"/>
        <v>#DIV/0!</v>
      </c>
      <c r="S2574" s="3" t="s">
        <v>8326</v>
      </c>
      <c r="T2574" s="3" t="s">
        <v>8327</v>
      </c>
    </row>
    <row r="2575" spans="1:20" ht="110" x14ac:dyDescent="0.2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14">
        <f t="shared" si="160"/>
        <v>41874.508668981478</v>
      </c>
      <c r="J2575" s="3">
        <v>1408803149</v>
      </c>
      <c r="K2575" s="14">
        <f t="shared" si="161"/>
        <v>41829.508668981478</v>
      </c>
      <c r="L2575" s="3">
        <v>1404915149</v>
      </c>
      <c r="M2575" s="3" t="b">
        <v>0</v>
      </c>
      <c r="N2575" s="3">
        <v>0</v>
      </c>
      <c r="O2575" s="3" t="b">
        <v>0</v>
      </c>
      <c r="P2575" s="3" t="s">
        <v>8279</v>
      </c>
      <c r="Q2575" s="8">
        <f t="shared" si="162"/>
        <v>0</v>
      </c>
      <c r="R2575" s="10" t="e">
        <f t="shared" si="163"/>
        <v>#DIV/0!</v>
      </c>
      <c r="S2575" s="3" t="s">
        <v>8326</v>
      </c>
      <c r="T2575" s="3" t="s">
        <v>8327</v>
      </c>
    </row>
    <row r="2576" spans="1:20" ht="88" x14ac:dyDescent="0.2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14">
        <f t="shared" si="160"/>
        <v>42508.742418981477</v>
      </c>
      <c r="J2576" s="3">
        <v>1463600945</v>
      </c>
      <c r="K2576" s="14">
        <f t="shared" si="161"/>
        <v>42487.742418981477</v>
      </c>
      <c r="L2576" s="3">
        <v>1461786545</v>
      </c>
      <c r="M2576" s="3" t="b">
        <v>0</v>
      </c>
      <c r="N2576" s="3">
        <v>0</v>
      </c>
      <c r="O2576" s="3" t="b">
        <v>0</v>
      </c>
      <c r="P2576" s="3" t="s">
        <v>8279</v>
      </c>
      <c r="Q2576" s="8">
        <f t="shared" si="162"/>
        <v>0</v>
      </c>
      <c r="R2576" s="10" t="e">
        <f t="shared" si="163"/>
        <v>#DIV/0!</v>
      </c>
      <c r="S2576" s="3" t="s">
        <v>8326</v>
      </c>
      <c r="T2576" s="3" t="s">
        <v>8327</v>
      </c>
    </row>
    <row r="2577" spans="1:20" ht="88" x14ac:dyDescent="0.2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14">
        <f t="shared" si="160"/>
        <v>42016.02539351851</v>
      </c>
      <c r="J2577" s="3">
        <v>1421030194</v>
      </c>
      <c r="K2577" s="14">
        <f t="shared" si="161"/>
        <v>41986.025393518517</v>
      </c>
      <c r="L2577" s="3">
        <v>1418438194</v>
      </c>
      <c r="M2577" s="3" t="b">
        <v>0</v>
      </c>
      <c r="N2577" s="3">
        <v>0</v>
      </c>
      <c r="O2577" s="3" t="b">
        <v>0</v>
      </c>
      <c r="P2577" s="3" t="s">
        <v>8279</v>
      </c>
      <c r="Q2577" s="8">
        <f t="shared" si="162"/>
        <v>0</v>
      </c>
      <c r="R2577" s="10" t="e">
        <f t="shared" si="163"/>
        <v>#DIV/0!</v>
      </c>
      <c r="S2577" s="3" t="s">
        <v>8326</v>
      </c>
      <c r="T2577" s="3" t="s">
        <v>8327</v>
      </c>
    </row>
    <row r="2578" spans="1:20" ht="44" x14ac:dyDescent="0.2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14">
        <f t="shared" si="160"/>
        <v>42104.884803240733</v>
      </c>
      <c r="J2578" s="3">
        <v>1428707647</v>
      </c>
      <c r="K2578" s="14">
        <f t="shared" si="161"/>
        <v>42059.926469907405</v>
      </c>
      <c r="L2578" s="3">
        <v>1424823247</v>
      </c>
      <c r="M2578" s="3" t="b">
        <v>0</v>
      </c>
      <c r="N2578" s="3">
        <v>0</v>
      </c>
      <c r="O2578" s="3" t="b">
        <v>0</v>
      </c>
      <c r="P2578" s="3" t="s">
        <v>8279</v>
      </c>
      <c r="Q2578" s="8">
        <f t="shared" si="162"/>
        <v>0</v>
      </c>
      <c r="R2578" s="10" t="e">
        <f t="shared" si="163"/>
        <v>#DIV/0!</v>
      </c>
      <c r="S2578" s="3" t="s">
        <v>8326</v>
      </c>
      <c r="T2578" s="3" t="s">
        <v>8327</v>
      </c>
    </row>
    <row r="2579" spans="1:20" ht="88" x14ac:dyDescent="0.2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14">
        <f t="shared" si="160"/>
        <v>41855.737233796295</v>
      </c>
      <c r="J2579" s="3">
        <v>1407181297</v>
      </c>
      <c r="K2579" s="14">
        <f t="shared" si="161"/>
        <v>41830.737233796295</v>
      </c>
      <c r="L2579" s="3">
        <v>1405021297</v>
      </c>
      <c r="M2579" s="3" t="b">
        <v>0</v>
      </c>
      <c r="N2579" s="3">
        <v>0</v>
      </c>
      <c r="O2579" s="3" t="b">
        <v>0</v>
      </c>
      <c r="P2579" s="3" t="s">
        <v>8279</v>
      </c>
      <c r="Q2579" s="8">
        <f t="shared" si="162"/>
        <v>0</v>
      </c>
      <c r="R2579" s="10" t="e">
        <f t="shared" si="163"/>
        <v>#DIV/0!</v>
      </c>
      <c r="S2579" s="3" t="s">
        <v>8326</v>
      </c>
      <c r="T2579" s="3" t="s">
        <v>8327</v>
      </c>
    </row>
    <row r="2580" spans="1:20" ht="110" x14ac:dyDescent="0.2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14">
        <f t="shared" si="160"/>
        <v>42286.624999999993</v>
      </c>
      <c r="J2580" s="3">
        <v>1444410000</v>
      </c>
      <c r="K2580" s="14">
        <f t="shared" si="161"/>
        <v>42237.939571759256</v>
      </c>
      <c r="L2580" s="3">
        <v>1440203579</v>
      </c>
      <c r="M2580" s="3" t="b">
        <v>0</v>
      </c>
      <c r="N2580" s="3">
        <v>0</v>
      </c>
      <c r="O2580" s="3" t="b">
        <v>0</v>
      </c>
      <c r="P2580" s="3" t="s">
        <v>8279</v>
      </c>
      <c r="Q2580" s="8">
        <f t="shared" si="162"/>
        <v>0</v>
      </c>
      <c r="R2580" s="10" t="e">
        <f t="shared" si="163"/>
        <v>#DIV/0!</v>
      </c>
      <c r="S2580" s="3" t="s">
        <v>8326</v>
      </c>
      <c r="T2580" s="3" t="s">
        <v>8327</v>
      </c>
    </row>
    <row r="2581" spans="1:20" ht="88" x14ac:dyDescent="0.2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14">
        <f t="shared" si="160"/>
        <v>41897.746562499997</v>
      </c>
      <c r="J2581" s="3">
        <v>1410810903</v>
      </c>
      <c r="K2581" s="14">
        <f t="shared" si="161"/>
        <v>41837.746562499997</v>
      </c>
      <c r="L2581" s="3">
        <v>1405626903</v>
      </c>
      <c r="M2581" s="3" t="b">
        <v>0</v>
      </c>
      <c r="N2581" s="3">
        <v>12</v>
      </c>
      <c r="O2581" s="3" t="b">
        <v>0</v>
      </c>
      <c r="P2581" s="3" t="s">
        <v>8279</v>
      </c>
      <c r="Q2581" s="8">
        <f t="shared" si="162"/>
        <v>1.3849999999999999E-3</v>
      </c>
      <c r="R2581" s="10">
        <f t="shared" si="163"/>
        <v>23.083333333333332</v>
      </c>
      <c r="S2581" s="3" t="s">
        <v>8326</v>
      </c>
      <c r="T2581" s="3" t="s">
        <v>8327</v>
      </c>
    </row>
    <row r="2582" spans="1:20" ht="88" x14ac:dyDescent="0.2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14">
        <f t="shared" si="160"/>
        <v>42140.041666666664</v>
      </c>
      <c r="J2582" s="3">
        <v>1431745200</v>
      </c>
      <c r="K2582" s="14">
        <f t="shared" si="161"/>
        <v>42110.243090277778</v>
      </c>
      <c r="L2582" s="3">
        <v>1429170603</v>
      </c>
      <c r="M2582" s="3" t="b">
        <v>0</v>
      </c>
      <c r="N2582" s="3">
        <v>2</v>
      </c>
      <c r="O2582" s="3" t="b">
        <v>0</v>
      </c>
      <c r="P2582" s="3" t="s">
        <v>8279</v>
      </c>
      <c r="Q2582" s="8">
        <f t="shared" si="162"/>
        <v>6.0000000000000001E-3</v>
      </c>
      <c r="R2582" s="10">
        <f t="shared" si="163"/>
        <v>25.5</v>
      </c>
      <c r="S2582" s="3" t="s">
        <v>8326</v>
      </c>
      <c r="T2582" s="3" t="s">
        <v>8327</v>
      </c>
    </row>
    <row r="2583" spans="1:20" ht="88" x14ac:dyDescent="0.2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14">
        <f t="shared" si="160"/>
        <v>42324.586782407401</v>
      </c>
      <c r="J2583" s="3">
        <v>1447689898</v>
      </c>
      <c r="K2583" s="14">
        <f t="shared" si="161"/>
        <v>42294.545115740737</v>
      </c>
      <c r="L2583" s="3">
        <v>1445094298</v>
      </c>
      <c r="M2583" s="3" t="b">
        <v>0</v>
      </c>
      <c r="N2583" s="3">
        <v>11</v>
      </c>
      <c r="O2583" s="3" t="b">
        <v>0</v>
      </c>
      <c r="P2583" s="3" t="s">
        <v>8279</v>
      </c>
      <c r="Q2583" s="8">
        <f t="shared" si="162"/>
        <v>0.106</v>
      </c>
      <c r="R2583" s="10">
        <f t="shared" si="163"/>
        <v>48.18181818181818</v>
      </c>
      <c r="S2583" s="3" t="s">
        <v>8326</v>
      </c>
      <c r="T2583" s="3" t="s">
        <v>8327</v>
      </c>
    </row>
    <row r="2584" spans="1:20" ht="44" x14ac:dyDescent="0.2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14">
        <f t="shared" si="160"/>
        <v>42672.905486111107</v>
      </c>
      <c r="J2584" s="3">
        <v>1477784634</v>
      </c>
      <c r="K2584" s="14">
        <f t="shared" si="161"/>
        <v>42642.905486111107</v>
      </c>
      <c r="L2584" s="3">
        <v>1475192634</v>
      </c>
      <c r="M2584" s="3" t="b">
        <v>0</v>
      </c>
      <c r="N2584" s="3">
        <v>1</v>
      </c>
      <c r="O2584" s="3" t="b">
        <v>0</v>
      </c>
      <c r="P2584" s="3" t="s">
        <v>8279</v>
      </c>
      <c r="Q2584" s="8">
        <f t="shared" si="162"/>
        <v>1.1111111111111112E-5</v>
      </c>
      <c r="R2584" s="10">
        <f t="shared" si="163"/>
        <v>1</v>
      </c>
      <c r="S2584" s="3" t="s">
        <v>8326</v>
      </c>
      <c r="T2584" s="3" t="s">
        <v>8327</v>
      </c>
    </row>
    <row r="2585" spans="1:20" ht="88" x14ac:dyDescent="0.2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14">
        <f t="shared" si="160"/>
        <v>42079.644444444442</v>
      </c>
      <c r="J2585" s="3">
        <v>1426526880</v>
      </c>
      <c r="K2585" s="14">
        <f t="shared" si="161"/>
        <v>42019.686111111114</v>
      </c>
      <c r="L2585" s="3">
        <v>1421346480</v>
      </c>
      <c r="M2585" s="3" t="b">
        <v>0</v>
      </c>
      <c r="N2585" s="3">
        <v>5</v>
      </c>
      <c r="O2585" s="3" t="b">
        <v>0</v>
      </c>
      <c r="P2585" s="3" t="s">
        <v>8279</v>
      </c>
      <c r="Q2585" s="8">
        <f t="shared" si="162"/>
        <v>5.0000000000000001E-3</v>
      </c>
      <c r="R2585" s="10">
        <f t="shared" si="163"/>
        <v>1</v>
      </c>
      <c r="S2585" s="3" t="s">
        <v>8326</v>
      </c>
      <c r="T2585" s="3" t="s">
        <v>8327</v>
      </c>
    </row>
    <row r="2586" spans="1:20" ht="66" x14ac:dyDescent="0.2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14">
        <f t="shared" si="160"/>
        <v>42170.089918981481</v>
      </c>
      <c r="J2586" s="3">
        <v>1434341369</v>
      </c>
      <c r="K2586" s="14">
        <f t="shared" si="161"/>
        <v>42140.089918981474</v>
      </c>
      <c r="L2586" s="3">
        <v>1431749369</v>
      </c>
      <c r="M2586" s="3" t="b">
        <v>0</v>
      </c>
      <c r="N2586" s="3">
        <v>0</v>
      </c>
      <c r="O2586" s="3" t="b">
        <v>0</v>
      </c>
      <c r="P2586" s="3" t="s">
        <v>8279</v>
      </c>
      <c r="Q2586" s="8">
        <f t="shared" si="162"/>
        <v>0</v>
      </c>
      <c r="R2586" s="10" t="e">
        <f t="shared" si="163"/>
        <v>#DIV/0!</v>
      </c>
      <c r="S2586" s="3" t="s">
        <v>8326</v>
      </c>
      <c r="T2586" s="3" t="s">
        <v>8327</v>
      </c>
    </row>
    <row r="2587" spans="1:20" ht="88" x14ac:dyDescent="0.2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14">
        <f t="shared" si="160"/>
        <v>41825.879999999997</v>
      </c>
      <c r="J2587" s="3">
        <v>1404601632</v>
      </c>
      <c r="K2587" s="14">
        <f t="shared" si="161"/>
        <v>41795.879999999997</v>
      </c>
      <c r="L2587" s="3">
        <v>1402009632</v>
      </c>
      <c r="M2587" s="3" t="b">
        <v>0</v>
      </c>
      <c r="N2587" s="3">
        <v>1</v>
      </c>
      <c r="O2587" s="3" t="b">
        <v>0</v>
      </c>
      <c r="P2587" s="3" t="s">
        <v>8279</v>
      </c>
      <c r="Q2587" s="8">
        <f t="shared" si="162"/>
        <v>1.6666666666666668E-3</v>
      </c>
      <c r="R2587" s="10">
        <f t="shared" si="163"/>
        <v>50</v>
      </c>
      <c r="S2587" s="3" t="s">
        <v>8326</v>
      </c>
      <c r="T2587" s="3" t="s">
        <v>8327</v>
      </c>
    </row>
    <row r="2588" spans="1:20" ht="66" x14ac:dyDescent="0.2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14">
        <f t="shared" si="160"/>
        <v>42363.246944444443</v>
      </c>
      <c r="J2588" s="3">
        <v>1451030136</v>
      </c>
      <c r="K2588" s="14">
        <f t="shared" si="161"/>
        <v>42333.246944444443</v>
      </c>
      <c r="L2588" s="3">
        <v>1448438136</v>
      </c>
      <c r="M2588" s="3" t="b">
        <v>0</v>
      </c>
      <c r="N2588" s="3">
        <v>1</v>
      </c>
      <c r="O2588" s="3" t="b">
        <v>0</v>
      </c>
      <c r="P2588" s="3" t="s">
        <v>8279</v>
      </c>
      <c r="Q2588" s="8">
        <f t="shared" si="162"/>
        <v>1.6666666666666668E-3</v>
      </c>
      <c r="R2588" s="10">
        <f t="shared" si="163"/>
        <v>5</v>
      </c>
      <c r="S2588" s="3" t="s">
        <v>8326</v>
      </c>
      <c r="T2588" s="3" t="s">
        <v>8327</v>
      </c>
    </row>
    <row r="2589" spans="1:20" ht="88" x14ac:dyDescent="0.2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14">
        <f t="shared" si="160"/>
        <v>42368.592048611106</v>
      </c>
      <c r="J2589" s="3">
        <v>1451491953</v>
      </c>
      <c r="K2589" s="14">
        <f t="shared" si="161"/>
        <v>42338.592048611106</v>
      </c>
      <c r="L2589" s="3">
        <v>1448899953</v>
      </c>
      <c r="M2589" s="3" t="b">
        <v>0</v>
      </c>
      <c r="N2589" s="3">
        <v>6</v>
      </c>
      <c r="O2589" s="3" t="b">
        <v>0</v>
      </c>
      <c r="P2589" s="3" t="s">
        <v>8279</v>
      </c>
      <c r="Q2589" s="8">
        <f t="shared" si="162"/>
        <v>2.4340000000000001E-2</v>
      </c>
      <c r="R2589" s="10">
        <f t="shared" si="163"/>
        <v>202.83333333333334</v>
      </c>
      <c r="S2589" s="3" t="s">
        <v>8326</v>
      </c>
      <c r="T2589" s="3" t="s">
        <v>8327</v>
      </c>
    </row>
    <row r="2590" spans="1:20" ht="110" x14ac:dyDescent="0.2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14">
        <f t="shared" si="160"/>
        <v>42094.468055555553</v>
      </c>
      <c r="J2590" s="3">
        <v>1427807640</v>
      </c>
      <c r="K2590" s="14">
        <f t="shared" si="161"/>
        <v>42042.592893518515</v>
      </c>
      <c r="L2590" s="3">
        <v>1423325626</v>
      </c>
      <c r="M2590" s="3" t="b">
        <v>0</v>
      </c>
      <c r="N2590" s="3">
        <v>8</v>
      </c>
      <c r="O2590" s="3" t="b">
        <v>0</v>
      </c>
      <c r="P2590" s="3" t="s">
        <v>8279</v>
      </c>
      <c r="Q2590" s="8">
        <f t="shared" si="162"/>
        <v>3.8833333333333331E-2</v>
      </c>
      <c r="R2590" s="10">
        <f t="shared" si="163"/>
        <v>29.125</v>
      </c>
      <c r="S2590" s="3" t="s">
        <v>8326</v>
      </c>
      <c r="T2590" s="3" t="s">
        <v>8327</v>
      </c>
    </row>
    <row r="2591" spans="1:20" ht="88" x14ac:dyDescent="0.2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14">
        <f t="shared" si="160"/>
        <v>42452.411192129628</v>
      </c>
      <c r="J2591" s="3">
        <v>1458733927</v>
      </c>
      <c r="K2591" s="14">
        <f t="shared" si="161"/>
        <v>42422.452858796292</v>
      </c>
      <c r="L2591" s="3">
        <v>1456145527</v>
      </c>
      <c r="M2591" s="3" t="b">
        <v>0</v>
      </c>
      <c r="N2591" s="3">
        <v>1</v>
      </c>
      <c r="O2591" s="3" t="b">
        <v>0</v>
      </c>
      <c r="P2591" s="3" t="s">
        <v>8279</v>
      </c>
      <c r="Q2591" s="8">
        <f t="shared" si="162"/>
        <v>1E-4</v>
      </c>
      <c r="R2591" s="10">
        <f t="shared" si="163"/>
        <v>5</v>
      </c>
      <c r="S2591" s="3" t="s">
        <v>8326</v>
      </c>
      <c r="T2591" s="3" t="s">
        <v>8327</v>
      </c>
    </row>
    <row r="2592" spans="1:20" ht="88" x14ac:dyDescent="0.2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14">
        <f t="shared" si="160"/>
        <v>42395.505752314813</v>
      </c>
      <c r="J2592" s="3">
        <v>1453817297</v>
      </c>
      <c r="K2592" s="14">
        <f t="shared" si="161"/>
        <v>42388.505752314813</v>
      </c>
      <c r="L2592" s="3">
        <v>1453212497</v>
      </c>
      <c r="M2592" s="3" t="b">
        <v>0</v>
      </c>
      <c r="N2592" s="3">
        <v>0</v>
      </c>
      <c r="O2592" s="3" t="b">
        <v>0</v>
      </c>
      <c r="P2592" s="3" t="s">
        <v>8279</v>
      </c>
      <c r="Q2592" s="8">
        <f t="shared" si="162"/>
        <v>0</v>
      </c>
      <c r="R2592" s="10" t="e">
        <f t="shared" si="163"/>
        <v>#DIV/0!</v>
      </c>
      <c r="S2592" s="3" t="s">
        <v>8326</v>
      </c>
      <c r="T2592" s="3" t="s">
        <v>8327</v>
      </c>
    </row>
    <row r="2593" spans="1:20" ht="88" x14ac:dyDescent="0.2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14">
        <f t="shared" si="160"/>
        <v>42442.781527777777</v>
      </c>
      <c r="J2593" s="3">
        <v>1457901924</v>
      </c>
      <c r="K2593" s="14">
        <f t="shared" si="161"/>
        <v>42382.823194444441</v>
      </c>
      <c r="L2593" s="3">
        <v>1452721524</v>
      </c>
      <c r="M2593" s="3" t="b">
        <v>0</v>
      </c>
      <c r="N2593" s="3">
        <v>2</v>
      </c>
      <c r="O2593" s="3" t="b">
        <v>0</v>
      </c>
      <c r="P2593" s="3" t="s">
        <v>8279</v>
      </c>
      <c r="Q2593" s="8">
        <f t="shared" si="162"/>
        <v>1.7333333333333333E-2</v>
      </c>
      <c r="R2593" s="10">
        <f t="shared" si="163"/>
        <v>13</v>
      </c>
      <c r="S2593" s="3" t="s">
        <v>8326</v>
      </c>
      <c r="T2593" s="3" t="s">
        <v>8327</v>
      </c>
    </row>
    <row r="2594" spans="1:20" ht="88" x14ac:dyDescent="0.2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14">
        <f t="shared" si="160"/>
        <v>41917.717835648145</v>
      </c>
      <c r="J2594" s="3">
        <v>1412536421</v>
      </c>
      <c r="K2594" s="14">
        <f t="shared" si="161"/>
        <v>41887.717835648145</v>
      </c>
      <c r="L2594" s="3">
        <v>1409944421</v>
      </c>
      <c r="M2594" s="3" t="b">
        <v>0</v>
      </c>
      <c r="N2594" s="3">
        <v>1</v>
      </c>
      <c r="O2594" s="3" t="b">
        <v>0</v>
      </c>
      <c r="P2594" s="3" t="s">
        <v>8279</v>
      </c>
      <c r="Q2594" s="8">
        <f t="shared" si="162"/>
        <v>1.6666666666666668E-3</v>
      </c>
      <c r="R2594" s="10">
        <f t="shared" si="163"/>
        <v>50</v>
      </c>
      <c r="S2594" s="3" t="s">
        <v>8326</v>
      </c>
      <c r="T2594" s="3" t="s">
        <v>8327</v>
      </c>
    </row>
    <row r="2595" spans="1:20" ht="110" x14ac:dyDescent="0.2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14">
        <f t="shared" si="160"/>
        <v>42119.761875000004</v>
      </c>
      <c r="J2595" s="3">
        <v>1429993026</v>
      </c>
      <c r="K2595" s="14">
        <f t="shared" si="161"/>
        <v>42089.761874999997</v>
      </c>
      <c r="L2595" s="3">
        <v>1427401026</v>
      </c>
      <c r="M2595" s="3" t="b">
        <v>0</v>
      </c>
      <c r="N2595" s="3">
        <v>0</v>
      </c>
      <c r="O2595" s="3" t="b">
        <v>0</v>
      </c>
      <c r="P2595" s="3" t="s">
        <v>8279</v>
      </c>
      <c r="Q2595" s="8">
        <f t="shared" si="162"/>
        <v>0</v>
      </c>
      <c r="R2595" s="10" t="e">
        <f t="shared" si="163"/>
        <v>#DIV/0!</v>
      </c>
      <c r="S2595" s="3" t="s">
        <v>8326</v>
      </c>
      <c r="T2595" s="3" t="s">
        <v>8327</v>
      </c>
    </row>
    <row r="2596" spans="1:20" ht="88" x14ac:dyDescent="0.2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14">
        <f t="shared" si="160"/>
        <v>41858.884583333333</v>
      </c>
      <c r="J2596" s="3">
        <v>1407453228</v>
      </c>
      <c r="K2596" s="14">
        <f t="shared" si="161"/>
        <v>41828.884583333333</v>
      </c>
      <c r="L2596" s="3">
        <v>1404861228</v>
      </c>
      <c r="M2596" s="3" t="b">
        <v>0</v>
      </c>
      <c r="N2596" s="3">
        <v>1</v>
      </c>
      <c r="O2596" s="3" t="b">
        <v>0</v>
      </c>
      <c r="P2596" s="3" t="s">
        <v>8279</v>
      </c>
      <c r="Q2596" s="8">
        <f t="shared" si="162"/>
        <v>1.2500000000000001E-5</v>
      </c>
      <c r="R2596" s="10">
        <f t="shared" si="163"/>
        <v>1</v>
      </c>
      <c r="S2596" s="3" t="s">
        <v>8326</v>
      </c>
      <c r="T2596" s="3" t="s">
        <v>8327</v>
      </c>
    </row>
    <row r="2597" spans="1:20" ht="44" x14ac:dyDescent="0.2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14">
        <f t="shared" si="160"/>
        <v>42790.160879629628</v>
      </c>
      <c r="J2597" s="3">
        <v>1487915500</v>
      </c>
      <c r="K2597" s="14">
        <f t="shared" si="161"/>
        <v>42760.160879629628</v>
      </c>
      <c r="L2597" s="3">
        <v>1485323500</v>
      </c>
      <c r="M2597" s="3" t="b">
        <v>0</v>
      </c>
      <c r="N2597" s="3">
        <v>19</v>
      </c>
      <c r="O2597" s="3" t="b">
        <v>0</v>
      </c>
      <c r="P2597" s="3" t="s">
        <v>8279</v>
      </c>
      <c r="Q2597" s="8">
        <f t="shared" si="162"/>
        <v>0.12166666666666667</v>
      </c>
      <c r="R2597" s="10">
        <f t="shared" si="163"/>
        <v>96.05263157894737</v>
      </c>
      <c r="S2597" s="3" t="s">
        <v>8326</v>
      </c>
      <c r="T2597" s="3" t="s">
        <v>8327</v>
      </c>
    </row>
    <row r="2598" spans="1:20" ht="88" x14ac:dyDescent="0.2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14">
        <f t="shared" si="160"/>
        <v>41858.58112268518</v>
      </c>
      <c r="J2598" s="3">
        <v>1407427009</v>
      </c>
      <c r="K2598" s="14">
        <f t="shared" si="161"/>
        <v>41828.58112268518</v>
      </c>
      <c r="L2598" s="3">
        <v>1404835009</v>
      </c>
      <c r="M2598" s="3" t="b">
        <v>0</v>
      </c>
      <c r="N2598" s="3">
        <v>27</v>
      </c>
      <c r="O2598" s="3" t="b">
        <v>0</v>
      </c>
      <c r="P2598" s="3" t="s">
        <v>8279</v>
      </c>
      <c r="Q2598" s="8">
        <f t="shared" si="162"/>
        <v>0.23588571428571428</v>
      </c>
      <c r="R2598" s="10">
        <f t="shared" si="163"/>
        <v>305.77777777777777</v>
      </c>
      <c r="S2598" s="3" t="s">
        <v>8326</v>
      </c>
      <c r="T2598" s="3" t="s">
        <v>8327</v>
      </c>
    </row>
    <row r="2599" spans="1:20" ht="88" x14ac:dyDescent="0.2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14">
        <f t="shared" si="160"/>
        <v>42540.258298611108</v>
      </c>
      <c r="J2599" s="3">
        <v>1466323917</v>
      </c>
      <c r="K2599" s="14">
        <f t="shared" si="161"/>
        <v>42510.258298611108</v>
      </c>
      <c r="L2599" s="3">
        <v>1463731917</v>
      </c>
      <c r="M2599" s="3" t="b">
        <v>0</v>
      </c>
      <c r="N2599" s="3">
        <v>7</v>
      </c>
      <c r="O2599" s="3" t="b">
        <v>0</v>
      </c>
      <c r="P2599" s="3" t="s">
        <v>8279</v>
      </c>
      <c r="Q2599" s="8">
        <f t="shared" si="162"/>
        <v>5.6666666666666664E-2</v>
      </c>
      <c r="R2599" s="10">
        <f t="shared" si="163"/>
        <v>12.142857142857142</v>
      </c>
      <c r="S2599" s="3" t="s">
        <v>8326</v>
      </c>
      <c r="T2599" s="3" t="s">
        <v>8327</v>
      </c>
    </row>
    <row r="2600" spans="1:20" ht="66" x14ac:dyDescent="0.2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14">
        <f t="shared" si="160"/>
        <v>42270.756956018515</v>
      </c>
      <c r="J2600" s="3">
        <v>1443039001</v>
      </c>
      <c r="K2600" s="14">
        <f t="shared" si="161"/>
        <v>42240.756956018515</v>
      </c>
      <c r="L2600" s="3">
        <v>1440447001</v>
      </c>
      <c r="M2600" s="3" t="b">
        <v>0</v>
      </c>
      <c r="N2600" s="3">
        <v>14</v>
      </c>
      <c r="O2600" s="3" t="b">
        <v>0</v>
      </c>
      <c r="P2600" s="3" t="s">
        <v>8279</v>
      </c>
      <c r="Q2600" s="8">
        <f t="shared" si="162"/>
        <v>0.39</v>
      </c>
      <c r="R2600" s="10">
        <f t="shared" si="163"/>
        <v>83.571428571428569</v>
      </c>
      <c r="S2600" s="3" t="s">
        <v>8326</v>
      </c>
      <c r="T2600" s="3" t="s">
        <v>8327</v>
      </c>
    </row>
    <row r="2601" spans="1:20" ht="66" x14ac:dyDescent="0.2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14">
        <f t="shared" si="160"/>
        <v>41854.670682870368</v>
      </c>
      <c r="J2601" s="3">
        <v>1407089147</v>
      </c>
      <c r="K2601" s="14">
        <f t="shared" si="161"/>
        <v>41809.670682870368</v>
      </c>
      <c r="L2601" s="3">
        <v>1403201147</v>
      </c>
      <c r="M2601" s="3" t="b">
        <v>0</v>
      </c>
      <c r="N2601" s="3">
        <v>5</v>
      </c>
      <c r="O2601" s="3" t="b">
        <v>0</v>
      </c>
      <c r="P2601" s="3" t="s">
        <v>8279</v>
      </c>
      <c r="Q2601" s="8">
        <f t="shared" si="162"/>
        <v>9.9546510341776348E-3</v>
      </c>
      <c r="R2601" s="10">
        <f t="shared" si="163"/>
        <v>18</v>
      </c>
      <c r="S2601" s="3" t="s">
        <v>8326</v>
      </c>
      <c r="T2601" s="3" t="s">
        <v>8327</v>
      </c>
    </row>
    <row r="2602" spans="1:20" ht="66" x14ac:dyDescent="0.2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14">
        <f t="shared" si="160"/>
        <v>42454.775462962956</v>
      </c>
      <c r="J2602" s="3">
        <v>1458938200</v>
      </c>
      <c r="K2602" s="14">
        <f t="shared" si="161"/>
        <v>42394.817129629628</v>
      </c>
      <c r="L2602" s="3">
        <v>1453757800</v>
      </c>
      <c r="M2602" s="3" t="b">
        <v>0</v>
      </c>
      <c r="N2602" s="3">
        <v>30</v>
      </c>
      <c r="O2602" s="3" t="b">
        <v>0</v>
      </c>
      <c r="P2602" s="3" t="s">
        <v>8279</v>
      </c>
      <c r="Q2602" s="8">
        <f t="shared" si="162"/>
        <v>6.9320000000000007E-2</v>
      </c>
      <c r="R2602" s="10">
        <f t="shared" si="163"/>
        <v>115.53333333333333</v>
      </c>
      <c r="S2602" s="3" t="s">
        <v>8326</v>
      </c>
      <c r="T2602" s="3" t="s">
        <v>8327</v>
      </c>
    </row>
    <row r="2603" spans="1:20" ht="110" x14ac:dyDescent="0.2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14">
        <f t="shared" si="160"/>
        <v>41165.082638888889</v>
      </c>
      <c r="J2603" s="3">
        <v>1347508740</v>
      </c>
      <c r="K2603" s="14">
        <f t="shared" si="161"/>
        <v>41150.818854166668</v>
      </c>
      <c r="L2603" s="3">
        <v>1346276349</v>
      </c>
      <c r="M2603" s="3" t="b">
        <v>1</v>
      </c>
      <c r="N2603" s="3">
        <v>151</v>
      </c>
      <c r="O2603" s="3" t="b">
        <v>1</v>
      </c>
      <c r="P2603" s="3" t="s">
        <v>8296</v>
      </c>
      <c r="Q2603" s="8">
        <f t="shared" si="162"/>
        <v>6.6139999999999999</v>
      </c>
      <c r="R2603" s="10">
        <f t="shared" si="163"/>
        <v>21.900662251655628</v>
      </c>
      <c r="S2603" s="3" t="s">
        <v>8309</v>
      </c>
      <c r="T2603" s="3" t="s">
        <v>8345</v>
      </c>
    </row>
    <row r="2604" spans="1:20" ht="88" x14ac:dyDescent="0.2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14">
        <f t="shared" si="160"/>
        <v>41955.805555555555</v>
      </c>
      <c r="J2604" s="3">
        <v>1415827200</v>
      </c>
      <c r="K2604" s="14">
        <f t="shared" si="161"/>
        <v>41915.663981481477</v>
      </c>
      <c r="L2604" s="3">
        <v>1412358968</v>
      </c>
      <c r="M2604" s="3" t="b">
        <v>1</v>
      </c>
      <c r="N2604" s="3">
        <v>489</v>
      </c>
      <c r="O2604" s="3" t="b">
        <v>1</v>
      </c>
      <c r="P2604" s="3" t="s">
        <v>8296</v>
      </c>
      <c r="Q2604" s="8">
        <f t="shared" si="162"/>
        <v>3.2609166666666667</v>
      </c>
      <c r="R2604" s="10">
        <f t="shared" si="163"/>
        <v>80.022494887525568</v>
      </c>
      <c r="S2604" s="3" t="s">
        <v>8309</v>
      </c>
      <c r="T2604" s="3" t="s">
        <v>8345</v>
      </c>
    </row>
    <row r="2605" spans="1:20" ht="66" x14ac:dyDescent="0.2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14">
        <f t="shared" si="160"/>
        <v>41631.829328703701</v>
      </c>
      <c r="J2605" s="3">
        <v>1387835654</v>
      </c>
      <c r="K2605" s="14">
        <f t="shared" si="161"/>
        <v>41617.829328703701</v>
      </c>
      <c r="L2605" s="3">
        <v>1386626054</v>
      </c>
      <c r="M2605" s="3" t="b">
        <v>1</v>
      </c>
      <c r="N2605" s="3">
        <v>50</v>
      </c>
      <c r="O2605" s="3" t="b">
        <v>1</v>
      </c>
      <c r="P2605" s="3" t="s">
        <v>8296</v>
      </c>
      <c r="Q2605" s="8">
        <f t="shared" si="162"/>
        <v>1.0148571428571429</v>
      </c>
      <c r="R2605" s="10">
        <f t="shared" si="163"/>
        <v>35.520000000000003</v>
      </c>
      <c r="S2605" s="3" t="s">
        <v>8309</v>
      </c>
      <c r="T2605" s="3" t="s">
        <v>8345</v>
      </c>
    </row>
    <row r="2606" spans="1:20" ht="88" x14ac:dyDescent="0.2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14">
        <f t="shared" si="160"/>
        <v>41027.967858796292</v>
      </c>
      <c r="J2606" s="3">
        <v>1335662023</v>
      </c>
      <c r="K2606" s="14">
        <f t="shared" si="161"/>
        <v>40997.967858796292</v>
      </c>
      <c r="L2606" s="3">
        <v>1333070023</v>
      </c>
      <c r="M2606" s="3" t="b">
        <v>1</v>
      </c>
      <c r="N2606" s="3">
        <v>321</v>
      </c>
      <c r="O2606" s="3" t="b">
        <v>1</v>
      </c>
      <c r="P2606" s="3" t="s">
        <v>8296</v>
      </c>
      <c r="Q2606" s="8">
        <f t="shared" si="162"/>
        <v>1.0421799999999999</v>
      </c>
      <c r="R2606" s="10">
        <f t="shared" si="163"/>
        <v>64.933333333333323</v>
      </c>
      <c r="S2606" s="3" t="s">
        <v>8309</v>
      </c>
      <c r="T2606" s="3" t="s">
        <v>8345</v>
      </c>
    </row>
    <row r="2607" spans="1:20" ht="88" x14ac:dyDescent="0.2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14">
        <f t="shared" si="160"/>
        <v>42538.45821759259</v>
      </c>
      <c r="J2607" s="3">
        <v>1466168390</v>
      </c>
      <c r="K2607" s="14">
        <f t="shared" si="161"/>
        <v>42508.45821759259</v>
      </c>
      <c r="L2607" s="3">
        <v>1463576390</v>
      </c>
      <c r="M2607" s="3" t="b">
        <v>1</v>
      </c>
      <c r="N2607" s="3">
        <v>1762</v>
      </c>
      <c r="O2607" s="3" t="b">
        <v>1</v>
      </c>
      <c r="P2607" s="3" t="s">
        <v>8296</v>
      </c>
      <c r="Q2607" s="8">
        <f t="shared" si="162"/>
        <v>1.0742157000000001</v>
      </c>
      <c r="R2607" s="10">
        <f t="shared" si="163"/>
        <v>60.965703745743475</v>
      </c>
      <c r="S2607" s="3" t="s">
        <v>8309</v>
      </c>
      <c r="T2607" s="3" t="s">
        <v>8345</v>
      </c>
    </row>
    <row r="2608" spans="1:20" ht="110" x14ac:dyDescent="0.2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14">
        <f t="shared" si="160"/>
        <v>41758.629421296297</v>
      </c>
      <c r="J2608" s="3">
        <v>1398791182</v>
      </c>
      <c r="K2608" s="14">
        <f t="shared" si="161"/>
        <v>41726.629421296289</v>
      </c>
      <c r="L2608" s="3">
        <v>1396026382</v>
      </c>
      <c r="M2608" s="3" t="b">
        <v>1</v>
      </c>
      <c r="N2608" s="3">
        <v>385</v>
      </c>
      <c r="O2608" s="3" t="b">
        <v>1</v>
      </c>
      <c r="P2608" s="3" t="s">
        <v>8296</v>
      </c>
      <c r="Q2608" s="8">
        <f t="shared" si="162"/>
        <v>1.1005454545454545</v>
      </c>
      <c r="R2608" s="10">
        <f t="shared" si="163"/>
        <v>31.444155844155844</v>
      </c>
      <c r="S2608" s="3" t="s">
        <v>8309</v>
      </c>
      <c r="T2608" s="3" t="s">
        <v>8345</v>
      </c>
    </row>
    <row r="2609" spans="1:20" ht="88" x14ac:dyDescent="0.2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14">
        <f t="shared" si="160"/>
        <v>42227.999999999993</v>
      </c>
      <c r="J2609" s="3">
        <v>1439344800</v>
      </c>
      <c r="K2609" s="14">
        <f t="shared" si="161"/>
        <v>42184.791342592587</v>
      </c>
      <c r="L2609" s="3">
        <v>1435611572</v>
      </c>
      <c r="M2609" s="3" t="b">
        <v>1</v>
      </c>
      <c r="N2609" s="3">
        <v>398</v>
      </c>
      <c r="O2609" s="3" t="b">
        <v>1</v>
      </c>
      <c r="P2609" s="3" t="s">
        <v>8296</v>
      </c>
      <c r="Q2609" s="8">
        <f t="shared" si="162"/>
        <v>4.077</v>
      </c>
      <c r="R2609" s="10">
        <f t="shared" si="163"/>
        <v>81.949748743718587</v>
      </c>
      <c r="S2609" s="3" t="s">
        <v>8309</v>
      </c>
      <c r="T2609" s="3" t="s">
        <v>8345</v>
      </c>
    </row>
    <row r="2610" spans="1:20" ht="88" x14ac:dyDescent="0.2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14">
        <f t="shared" si="160"/>
        <v>42808.916666666664</v>
      </c>
      <c r="J2610" s="3">
        <v>1489536000</v>
      </c>
      <c r="K2610" s="14">
        <f t="shared" si="161"/>
        <v>42767.718379629623</v>
      </c>
      <c r="L2610" s="3">
        <v>1485976468</v>
      </c>
      <c r="M2610" s="3" t="b">
        <v>1</v>
      </c>
      <c r="N2610" s="3">
        <v>304</v>
      </c>
      <c r="O2610" s="3" t="b">
        <v>1</v>
      </c>
      <c r="P2610" s="3" t="s">
        <v>8296</v>
      </c>
      <c r="Q2610" s="8">
        <f t="shared" si="162"/>
        <v>2.2392500000000002</v>
      </c>
      <c r="R2610" s="10">
        <f t="shared" si="163"/>
        <v>58.92763157894737</v>
      </c>
      <c r="S2610" s="3" t="s">
        <v>8309</v>
      </c>
      <c r="T2610" s="3" t="s">
        <v>8345</v>
      </c>
    </row>
    <row r="2611" spans="1:20" ht="88" x14ac:dyDescent="0.2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14">
        <f t="shared" si="160"/>
        <v>41105.15452546296</v>
      </c>
      <c r="J2611" s="3">
        <v>1342330951</v>
      </c>
      <c r="K2611" s="14">
        <f t="shared" si="161"/>
        <v>41075.15452546296</v>
      </c>
      <c r="L2611" s="3">
        <v>1339738951</v>
      </c>
      <c r="M2611" s="3" t="b">
        <v>1</v>
      </c>
      <c r="N2611" s="3">
        <v>676</v>
      </c>
      <c r="O2611" s="3" t="b">
        <v>1</v>
      </c>
      <c r="P2611" s="3" t="s">
        <v>8296</v>
      </c>
      <c r="Q2611" s="8">
        <f t="shared" si="162"/>
        <v>3.038011142857143</v>
      </c>
      <c r="R2611" s="10">
        <f t="shared" si="163"/>
        <v>157.29347633136095</v>
      </c>
      <c r="S2611" s="3" t="s">
        <v>8309</v>
      </c>
      <c r="T2611" s="3" t="s">
        <v>8345</v>
      </c>
    </row>
    <row r="2612" spans="1:20" ht="66" x14ac:dyDescent="0.2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14">
        <f t="shared" si="160"/>
        <v>42604.207638888889</v>
      </c>
      <c r="J2612" s="3">
        <v>1471849140</v>
      </c>
      <c r="K2612" s="14">
        <f t="shared" si="161"/>
        <v>42564.797743055555</v>
      </c>
      <c r="L2612" s="3">
        <v>1468444125</v>
      </c>
      <c r="M2612" s="3" t="b">
        <v>1</v>
      </c>
      <c r="N2612" s="3">
        <v>577</v>
      </c>
      <c r="O2612" s="3" t="b">
        <v>1</v>
      </c>
      <c r="P2612" s="3" t="s">
        <v>8296</v>
      </c>
      <c r="Q2612" s="8">
        <f t="shared" si="162"/>
        <v>1.4132510432681749</v>
      </c>
      <c r="R2612" s="10">
        <f t="shared" si="163"/>
        <v>55.758509532062391</v>
      </c>
      <c r="S2612" s="3" t="s">
        <v>8309</v>
      </c>
      <c r="T2612" s="3" t="s">
        <v>8345</v>
      </c>
    </row>
    <row r="2613" spans="1:20" ht="110" x14ac:dyDescent="0.2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14">
        <f t="shared" si="160"/>
        <v>42737.874305555553</v>
      </c>
      <c r="J2613" s="3">
        <v>1483397940</v>
      </c>
      <c r="K2613" s="14">
        <f t="shared" si="161"/>
        <v>42704.252476851849</v>
      </c>
      <c r="L2613" s="3">
        <v>1480493014</v>
      </c>
      <c r="M2613" s="3" t="b">
        <v>1</v>
      </c>
      <c r="N2613" s="3">
        <v>3663</v>
      </c>
      <c r="O2613" s="3" t="b">
        <v>1</v>
      </c>
      <c r="P2613" s="3" t="s">
        <v>8296</v>
      </c>
      <c r="Q2613" s="8">
        <f t="shared" si="162"/>
        <v>27.906363636363636</v>
      </c>
      <c r="R2613" s="10">
        <f t="shared" si="163"/>
        <v>83.802893802893806</v>
      </c>
      <c r="S2613" s="3" t="s">
        <v>8309</v>
      </c>
      <c r="T2613" s="3" t="s">
        <v>8345</v>
      </c>
    </row>
    <row r="2614" spans="1:20" ht="88" x14ac:dyDescent="0.2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14">
        <f t="shared" si="160"/>
        <v>42013.059837962959</v>
      </c>
      <c r="J2614" s="3">
        <v>1420773970</v>
      </c>
      <c r="K2614" s="14">
        <f t="shared" si="161"/>
        <v>41982.059837962959</v>
      </c>
      <c r="L2614" s="3">
        <v>1418095570</v>
      </c>
      <c r="M2614" s="3" t="b">
        <v>1</v>
      </c>
      <c r="N2614" s="3">
        <v>294</v>
      </c>
      <c r="O2614" s="3" t="b">
        <v>1</v>
      </c>
      <c r="P2614" s="3" t="s">
        <v>8296</v>
      </c>
      <c r="Q2614" s="8">
        <f t="shared" si="162"/>
        <v>1.7176130000000001</v>
      </c>
      <c r="R2614" s="10">
        <f t="shared" si="163"/>
        <v>58.422210884353746</v>
      </c>
      <c r="S2614" s="3" t="s">
        <v>8309</v>
      </c>
      <c r="T2614" s="3" t="s">
        <v>8345</v>
      </c>
    </row>
    <row r="2615" spans="1:20" ht="88" x14ac:dyDescent="0.2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14">
        <f t="shared" si="160"/>
        <v>41173.734884259255</v>
      </c>
      <c r="J2615" s="3">
        <v>1348256294</v>
      </c>
      <c r="K2615" s="14">
        <f t="shared" si="161"/>
        <v>41143.734884259255</v>
      </c>
      <c r="L2615" s="3">
        <v>1345664294</v>
      </c>
      <c r="M2615" s="3" t="b">
        <v>1</v>
      </c>
      <c r="N2615" s="3">
        <v>28</v>
      </c>
      <c r="O2615" s="3" t="b">
        <v>1</v>
      </c>
      <c r="P2615" s="3" t="s">
        <v>8296</v>
      </c>
      <c r="Q2615" s="8">
        <f t="shared" si="162"/>
        <v>1.0101333333333333</v>
      </c>
      <c r="R2615" s="10">
        <f t="shared" si="163"/>
        <v>270.57142857142856</v>
      </c>
      <c r="S2615" s="3" t="s">
        <v>8309</v>
      </c>
      <c r="T2615" s="3" t="s">
        <v>8345</v>
      </c>
    </row>
    <row r="2616" spans="1:20" ht="88" x14ac:dyDescent="0.2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14">
        <f t="shared" si="160"/>
        <v>41759.125</v>
      </c>
      <c r="J2616" s="3">
        <v>1398834000</v>
      </c>
      <c r="K2616" s="14">
        <f t="shared" si="161"/>
        <v>41730.625138888885</v>
      </c>
      <c r="L2616" s="3">
        <v>1396371612</v>
      </c>
      <c r="M2616" s="3" t="b">
        <v>1</v>
      </c>
      <c r="N2616" s="3">
        <v>100</v>
      </c>
      <c r="O2616" s="3" t="b">
        <v>1</v>
      </c>
      <c r="P2616" s="3" t="s">
        <v>8296</v>
      </c>
      <c r="Q2616" s="8">
        <f t="shared" si="162"/>
        <v>1.02</v>
      </c>
      <c r="R2616" s="10">
        <f t="shared" si="163"/>
        <v>107.1</v>
      </c>
      <c r="S2616" s="3" t="s">
        <v>8309</v>
      </c>
      <c r="T2616" s="3" t="s">
        <v>8345</v>
      </c>
    </row>
    <row r="2617" spans="1:20" ht="88" x14ac:dyDescent="0.2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14">
        <f t="shared" si="160"/>
        <v>42490.416666666664</v>
      </c>
      <c r="J2617" s="3">
        <v>1462017600</v>
      </c>
      <c r="K2617" s="14">
        <f t="shared" si="161"/>
        <v>42453.413935185185</v>
      </c>
      <c r="L2617" s="3">
        <v>1458820564</v>
      </c>
      <c r="M2617" s="3" t="b">
        <v>0</v>
      </c>
      <c r="N2617" s="3">
        <v>72</v>
      </c>
      <c r="O2617" s="3" t="b">
        <v>1</v>
      </c>
      <c r="P2617" s="3" t="s">
        <v>8296</v>
      </c>
      <c r="Q2617" s="8">
        <f t="shared" si="162"/>
        <v>1.6976511744127936</v>
      </c>
      <c r="R2617" s="10">
        <f t="shared" si="163"/>
        <v>47.180555555555557</v>
      </c>
      <c r="S2617" s="3" t="s">
        <v>8309</v>
      </c>
      <c r="T2617" s="3" t="s">
        <v>8345</v>
      </c>
    </row>
    <row r="2618" spans="1:20" ht="88" x14ac:dyDescent="0.2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14">
        <f t="shared" si="160"/>
        <v>42241.911215277774</v>
      </c>
      <c r="J2618" s="3">
        <v>1440546729</v>
      </c>
      <c r="K2618" s="14">
        <f t="shared" si="161"/>
        <v>42211.911215277774</v>
      </c>
      <c r="L2618" s="3">
        <v>1437954729</v>
      </c>
      <c r="M2618" s="3" t="b">
        <v>1</v>
      </c>
      <c r="N2618" s="3">
        <v>238</v>
      </c>
      <c r="O2618" s="3" t="b">
        <v>1</v>
      </c>
      <c r="P2618" s="3" t="s">
        <v>8296</v>
      </c>
      <c r="Q2618" s="8">
        <f t="shared" si="162"/>
        <v>1.14534</v>
      </c>
      <c r="R2618" s="10">
        <f t="shared" si="163"/>
        <v>120.30882352941177</v>
      </c>
      <c r="S2618" s="3" t="s">
        <v>8309</v>
      </c>
      <c r="T2618" s="3" t="s">
        <v>8345</v>
      </c>
    </row>
    <row r="2619" spans="1:20" ht="88" x14ac:dyDescent="0.2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14">
        <f t="shared" si="160"/>
        <v>41932.791099537033</v>
      </c>
      <c r="J2619" s="3">
        <v>1413838751</v>
      </c>
      <c r="K2619" s="14">
        <f t="shared" si="161"/>
        <v>41902.791099537033</v>
      </c>
      <c r="L2619" s="3">
        <v>1411246751</v>
      </c>
      <c r="M2619" s="3" t="b">
        <v>1</v>
      </c>
      <c r="N2619" s="3">
        <v>159</v>
      </c>
      <c r="O2619" s="3" t="b">
        <v>1</v>
      </c>
      <c r="P2619" s="3" t="s">
        <v>8296</v>
      </c>
      <c r="Q2619" s="8">
        <f t="shared" si="162"/>
        <v>8.7759999999999998</v>
      </c>
      <c r="R2619" s="10">
        <f t="shared" si="163"/>
        <v>27.59748427672956</v>
      </c>
      <c r="S2619" s="3" t="s">
        <v>8309</v>
      </c>
      <c r="T2619" s="3" t="s">
        <v>8345</v>
      </c>
    </row>
    <row r="2620" spans="1:20" ht="66" x14ac:dyDescent="0.2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14">
        <f t="shared" si="160"/>
        <v>42339.750706018516</v>
      </c>
      <c r="J2620" s="3">
        <v>1449000061</v>
      </c>
      <c r="K2620" s="14">
        <f t="shared" si="161"/>
        <v>42279.709039351852</v>
      </c>
      <c r="L2620" s="3">
        <v>1443812461</v>
      </c>
      <c r="M2620" s="3" t="b">
        <v>1</v>
      </c>
      <c r="N2620" s="3">
        <v>77</v>
      </c>
      <c r="O2620" s="3" t="b">
        <v>1</v>
      </c>
      <c r="P2620" s="3" t="s">
        <v>8296</v>
      </c>
      <c r="Q2620" s="8">
        <f t="shared" si="162"/>
        <v>1.0538666666666667</v>
      </c>
      <c r="R2620" s="10">
        <f t="shared" si="163"/>
        <v>205.2987012987013</v>
      </c>
      <c r="S2620" s="3" t="s">
        <v>8309</v>
      </c>
      <c r="T2620" s="3" t="s">
        <v>8345</v>
      </c>
    </row>
    <row r="2621" spans="1:20" ht="110" x14ac:dyDescent="0.2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14">
        <f t="shared" si="160"/>
        <v>42300.374999999993</v>
      </c>
      <c r="J2621" s="3">
        <v>1445598000</v>
      </c>
      <c r="K2621" s="14">
        <f t="shared" si="161"/>
        <v>42273.80097222222</v>
      </c>
      <c r="L2621" s="3">
        <v>1443302004</v>
      </c>
      <c r="M2621" s="3" t="b">
        <v>1</v>
      </c>
      <c r="N2621" s="3">
        <v>53</v>
      </c>
      <c r="O2621" s="3" t="b">
        <v>1</v>
      </c>
      <c r="P2621" s="3" t="s">
        <v>8296</v>
      </c>
      <c r="Q2621" s="8">
        <f t="shared" si="162"/>
        <v>1.8839999999999999</v>
      </c>
      <c r="R2621" s="10">
        <f t="shared" si="163"/>
        <v>35.547169811320757</v>
      </c>
      <c r="S2621" s="3" t="s">
        <v>8309</v>
      </c>
      <c r="T2621" s="3" t="s">
        <v>8345</v>
      </c>
    </row>
    <row r="2622" spans="1:20" ht="88" x14ac:dyDescent="0.2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14">
        <f t="shared" si="160"/>
        <v>42287.958333333336</v>
      </c>
      <c r="J2622" s="3">
        <v>1444525200</v>
      </c>
      <c r="K2622" s="14">
        <f t="shared" si="161"/>
        <v>42251.083819444444</v>
      </c>
      <c r="L2622" s="3">
        <v>1441339242</v>
      </c>
      <c r="M2622" s="3" t="b">
        <v>1</v>
      </c>
      <c r="N2622" s="3">
        <v>1251</v>
      </c>
      <c r="O2622" s="3" t="b">
        <v>1</v>
      </c>
      <c r="P2622" s="3" t="s">
        <v>8296</v>
      </c>
      <c r="Q2622" s="8">
        <f t="shared" si="162"/>
        <v>1.436523076923077</v>
      </c>
      <c r="R2622" s="10">
        <f t="shared" si="163"/>
        <v>74.639488409272587</v>
      </c>
      <c r="S2622" s="3" t="s">
        <v>8309</v>
      </c>
      <c r="T2622" s="3" t="s">
        <v>8345</v>
      </c>
    </row>
    <row r="2623" spans="1:20" ht="88" x14ac:dyDescent="0.2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14">
        <f t="shared" si="160"/>
        <v>42145.664212962954</v>
      </c>
      <c r="J2623" s="3">
        <v>1432230988</v>
      </c>
      <c r="K2623" s="14">
        <f t="shared" si="161"/>
        <v>42115.664212962962</v>
      </c>
      <c r="L2623" s="3">
        <v>1429638988</v>
      </c>
      <c r="M2623" s="3" t="b">
        <v>1</v>
      </c>
      <c r="N2623" s="3">
        <v>465</v>
      </c>
      <c r="O2623" s="3" t="b">
        <v>1</v>
      </c>
      <c r="P2623" s="3" t="s">
        <v>8296</v>
      </c>
      <c r="Q2623" s="8">
        <f t="shared" si="162"/>
        <v>1.4588000000000001</v>
      </c>
      <c r="R2623" s="10">
        <f t="shared" si="163"/>
        <v>47.058064516129029</v>
      </c>
      <c r="S2623" s="3" t="s">
        <v>8309</v>
      </c>
      <c r="T2623" s="3" t="s">
        <v>8345</v>
      </c>
    </row>
    <row r="2624" spans="1:20" ht="88" x14ac:dyDescent="0.2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14">
        <f t="shared" si="160"/>
        <v>42734.659907407404</v>
      </c>
      <c r="J2624" s="3">
        <v>1483120216</v>
      </c>
      <c r="K2624" s="14">
        <f t="shared" si="161"/>
        <v>42689.659907407404</v>
      </c>
      <c r="L2624" s="3">
        <v>1479232216</v>
      </c>
      <c r="M2624" s="3" t="b">
        <v>0</v>
      </c>
      <c r="N2624" s="3">
        <v>74</v>
      </c>
      <c r="O2624" s="3" t="b">
        <v>1</v>
      </c>
      <c r="P2624" s="3" t="s">
        <v>8296</v>
      </c>
      <c r="Q2624" s="8">
        <f t="shared" si="162"/>
        <v>1.3118399999999999</v>
      </c>
      <c r="R2624" s="10">
        <f t="shared" si="163"/>
        <v>26.591351351351353</v>
      </c>
      <c r="S2624" s="3" t="s">
        <v>8309</v>
      </c>
      <c r="T2624" s="3" t="s">
        <v>8345</v>
      </c>
    </row>
    <row r="2625" spans="1:20" ht="88" x14ac:dyDescent="0.2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14">
        <f t="shared" si="160"/>
        <v>42706.173217592594</v>
      </c>
      <c r="J2625" s="3">
        <v>1480658966</v>
      </c>
      <c r="K2625" s="14">
        <f t="shared" si="161"/>
        <v>42692.173217592594</v>
      </c>
      <c r="L2625" s="3">
        <v>1479449366</v>
      </c>
      <c r="M2625" s="3" t="b">
        <v>0</v>
      </c>
      <c r="N2625" s="3">
        <v>62</v>
      </c>
      <c r="O2625" s="3" t="b">
        <v>1</v>
      </c>
      <c r="P2625" s="3" t="s">
        <v>8296</v>
      </c>
      <c r="Q2625" s="8">
        <f t="shared" si="162"/>
        <v>1.1399999999999999</v>
      </c>
      <c r="R2625" s="10">
        <f t="shared" si="163"/>
        <v>36.774193548387096</v>
      </c>
      <c r="S2625" s="3" t="s">
        <v>8309</v>
      </c>
      <c r="T2625" s="3" t="s">
        <v>8345</v>
      </c>
    </row>
    <row r="2626" spans="1:20" ht="88" x14ac:dyDescent="0.2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14">
        <f t="shared" si="160"/>
        <v>41165.338217592594</v>
      </c>
      <c r="J2626" s="3">
        <v>1347530822</v>
      </c>
      <c r="K2626" s="14">
        <f t="shared" si="161"/>
        <v>41144.338217592587</v>
      </c>
      <c r="L2626" s="3">
        <v>1345716422</v>
      </c>
      <c r="M2626" s="3" t="b">
        <v>0</v>
      </c>
      <c r="N2626" s="3">
        <v>3468</v>
      </c>
      <c r="O2626" s="3" t="b">
        <v>1</v>
      </c>
      <c r="P2626" s="3" t="s">
        <v>8296</v>
      </c>
      <c r="Q2626" s="8">
        <f t="shared" si="162"/>
        <v>13.794206249999998</v>
      </c>
      <c r="R2626" s="10">
        <f t="shared" si="163"/>
        <v>31.820544982698959</v>
      </c>
      <c r="S2626" s="3" t="s">
        <v>8309</v>
      </c>
      <c r="T2626" s="3" t="s">
        <v>8345</v>
      </c>
    </row>
    <row r="2627" spans="1:20" ht="110" x14ac:dyDescent="0.2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14">
        <f t="shared" ref="I2627:I2690" si="164">(((J2627/60)/60)/24)+DATE(1970,1,1)+(-2/24)</f>
        <v>42683.768611111103</v>
      </c>
      <c r="J2627" s="3">
        <v>1478723208</v>
      </c>
      <c r="K2627" s="14">
        <f t="shared" ref="K2627:K2690" si="165">(L2627/86400)+25569+(-2/24)</f>
        <v>42658.726944444446</v>
      </c>
      <c r="L2627" s="3">
        <v>1476559608</v>
      </c>
      <c r="M2627" s="3" t="b">
        <v>0</v>
      </c>
      <c r="N2627" s="3">
        <v>52</v>
      </c>
      <c r="O2627" s="3" t="b">
        <v>1</v>
      </c>
      <c r="P2627" s="3" t="s">
        <v>8296</v>
      </c>
      <c r="Q2627" s="8">
        <f t="shared" ref="Q2627:Q2690" si="166">E2627/D2627</f>
        <v>9.56</v>
      </c>
      <c r="R2627" s="10">
        <f t="shared" ref="R2627:R2690" si="167">E2627/N2627</f>
        <v>27.576923076923077</v>
      </c>
      <c r="S2627" s="3" t="s">
        <v>8309</v>
      </c>
      <c r="T2627" s="3" t="s">
        <v>8345</v>
      </c>
    </row>
    <row r="2628" spans="1:20" ht="88" x14ac:dyDescent="0.2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14">
        <f t="shared" si="164"/>
        <v>42158.54478009259</v>
      </c>
      <c r="J2628" s="3">
        <v>1433343869</v>
      </c>
      <c r="K2628" s="14">
        <f t="shared" si="165"/>
        <v>42128.54478009259</v>
      </c>
      <c r="L2628" s="3">
        <v>1430751869</v>
      </c>
      <c r="M2628" s="3" t="b">
        <v>0</v>
      </c>
      <c r="N2628" s="3">
        <v>50</v>
      </c>
      <c r="O2628" s="3" t="b">
        <v>1</v>
      </c>
      <c r="P2628" s="3" t="s">
        <v>8296</v>
      </c>
      <c r="Q2628" s="8">
        <f t="shared" si="166"/>
        <v>1.1200000000000001</v>
      </c>
      <c r="R2628" s="10">
        <f t="shared" si="167"/>
        <v>56</v>
      </c>
      <c r="S2628" s="3" t="s">
        <v>8309</v>
      </c>
      <c r="T2628" s="3" t="s">
        <v>8345</v>
      </c>
    </row>
    <row r="2629" spans="1:20" ht="88" x14ac:dyDescent="0.2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14">
        <f t="shared" si="164"/>
        <v>42334.78774305556</v>
      </c>
      <c r="J2629" s="3">
        <v>1448571261</v>
      </c>
      <c r="K2629" s="14">
        <f t="shared" si="165"/>
        <v>42304.746076388888</v>
      </c>
      <c r="L2629" s="3">
        <v>1445975661</v>
      </c>
      <c r="M2629" s="3" t="b">
        <v>0</v>
      </c>
      <c r="N2629" s="3">
        <v>45</v>
      </c>
      <c r="O2629" s="3" t="b">
        <v>1</v>
      </c>
      <c r="P2629" s="3" t="s">
        <v>8296</v>
      </c>
      <c r="Q2629" s="8">
        <f t="shared" si="166"/>
        <v>6.4666666666666668</v>
      </c>
      <c r="R2629" s="10">
        <f t="shared" si="167"/>
        <v>21.555555555555557</v>
      </c>
      <c r="S2629" s="3" t="s">
        <v>8309</v>
      </c>
      <c r="T2629" s="3" t="s">
        <v>8345</v>
      </c>
    </row>
    <row r="2630" spans="1:20" ht="66" x14ac:dyDescent="0.2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14">
        <f t="shared" si="164"/>
        <v>41973.882719907408</v>
      </c>
      <c r="J2630" s="3">
        <v>1417389067</v>
      </c>
      <c r="K2630" s="14">
        <f t="shared" si="165"/>
        <v>41953.882719907408</v>
      </c>
      <c r="L2630" s="3">
        <v>1415661067</v>
      </c>
      <c r="M2630" s="3" t="b">
        <v>0</v>
      </c>
      <c r="N2630" s="3">
        <v>21</v>
      </c>
      <c r="O2630" s="3" t="b">
        <v>1</v>
      </c>
      <c r="P2630" s="3" t="s">
        <v>8296</v>
      </c>
      <c r="Q2630" s="8">
        <f t="shared" si="166"/>
        <v>1.1036948748510131</v>
      </c>
      <c r="R2630" s="10">
        <f t="shared" si="167"/>
        <v>44.095238095238095</v>
      </c>
      <c r="S2630" s="3" t="s">
        <v>8309</v>
      </c>
      <c r="T2630" s="3" t="s">
        <v>8345</v>
      </c>
    </row>
    <row r="2631" spans="1:20" ht="66" x14ac:dyDescent="0.2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14">
        <f t="shared" si="164"/>
        <v>42138.455115740733</v>
      </c>
      <c r="J2631" s="3">
        <v>1431608122</v>
      </c>
      <c r="K2631" s="14">
        <f t="shared" si="165"/>
        <v>42108.455115740733</v>
      </c>
      <c r="L2631" s="3">
        <v>1429016122</v>
      </c>
      <c r="M2631" s="3" t="b">
        <v>0</v>
      </c>
      <c r="N2631" s="3">
        <v>100</v>
      </c>
      <c r="O2631" s="3" t="b">
        <v>1</v>
      </c>
      <c r="P2631" s="3" t="s">
        <v>8296</v>
      </c>
      <c r="Q2631" s="8">
        <f t="shared" si="166"/>
        <v>1.2774000000000001</v>
      </c>
      <c r="R2631" s="10">
        <f t="shared" si="167"/>
        <v>63.87</v>
      </c>
      <c r="S2631" s="3" t="s">
        <v>8309</v>
      </c>
      <c r="T2631" s="3" t="s">
        <v>8345</v>
      </c>
    </row>
    <row r="2632" spans="1:20" ht="88" x14ac:dyDescent="0.2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14">
        <f t="shared" si="164"/>
        <v>42551.333333333336</v>
      </c>
      <c r="J2632" s="3">
        <v>1467280800</v>
      </c>
      <c r="K2632" s="14">
        <f t="shared" si="165"/>
        <v>42524.022129629629</v>
      </c>
      <c r="L2632" s="3">
        <v>1464921112</v>
      </c>
      <c r="M2632" s="3" t="b">
        <v>0</v>
      </c>
      <c r="N2632" s="3">
        <v>81</v>
      </c>
      <c r="O2632" s="3" t="b">
        <v>1</v>
      </c>
      <c r="P2632" s="3" t="s">
        <v>8296</v>
      </c>
      <c r="Q2632" s="8">
        <f t="shared" si="166"/>
        <v>1.579</v>
      </c>
      <c r="R2632" s="10">
        <f t="shared" si="167"/>
        <v>38.987654320987652</v>
      </c>
      <c r="S2632" s="3" t="s">
        <v>8309</v>
      </c>
      <c r="T2632" s="3" t="s">
        <v>8345</v>
      </c>
    </row>
    <row r="2633" spans="1:20" ht="88" x14ac:dyDescent="0.2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14">
        <f t="shared" si="164"/>
        <v>42246.085960648146</v>
      </c>
      <c r="J2633" s="3">
        <v>1440907427</v>
      </c>
      <c r="K2633" s="14">
        <f t="shared" si="165"/>
        <v>42218.085960648146</v>
      </c>
      <c r="L2633" s="3">
        <v>1438488227</v>
      </c>
      <c r="M2633" s="3" t="b">
        <v>0</v>
      </c>
      <c r="N2633" s="3">
        <v>286</v>
      </c>
      <c r="O2633" s="3" t="b">
        <v>1</v>
      </c>
      <c r="P2633" s="3" t="s">
        <v>8296</v>
      </c>
      <c r="Q2633" s="8">
        <f t="shared" si="166"/>
        <v>1.1466525000000001</v>
      </c>
      <c r="R2633" s="10">
        <f t="shared" si="167"/>
        <v>80.185489510489504</v>
      </c>
      <c r="S2633" s="3" t="s">
        <v>8309</v>
      </c>
      <c r="T2633" s="3" t="s">
        <v>8345</v>
      </c>
    </row>
    <row r="2634" spans="1:20" ht="88" x14ac:dyDescent="0.2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14">
        <f t="shared" si="164"/>
        <v>42518.978460648148</v>
      </c>
      <c r="J2634" s="3">
        <v>1464485339</v>
      </c>
      <c r="K2634" s="14">
        <f t="shared" si="165"/>
        <v>42493.978460648148</v>
      </c>
      <c r="L2634" s="3">
        <v>1462325339</v>
      </c>
      <c r="M2634" s="3" t="b">
        <v>0</v>
      </c>
      <c r="N2634" s="3">
        <v>42</v>
      </c>
      <c r="O2634" s="3" t="b">
        <v>1</v>
      </c>
      <c r="P2634" s="3" t="s">
        <v>8296</v>
      </c>
      <c r="Q2634" s="8">
        <f t="shared" si="166"/>
        <v>1.3700934579439252</v>
      </c>
      <c r="R2634" s="10">
        <f t="shared" si="167"/>
        <v>34.904761904761905</v>
      </c>
      <c r="S2634" s="3" t="s">
        <v>8309</v>
      </c>
      <c r="T2634" s="3" t="s">
        <v>8345</v>
      </c>
    </row>
    <row r="2635" spans="1:20" ht="88" x14ac:dyDescent="0.2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14">
        <f t="shared" si="164"/>
        <v>41697.875</v>
      </c>
      <c r="J2635" s="3">
        <v>1393542000</v>
      </c>
      <c r="K2635" s="14">
        <f t="shared" si="165"/>
        <v>41667.739953703705</v>
      </c>
      <c r="L2635" s="3">
        <v>1390938332</v>
      </c>
      <c r="M2635" s="3" t="b">
        <v>0</v>
      </c>
      <c r="N2635" s="3">
        <v>199</v>
      </c>
      <c r="O2635" s="3" t="b">
        <v>1</v>
      </c>
      <c r="P2635" s="3" t="s">
        <v>8296</v>
      </c>
      <c r="Q2635" s="8">
        <f t="shared" si="166"/>
        <v>3.5461999999999998</v>
      </c>
      <c r="R2635" s="10">
        <f t="shared" si="167"/>
        <v>89.100502512562812</v>
      </c>
      <c r="S2635" s="3" t="s">
        <v>8309</v>
      </c>
      <c r="T2635" s="3" t="s">
        <v>8345</v>
      </c>
    </row>
    <row r="2636" spans="1:20" ht="88" x14ac:dyDescent="0.2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14">
        <f t="shared" si="164"/>
        <v>42642.573159722226</v>
      </c>
      <c r="J2636" s="3">
        <v>1475163921</v>
      </c>
      <c r="K2636" s="14">
        <f t="shared" si="165"/>
        <v>42612.573159722218</v>
      </c>
      <c r="L2636" s="3">
        <v>1472571921</v>
      </c>
      <c r="M2636" s="3" t="b">
        <v>0</v>
      </c>
      <c r="N2636" s="3">
        <v>25</v>
      </c>
      <c r="O2636" s="3" t="b">
        <v>1</v>
      </c>
      <c r="P2636" s="3" t="s">
        <v>8296</v>
      </c>
      <c r="Q2636" s="8">
        <f t="shared" si="166"/>
        <v>1.0602150537634409</v>
      </c>
      <c r="R2636" s="10">
        <f t="shared" si="167"/>
        <v>39.44</v>
      </c>
      <c r="S2636" s="3" t="s">
        <v>8309</v>
      </c>
      <c r="T2636" s="3" t="s">
        <v>8345</v>
      </c>
    </row>
    <row r="2637" spans="1:20" ht="110" x14ac:dyDescent="0.2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14">
        <f t="shared" si="164"/>
        <v>42072.825937499998</v>
      </c>
      <c r="J2637" s="3">
        <v>1425937761</v>
      </c>
      <c r="K2637" s="14">
        <f t="shared" si="165"/>
        <v>42037.867604166669</v>
      </c>
      <c r="L2637" s="3">
        <v>1422917361</v>
      </c>
      <c r="M2637" s="3" t="b">
        <v>0</v>
      </c>
      <c r="N2637" s="3">
        <v>84</v>
      </c>
      <c r="O2637" s="3" t="b">
        <v>1</v>
      </c>
      <c r="P2637" s="3" t="s">
        <v>8296</v>
      </c>
      <c r="Q2637" s="8">
        <f t="shared" si="166"/>
        <v>1</v>
      </c>
      <c r="R2637" s="10">
        <f t="shared" si="167"/>
        <v>136.9047619047619</v>
      </c>
      <c r="S2637" s="3" t="s">
        <v>8309</v>
      </c>
      <c r="T2637" s="3" t="s">
        <v>8345</v>
      </c>
    </row>
    <row r="2638" spans="1:20" ht="110" x14ac:dyDescent="0.2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14">
        <f t="shared" si="164"/>
        <v>42658.958333333336</v>
      </c>
      <c r="J2638" s="3">
        <v>1476579600</v>
      </c>
      <c r="K2638" s="14">
        <f t="shared" si="165"/>
        <v>42636.531412037039</v>
      </c>
      <c r="L2638" s="3">
        <v>1474641914</v>
      </c>
      <c r="M2638" s="3" t="b">
        <v>0</v>
      </c>
      <c r="N2638" s="3">
        <v>50</v>
      </c>
      <c r="O2638" s="3" t="b">
        <v>1</v>
      </c>
      <c r="P2638" s="3" t="s">
        <v>8296</v>
      </c>
      <c r="Q2638" s="8">
        <f t="shared" si="166"/>
        <v>1.873</v>
      </c>
      <c r="R2638" s="10">
        <f t="shared" si="167"/>
        <v>37.46</v>
      </c>
      <c r="S2638" s="3" t="s">
        <v>8309</v>
      </c>
      <c r="T2638" s="3" t="s">
        <v>8345</v>
      </c>
    </row>
    <row r="2639" spans="1:20" ht="66" x14ac:dyDescent="0.2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14">
        <f t="shared" si="164"/>
        <v>42655.466145833336</v>
      </c>
      <c r="J2639" s="3">
        <v>1476277875</v>
      </c>
      <c r="K2639" s="14">
        <f t="shared" si="165"/>
        <v>42639.466145833336</v>
      </c>
      <c r="L2639" s="3">
        <v>1474895475</v>
      </c>
      <c r="M2639" s="3" t="b">
        <v>0</v>
      </c>
      <c r="N2639" s="3">
        <v>26</v>
      </c>
      <c r="O2639" s="3" t="b">
        <v>1</v>
      </c>
      <c r="P2639" s="3" t="s">
        <v>8296</v>
      </c>
      <c r="Q2639" s="8">
        <f t="shared" si="166"/>
        <v>1.6619999999999999</v>
      </c>
      <c r="R2639" s="10">
        <f t="shared" si="167"/>
        <v>31.96153846153846</v>
      </c>
      <c r="S2639" s="3" t="s">
        <v>8309</v>
      </c>
      <c r="T2639" s="3" t="s">
        <v>8345</v>
      </c>
    </row>
    <row r="2640" spans="1:20" ht="88" x14ac:dyDescent="0.2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14">
        <f t="shared" si="164"/>
        <v>42019.82980324074</v>
      </c>
      <c r="J2640" s="3">
        <v>1421358895</v>
      </c>
      <c r="K2640" s="14">
        <f t="shared" si="165"/>
        <v>41989.82980324074</v>
      </c>
      <c r="L2640" s="3">
        <v>1418766895</v>
      </c>
      <c r="M2640" s="3" t="b">
        <v>0</v>
      </c>
      <c r="N2640" s="3">
        <v>14</v>
      </c>
      <c r="O2640" s="3" t="b">
        <v>1</v>
      </c>
      <c r="P2640" s="3" t="s">
        <v>8296</v>
      </c>
      <c r="Q2640" s="8">
        <f t="shared" si="166"/>
        <v>1.0172910662824208</v>
      </c>
      <c r="R2640" s="10">
        <f t="shared" si="167"/>
        <v>25.214285714285715</v>
      </c>
      <c r="S2640" s="3" t="s">
        <v>8309</v>
      </c>
      <c r="T2640" s="3" t="s">
        <v>8345</v>
      </c>
    </row>
    <row r="2641" spans="1:20" ht="110" x14ac:dyDescent="0.2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14">
        <f t="shared" si="164"/>
        <v>42054.781805555554</v>
      </c>
      <c r="J2641" s="3">
        <v>1424378748</v>
      </c>
      <c r="K2641" s="14">
        <f t="shared" si="165"/>
        <v>42024.781805555554</v>
      </c>
      <c r="L2641" s="3">
        <v>1421786748</v>
      </c>
      <c r="M2641" s="3" t="b">
        <v>0</v>
      </c>
      <c r="N2641" s="3">
        <v>49</v>
      </c>
      <c r="O2641" s="3" t="b">
        <v>1</v>
      </c>
      <c r="P2641" s="3" t="s">
        <v>8296</v>
      </c>
      <c r="Q2641" s="8">
        <f t="shared" si="166"/>
        <v>1.64</v>
      </c>
      <c r="R2641" s="10">
        <f t="shared" si="167"/>
        <v>10.040816326530612</v>
      </c>
      <c r="S2641" s="3" t="s">
        <v>8309</v>
      </c>
      <c r="T2641" s="3" t="s">
        <v>8345</v>
      </c>
    </row>
    <row r="2642" spans="1:20" ht="132" x14ac:dyDescent="0.2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14">
        <f t="shared" si="164"/>
        <v>42163.077245370368</v>
      </c>
      <c r="J2642" s="3">
        <v>1433735474</v>
      </c>
      <c r="K2642" s="14">
        <f t="shared" si="165"/>
        <v>42103.077245370368</v>
      </c>
      <c r="L2642" s="3">
        <v>1428551474</v>
      </c>
      <c r="M2642" s="3" t="b">
        <v>0</v>
      </c>
      <c r="N2642" s="3">
        <v>69</v>
      </c>
      <c r="O2642" s="3" t="b">
        <v>1</v>
      </c>
      <c r="P2642" s="3" t="s">
        <v>8296</v>
      </c>
      <c r="Q2642" s="8">
        <f t="shared" si="166"/>
        <v>1.0566666666666666</v>
      </c>
      <c r="R2642" s="10">
        <f t="shared" si="167"/>
        <v>45.94202898550725</v>
      </c>
      <c r="S2642" s="3" t="s">
        <v>8309</v>
      </c>
      <c r="T2642" s="3" t="s">
        <v>8345</v>
      </c>
    </row>
    <row r="2643" spans="1:20" ht="66" x14ac:dyDescent="0.2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14">
        <f t="shared" si="164"/>
        <v>41897.756249999999</v>
      </c>
      <c r="J2643" s="3">
        <v>1410811740</v>
      </c>
      <c r="K2643" s="14">
        <f t="shared" si="165"/>
        <v>41880.743784722217</v>
      </c>
      <c r="L2643" s="3">
        <v>1409341863</v>
      </c>
      <c r="M2643" s="3" t="b">
        <v>0</v>
      </c>
      <c r="N2643" s="3">
        <v>1</v>
      </c>
      <c r="O2643" s="3" t="b">
        <v>0</v>
      </c>
      <c r="P2643" s="3" t="s">
        <v>8296</v>
      </c>
      <c r="Q2643" s="8">
        <f t="shared" si="166"/>
        <v>0.01</v>
      </c>
      <c r="R2643" s="10">
        <f t="shared" si="167"/>
        <v>15</v>
      </c>
      <c r="S2643" s="3" t="s">
        <v>8309</v>
      </c>
      <c r="T2643" s="3" t="s">
        <v>8345</v>
      </c>
    </row>
    <row r="2644" spans="1:20" ht="132" x14ac:dyDescent="0.2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14">
        <f t="shared" si="164"/>
        <v>42566.206249999996</v>
      </c>
      <c r="J2644" s="3">
        <v>1468565820</v>
      </c>
      <c r="K2644" s="14">
        <f t="shared" si="165"/>
        <v>42536.16328703703</v>
      </c>
      <c r="L2644" s="3">
        <v>1465970108</v>
      </c>
      <c r="M2644" s="3" t="b">
        <v>0</v>
      </c>
      <c r="N2644" s="3">
        <v>0</v>
      </c>
      <c r="O2644" s="3" t="b">
        <v>0</v>
      </c>
      <c r="P2644" s="3" t="s">
        <v>8296</v>
      </c>
      <c r="Q2644" s="8">
        <f t="shared" si="166"/>
        <v>0</v>
      </c>
      <c r="R2644" s="10" t="e">
        <f t="shared" si="167"/>
        <v>#DIV/0!</v>
      </c>
      <c r="S2644" s="3" t="s">
        <v>8309</v>
      </c>
      <c r="T2644" s="3" t="s">
        <v>8345</v>
      </c>
    </row>
    <row r="2645" spans="1:20" ht="110" x14ac:dyDescent="0.2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14">
        <f t="shared" si="164"/>
        <v>42725.249305555553</v>
      </c>
      <c r="J2645" s="3">
        <v>1482307140</v>
      </c>
      <c r="K2645" s="14">
        <f t="shared" si="165"/>
        <v>42689.499016203707</v>
      </c>
      <c r="L2645" s="3">
        <v>1479218315</v>
      </c>
      <c r="M2645" s="3" t="b">
        <v>1</v>
      </c>
      <c r="N2645" s="3">
        <v>1501</v>
      </c>
      <c r="O2645" s="3" t="b">
        <v>0</v>
      </c>
      <c r="P2645" s="3" t="s">
        <v>8296</v>
      </c>
      <c r="Q2645" s="8">
        <f t="shared" si="166"/>
        <v>0.33559730999999998</v>
      </c>
      <c r="R2645" s="10">
        <f t="shared" si="167"/>
        <v>223.58248500999335</v>
      </c>
      <c r="S2645" s="3" t="s">
        <v>8309</v>
      </c>
      <c r="T2645" s="3" t="s">
        <v>8345</v>
      </c>
    </row>
    <row r="2646" spans="1:20" ht="88" x14ac:dyDescent="0.2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14">
        <f t="shared" si="164"/>
        <v>42804.708738425928</v>
      </c>
      <c r="J2646" s="3">
        <v>1489172435</v>
      </c>
      <c r="K2646" s="14">
        <f t="shared" si="165"/>
        <v>42774.708738425928</v>
      </c>
      <c r="L2646" s="3">
        <v>1486580435</v>
      </c>
      <c r="M2646" s="3" t="b">
        <v>1</v>
      </c>
      <c r="N2646" s="3">
        <v>52</v>
      </c>
      <c r="O2646" s="3" t="b">
        <v>0</v>
      </c>
      <c r="P2646" s="3" t="s">
        <v>8296</v>
      </c>
      <c r="Q2646" s="8">
        <f t="shared" si="166"/>
        <v>2.053E-2</v>
      </c>
      <c r="R2646" s="10">
        <f t="shared" si="167"/>
        <v>39.480769230769234</v>
      </c>
      <c r="S2646" s="3" t="s">
        <v>8309</v>
      </c>
      <c r="T2646" s="3" t="s">
        <v>8345</v>
      </c>
    </row>
    <row r="2647" spans="1:20" ht="88" x14ac:dyDescent="0.2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14">
        <f t="shared" si="164"/>
        <v>41951.800960648143</v>
      </c>
      <c r="J2647" s="3">
        <v>1415481203</v>
      </c>
      <c r="K2647" s="14">
        <f t="shared" si="165"/>
        <v>41921.759293981479</v>
      </c>
      <c r="L2647" s="3">
        <v>1412885603</v>
      </c>
      <c r="M2647" s="3" t="b">
        <v>1</v>
      </c>
      <c r="N2647" s="3">
        <v>23</v>
      </c>
      <c r="O2647" s="3" t="b">
        <v>0</v>
      </c>
      <c r="P2647" s="3" t="s">
        <v>8296</v>
      </c>
      <c r="Q2647" s="8">
        <f t="shared" si="166"/>
        <v>0.105</v>
      </c>
      <c r="R2647" s="10">
        <f t="shared" si="167"/>
        <v>91.304347826086953</v>
      </c>
      <c r="S2647" s="3" t="s">
        <v>8309</v>
      </c>
      <c r="T2647" s="3" t="s">
        <v>8345</v>
      </c>
    </row>
    <row r="2648" spans="1:20" ht="88" x14ac:dyDescent="0.2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14">
        <f t="shared" si="164"/>
        <v>42256.22996527778</v>
      </c>
      <c r="J2648" s="3">
        <v>1441783869</v>
      </c>
      <c r="K2648" s="14">
        <f t="shared" si="165"/>
        <v>42226.22996527778</v>
      </c>
      <c r="L2648" s="3">
        <v>1439191869</v>
      </c>
      <c r="M2648" s="3" t="b">
        <v>1</v>
      </c>
      <c r="N2648" s="3">
        <v>535</v>
      </c>
      <c r="O2648" s="3" t="b">
        <v>0</v>
      </c>
      <c r="P2648" s="3" t="s">
        <v>8296</v>
      </c>
      <c r="Q2648" s="8">
        <f t="shared" si="166"/>
        <v>8.4172839999999999E-2</v>
      </c>
      <c r="R2648" s="10">
        <f t="shared" si="167"/>
        <v>78.666205607476627</v>
      </c>
      <c r="S2648" s="3" t="s">
        <v>8309</v>
      </c>
      <c r="T2648" s="3" t="s">
        <v>8345</v>
      </c>
    </row>
    <row r="2649" spans="1:20" ht="88" x14ac:dyDescent="0.2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14">
        <f t="shared" si="164"/>
        <v>42230.178460648145</v>
      </c>
      <c r="J2649" s="3">
        <v>1439533019</v>
      </c>
      <c r="K2649" s="14">
        <f t="shared" si="165"/>
        <v>42200.178460648145</v>
      </c>
      <c r="L2649" s="3">
        <v>1436941019</v>
      </c>
      <c r="M2649" s="3" t="b">
        <v>0</v>
      </c>
      <c r="N2649" s="3">
        <v>3</v>
      </c>
      <c r="O2649" s="3" t="b">
        <v>0</v>
      </c>
      <c r="P2649" s="3" t="s">
        <v>8296</v>
      </c>
      <c r="Q2649" s="8">
        <f t="shared" si="166"/>
        <v>1.44E-2</v>
      </c>
      <c r="R2649" s="10">
        <f t="shared" si="167"/>
        <v>12</v>
      </c>
      <c r="S2649" s="3" t="s">
        <v>8309</v>
      </c>
      <c r="T2649" s="3" t="s">
        <v>8345</v>
      </c>
    </row>
    <row r="2650" spans="1:20" ht="110" x14ac:dyDescent="0.2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14">
        <f t="shared" si="164"/>
        <v>42438.631481481476</v>
      </c>
      <c r="J2650" s="3">
        <v>1457543360</v>
      </c>
      <c r="K2650" s="14">
        <f t="shared" si="165"/>
        <v>42408.631481481476</v>
      </c>
      <c r="L2650" s="3">
        <v>1454951360</v>
      </c>
      <c r="M2650" s="3" t="b">
        <v>0</v>
      </c>
      <c r="N2650" s="3">
        <v>6</v>
      </c>
      <c r="O2650" s="3" t="b">
        <v>0</v>
      </c>
      <c r="P2650" s="3" t="s">
        <v>8296</v>
      </c>
      <c r="Q2650" s="8">
        <f t="shared" si="166"/>
        <v>8.8333333333333337E-3</v>
      </c>
      <c r="R2650" s="10">
        <f t="shared" si="167"/>
        <v>17.666666666666668</v>
      </c>
      <c r="S2650" s="3" t="s">
        <v>8309</v>
      </c>
      <c r="T2650" s="3" t="s">
        <v>8345</v>
      </c>
    </row>
    <row r="2651" spans="1:20" ht="44" x14ac:dyDescent="0.2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14">
        <f t="shared" si="164"/>
        <v>42401.913668981484</v>
      </c>
      <c r="J2651" s="3">
        <v>1454370941</v>
      </c>
      <c r="K2651" s="14">
        <f t="shared" si="165"/>
        <v>42341.913668981484</v>
      </c>
      <c r="L2651" s="3">
        <v>1449186941</v>
      </c>
      <c r="M2651" s="3" t="b">
        <v>0</v>
      </c>
      <c r="N2651" s="3">
        <v>3</v>
      </c>
      <c r="O2651" s="3" t="b">
        <v>0</v>
      </c>
      <c r="P2651" s="3" t="s">
        <v>8296</v>
      </c>
      <c r="Q2651" s="8">
        <f t="shared" si="166"/>
        <v>9.9200000000000004E-4</v>
      </c>
      <c r="R2651" s="10">
        <f t="shared" si="167"/>
        <v>41.333333333333336</v>
      </c>
      <c r="S2651" s="3" t="s">
        <v>8309</v>
      </c>
      <c r="T2651" s="3" t="s">
        <v>8345</v>
      </c>
    </row>
    <row r="2652" spans="1:20" ht="88" x14ac:dyDescent="0.2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14">
        <f t="shared" si="164"/>
        <v>42725.541006944441</v>
      </c>
      <c r="J2652" s="3">
        <v>1482332343</v>
      </c>
      <c r="K2652" s="14">
        <f t="shared" si="165"/>
        <v>42695.541006944441</v>
      </c>
      <c r="L2652" s="3">
        <v>1479740343</v>
      </c>
      <c r="M2652" s="3" t="b">
        <v>0</v>
      </c>
      <c r="N2652" s="3">
        <v>5</v>
      </c>
      <c r="O2652" s="3" t="b">
        <v>0</v>
      </c>
      <c r="P2652" s="3" t="s">
        <v>8296</v>
      </c>
      <c r="Q2652" s="8">
        <f t="shared" si="166"/>
        <v>5.966666666666667E-3</v>
      </c>
      <c r="R2652" s="10">
        <f t="shared" si="167"/>
        <v>71.599999999999994</v>
      </c>
      <c r="S2652" s="3" t="s">
        <v>8309</v>
      </c>
      <c r="T2652" s="3" t="s">
        <v>8345</v>
      </c>
    </row>
    <row r="2653" spans="1:20" ht="88" x14ac:dyDescent="0.2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14">
        <f t="shared" si="164"/>
        <v>42355.722326388881</v>
      </c>
      <c r="J2653" s="3">
        <v>1450380009</v>
      </c>
      <c r="K2653" s="14">
        <f t="shared" si="165"/>
        <v>42327.722326388888</v>
      </c>
      <c r="L2653" s="3">
        <v>1447960809</v>
      </c>
      <c r="M2653" s="3" t="b">
        <v>0</v>
      </c>
      <c r="N2653" s="3">
        <v>17</v>
      </c>
      <c r="O2653" s="3" t="b">
        <v>0</v>
      </c>
      <c r="P2653" s="3" t="s">
        <v>8296</v>
      </c>
      <c r="Q2653" s="8">
        <f t="shared" si="166"/>
        <v>1.8689285714285714E-2</v>
      </c>
      <c r="R2653" s="10">
        <f t="shared" si="167"/>
        <v>307.8235294117647</v>
      </c>
      <c r="S2653" s="3" t="s">
        <v>8309</v>
      </c>
      <c r="T2653" s="3" t="s">
        <v>8345</v>
      </c>
    </row>
    <row r="2654" spans="1:20" ht="88" x14ac:dyDescent="0.2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14">
        <f t="shared" si="164"/>
        <v>41983.075520833336</v>
      </c>
      <c r="J2654" s="3">
        <v>1418183325</v>
      </c>
      <c r="K2654" s="14">
        <f t="shared" si="165"/>
        <v>41953.075520833336</v>
      </c>
      <c r="L2654" s="3">
        <v>1415591325</v>
      </c>
      <c r="M2654" s="3" t="b">
        <v>0</v>
      </c>
      <c r="N2654" s="3">
        <v>11</v>
      </c>
      <c r="O2654" s="3" t="b">
        <v>0</v>
      </c>
      <c r="P2654" s="3" t="s">
        <v>8296</v>
      </c>
      <c r="Q2654" s="8">
        <f t="shared" si="166"/>
        <v>8.8500000000000002E-3</v>
      </c>
      <c r="R2654" s="10">
        <f t="shared" si="167"/>
        <v>80.454545454545453</v>
      </c>
      <c r="S2654" s="3" t="s">
        <v>8309</v>
      </c>
      <c r="T2654" s="3" t="s">
        <v>8345</v>
      </c>
    </row>
    <row r="2655" spans="1:20" ht="88" x14ac:dyDescent="0.2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14">
        <f t="shared" si="164"/>
        <v>41803.083333333328</v>
      </c>
      <c r="J2655" s="3">
        <v>1402632000</v>
      </c>
      <c r="K2655" s="14">
        <f t="shared" si="165"/>
        <v>41771.568599537037</v>
      </c>
      <c r="L2655" s="3">
        <v>1399909127</v>
      </c>
      <c r="M2655" s="3" t="b">
        <v>0</v>
      </c>
      <c r="N2655" s="3">
        <v>70</v>
      </c>
      <c r="O2655" s="3" t="b">
        <v>0</v>
      </c>
      <c r="P2655" s="3" t="s">
        <v>8296</v>
      </c>
      <c r="Q2655" s="8">
        <f t="shared" si="166"/>
        <v>0.1152156862745098</v>
      </c>
      <c r="R2655" s="10">
        <f t="shared" si="167"/>
        <v>83.942857142857136</v>
      </c>
      <c r="S2655" s="3" t="s">
        <v>8309</v>
      </c>
      <c r="T2655" s="3" t="s">
        <v>8345</v>
      </c>
    </row>
    <row r="2656" spans="1:20" ht="88" x14ac:dyDescent="0.2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14">
        <f t="shared" si="164"/>
        <v>42115.475995370369</v>
      </c>
      <c r="J2656" s="3">
        <v>1429622726</v>
      </c>
      <c r="K2656" s="14">
        <f t="shared" si="165"/>
        <v>42055.517662037033</v>
      </c>
      <c r="L2656" s="3">
        <v>1424442326</v>
      </c>
      <c r="M2656" s="3" t="b">
        <v>0</v>
      </c>
      <c r="N2656" s="3">
        <v>6</v>
      </c>
      <c r="O2656" s="3" t="b">
        <v>0</v>
      </c>
      <c r="P2656" s="3" t="s">
        <v>8296</v>
      </c>
      <c r="Q2656" s="8">
        <f t="shared" si="166"/>
        <v>5.1000000000000004E-4</v>
      </c>
      <c r="R2656" s="10">
        <f t="shared" si="167"/>
        <v>8.5</v>
      </c>
      <c r="S2656" s="3" t="s">
        <v>8309</v>
      </c>
      <c r="T2656" s="3" t="s">
        <v>8345</v>
      </c>
    </row>
    <row r="2657" spans="1:20" ht="22" x14ac:dyDescent="0.2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14">
        <f t="shared" si="164"/>
        <v>42409.749999999993</v>
      </c>
      <c r="J2657" s="3">
        <v>1455048000</v>
      </c>
      <c r="K2657" s="14">
        <f t="shared" si="165"/>
        <v>42381.782951388886</v>
      </c>
      <c r="L2657" s="3">
        <v>1452631647</v>
      </c>
      <c r="M2657" s="3" t="b">
        <v>0</v>
      </c>
      <c r="N2657" s="3">
        <v>43</v>
      </c>
      <c r="O2657" s="3" t="b">
        <v>0</v>
      </c>
      <c r="P2657" s="3" t="s">
        <v>8296</v>
      </c>
      <c r="Q2657" s="8">
        <f t="shared" si="166"/>
        <v>0.21033333333333334</v>
      </c>
      <c r="R2657" s="10">
        <f t="shared" si="167"/>
        <v>73.372093023255815</v>
      </c>
      <c r="S2657" s="3" t="s">
        <v>8309</v>
      </c>
      <c r="T2657" s="3" t="s">
        <v>8345</v>
      </c>
    </row>
    <row r="2658" spans="1:20" ht="66" x14ac:dyDescent="0.2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14">
        <f t="shared" si="164"/>
        <v>42806.708333333336</v>
      </c>
      <c r="J2658" s="3">
        <v>1489345200</v>
      </c>
      <c r="K2658" s="14">
        <f t="shared" si="165"/>
        <v>42767.605185185188</v>
      </c>
      <c r="L2658" s="3">
        <v>1485966688</v>
      </c>
      <c r="M2658" s="3" t="b">
        <v>0</v>
      </c>
      <c r="N2658" s="3">
        <v>152</v>
      </c>
      <c r="O2658" s="3" t="b">
        <v>0</v>
      </c>
      <c r="P2658" s="3" t="s">
        <v>8296</v>
      </c>
      <c r="Q2658" s="8">
        <f t="shared" si="166"/>
        <v>0.11436666666666667</v>
      </c>
      <c r="R2658" s="10">
        <f t="shared" si="167"/>
        <v>112.86184210526316</v>
      </c>
      <c r="S2658" s="3" t="s">
        <v>8309</v>
      </c>
      <c r="T2658" s="3" t="s">
        <v>8345</v>
      </c>
    </row>
    <row r="2659" spans="1:20" ht="88" x14ac:dyDescent="0.2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14">
        <f t="shared" si="164"/>
        <v>42584.979166666664</v>
      </c>
      <c r="J2659" s="3">
        <v>1470187800</v>
      </c>
      <c r="K2659" s="14">
        <f t="shared" si="165"/>
        <v>42551.845520833333</v>
      </c>
      <c r="L2659" s="3">
        <v>1467325053</v>
      </c>
      <c r="M2659" s="3" t="b">
        <v>0</v>
      </c>
      <c r="N2659" s="3">
        <v>59</v>
      </c>
      <c r="O2659" s="3" t="b">
        <v>0</v>
      </c>
      <c r="P2659" s="3" t="s">
        <v>8296</v>
      </c>
      <c r="Q2659" s="8">
        <f t="shared" si="166"/>
        <v>0.18737933333333334</v>
      </c>
      <c r="R2659" s="10">
        <f t="shared" si="167"/>
        <v>95.277627118644077</v>
      </c>
      <c r="S2659" s="3" t="s">
        <v>8309</v>
      </c>
      <c r="T2659" s="3" t="s">
        <v>8345</v>
      </c>
    </row>
    <row r="2660" spans="1:20" ht="88" x14ac:dyDescent="0.2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14">
        <f t="shared" si="164"/>
        <v>42581.800856481481</v>
      </c>
      <c r="J2660" s="3">
        <v>1469913194</v>
      </c>
      <c r="K2660" s="14">
        <f t="shared" si="165"/>
        <v>42551.800856481474</v>
      </c>
      <c r="L2660" s="3">
        <v>1467321194</v>
      </c>
      <c r="M2660" s="3" t="b">
        <v>0</v>
      </c>
      <c r="N2660" s="3">
        <v>4</v>
      </c>
      <c r="O2660" s="3" t="b">
        <v>0</v>
      </c>
      <c r="P2660" s="3" t="s">
        <v>8296</v>
      </c>
      <c r="Q2660" s="8">
        <f t="shared" si="166"/>
        <v>9.2857142857142856E-4</v>
      </c>
      <c r="R2660" s="10">
        <f t="shared" si="167"/>
        <v>22.75</v>
      </c>
      <c r="S2660" s="3" t="s">
        <v>8309</v>
      </c>
      <c r="T2660" s="3" t="s">
        <v>8345</v>
      </c>
    </row>
    <row r="2661" spans="1:20" ht="22" x14ac:dyDescent="0.2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14">
        <f t="shared" si="164"/>
        <v>42111.986226851855</v>
      </c>
      <c r="J2661" s="3">
        <v>1429321210</v>
      </c>
      <c r="K2661" s="14">
        <f t="shared" si="165"/>
        <v>42081.986226851848</v>
      </c>
      <c r="L2661" s="3">
        <v>1426729210</v>
      </c>
      <c r="M2661" s="3" t="b">
        <v>0</v>
      </c>
      <c r="N2661" s="3">
        <v>10</v>
      </c>
      <c r="O2661" s="3" t="b">
        <v>0</v>
      </c>
      <c r="P2661" s="3" t="s">
        <v>8296</v>
      </c>
      <c r="Q2661" s="8">
        <f t="shared" si="166"/>
        <v>2.720408163265306E-2</v>
      </c>
      <c r="R2661" s="10">
        <f t="shared" si="167"/>
        <v>133.30000000000001</v>
      </c>
      <c r="S2661" s="3" t="s">
        <v>8309</v>
      </c>
      <c r="T2661" s="3" t="s">
        <v>8345</v>
      </c>
    </row>
    <row r="2662" spans="1:20" ht="110" x14ac:dyDescent="0.2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14">
        <f t="shared" si="164"/>
        <v>42332.671504629623</v>
      </c>
      <c r="J2662" s="3">
        <v>1448388418</v>
      </c>
      <c r="K2662" s="14">
        <f t="shared" si="165"/>
        <v>42272.629837962959</v>
      </c>
      <c r="L2662" s="3">
        <v>1443200818</v>
      </c>
      <c r="M2662" s="3" t="b">
        <v>0</v>
      </c>
      <c r="N2662" s="3">
        <v>5</v>
      </c>
      <c r="O2662" s="3" t="b">
        <v>0</v>
      </c>
      <c r="P2662" s="3" t="s">
        <v>8296</v>
      </c>
      <c r="Q2662" s="8">
        <f t="shared" si="166"/>
        <v>9.5E-4</v>
      </c>
      <c r="R2662" s="10">
        <f t="shared" si="167"/>
        <v>3.8</v>
      </c>
      <c r="S2662" s="3" t="s">
        <v>8309</v>
      </c>
      <c r="T2662" s="3" t="s">
        <v>8345</v>
      </c>
    </row>
    <row r="2663" spans="1:20" ht="88" x14ac:dyDescent="0.2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14">
        <f t="shared" si="164"/>
        <v>41572.875115740739</v>
      </c>
      <c r="J2663" s="3">
        <v>1382742010</v>
      </c>
      <c r="K2663" s="14">
        <f t="shared" si="165"/>
        <v>41542.875115740739</v>
      </c>
      <c r="L2663" s="3">
        <v>1380150010</v>
      </c>
      <c r="M2663" s="3" t="b">
        <v>0</v>
      </c>
      <c r="N2663" s="3">
        <v>60</v>
      </c>
      <c r="O2663" s="3" t="b">
        <v>1</v>
      </c>
      <c r="P2663" s="3" t="s">
        <v>8297</v>
      </c>
      <c r="Q2663" s="8">
        <f t="shared" si="166"/>
        <v>1.0289999999999999</v>
      </c>
      <c r="R2663" s="10">
        <f t="shared" si="167"/>
        <v>85.75</v>
      </c>
      <c r="S2663" s="3" t="s">
        <v>8309</v>
      </c>
      <c r="T2663" s="3" t="s">
        <v>8346</v>
      </c>
    </row>
    <row r="2664" spans="1:20" ht="110" x14ac:dyDescent="0.2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14">
        <f t="shared" si="164"/>
        <v>42237.663344907407</v>
      </c>
      <c r="J2664" s="3">
        <v>1440179713</v>
      </c>
      <c r="K2664" s="14">
        <f t="shared" si="165"/>
        <v>42207.663344907407</v>
      </c>
      <c r="L2664" s="3">
        <v>1437587713</v>
      </c>
      <c r="M2664" s="3" t="b">
        <v>0</v>
      </c>
      <c r="N2664" s="3">
        <v>80</v>
      </c>
      <c r="O2664" s="3" t="b">
        <v>1</v>
      </c>
      <c r="P2664" s="3" t="s">
        <v>8297</v>
      </c>
      <c r="Q2664" s="8">
        <f t="shared" si="166"/>
        <v>1.0680000000000001</v>
      </c>
      <c r="R2664" s="10">
        <f t="shared" si="167"/>
        <v>267</v>
      </c>
      <c r="S2664" s="3" t="s">
        <v>8309</v>
      </c>
      <c r="T2664" s="3" t="s">
        <v>8346</v>
      </c>
    </row>
    <row r="2665" spans="1:20" ht="88" x14ac:dyDescent="0.2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14">
        <f t="shared" si="164"/>
        <v>42251.541666666664</v>
      </c>
      <c r="J2665" s="3">
        <v>1441378800</v>
      </c>
      <c r="K2665" s="14">
        <f t="shared" si="165"/>
        <v>42222.53943287037</v>
      </c>
      <c r="L2665" s="3">
        <v>1438873007</v>
      </c>
      <c r="M2665" s="3" t="b">
        <v>0</v>
      </c>
      <c r="N2665" s="3">
        <v>56</v>
      </c>
      <c r="O2665" s="3" t="b">
        <v>1</v>
      </c>
      <c r="P2665" s="3" t="s">
        <v>8297</v>
      </c>
      <c r="Q2665" s="8">
        <f t="shared" si="166"/>
        <v>1.0459624999999999</v>
      </c>
      <c r="R2665" s="10">
        <f t="shared" si="167"/>
        <v>373.55803571428572</v>
      </c>
      <c r="S2665" s="3" t="s">
        <v>8309</v>
      </c>
      <c r="T2665" s="3" t="s">
        <v>8346</v>
      </c>
    </row>
    <row r="2666" spans="1:20" ht="88" x14ac:dyDescent="0.2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14">
        <f t="shared" si="164"/>
        <v>42347.207638888889</v>
      </c>
      <c r="J2666" s="3">
        <v>1449644340</v>
      </c>
      <c r="K2666" s="14">
        <f t="shared" si="165"/>
        <v>42312.942094907405</v>
      </c>
      <c r="L2666" s="3">
        <v>1446683797</v>
      </c>
      <c r="M2666" s="3" t="b">
        <v>0</v>
      </c>
      <c r="N2666" s="3">
        <v>104</v>
      </c>
      <c r="O2666" s="3" t="b">
        <v>1</v>
      </c>
      <c r="P2666" s="3" t="s">
        <v>8297</v>
      </c>
      <c r="Q2666" s="8">
        <f t="shared" si="166"/>
        <v>1.0342857142857143</v>
      </c>
      <c r="R2666" s="10">
        <f t="shared" si="167"/>
        <v>174.03846153846155</v>
      </c>
      <c r="S2666" s="3" t="s">
        <v>8309</v>
      </c>
      <c r="T2666" s="3" t="s">
        <v>8346</v>
      </c>
    </row>
    <row r="2667" spans="1:20" ht="110" x14ac:dyDescent="0.2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14">
        <f t="shared" si="164"/>
        <v>42128.812199074069</v>
      </c>
      <c r="J2667" s="3">
        <v>1430774974</v>
      </c>
      <c r="K2667" s="14">
        <f t="shared" si="165"/>
        <v>42083.812199074069</v>
      </c>
      <c r="L2667" s="3">
        <v>1426886974</v>
      </c>
      <c r="M2667" s="3" t="b">
        <v>0</v>
      </c>
      <c r="N2667" s="3">
        <v>46</v>
      </c>
      <c r="O2667" s="3" t="b">
        <v>1</v>
      </c>
      <c r="P2667" s="3" t="s">
        <v>8297</v>
      </c>
      <c r="Q2667" s="8">
        <f t="shared" si="166"/>
        <v>1.2314285714285715</v>
      </c>
      <c r="R2667" s="10">
        <f t="shared" si="167"/>
        <v>93.695652173913047</v>
      </c>
      <c r="S2667" s="3" t="s">
        <v>8309</v>
      </c>
      <c r="T2667" s="3" t="s">
        <v>8346</v>
      </c>
    </row>
    <row r="2668" spans="1:20" ht="110" x14ac:dyDescent="0.2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14">
        <f t="shared" si="164"/>
        <v>42272.791666666664</v>
      </c>
      <c r="J2668" s="3">
        <v>1443214800</v>
      </c>
      <c r="K2668" s="14">
        <f t="shared" si="165"/>
        <v>42235.68100694444</v>
      </c>
      <c r="L2668" s="3">
        <v>1440008439</v>
      </c>
      <c r="M2668" s="3" t="b">
        <v>0</v>
      </c>
      <c r="N2668" s="3">
        <v>206</v>
      </c>
      <c r="O2668" s="3" t="b">
        <v>1</v>
      </c>
      <c r="P2668" s="3" t="s">
        <v>8297</v>
      </c>
      <c r="Q2668" s="8">
        <f t="shared" si="166"/>
        <v>1.592951</v>
      </c>
      <c r="R2668" s="10">
        <f t="shared" si="167"/>
        <v>77.327718446601949</v>
      </c>
      <c r="S2668" s="3" t="s">
        <v>8309</v>
      </c>
      <c r="T2668" s="3" t="s">
        <v>8346</v>
      </c>
    </row>
    <row r="2669" spans="1:20" ht="110" x14ac:dyDescent="0.2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14">
        <f t="shared" si="164"/>
        <v>42410.842777777776</v>
      </c>
      <c r="J2669" s="3">
        <v>1455142416</v>
      </c>
      <c r="K2669" s="14">
        <f t="shared" si="165"/>
        <v>42380.842777777776</v>
      </c>
      <c r="L2669" s="3">
        <v>1452550416</v>
      </c>
      <c r="M2669" s="3" t="b">
        <v>0</v>
      </c>
      <c r="N2669" s="3">
        <v>18</v>
      </c>
      <c r="O2669" s="3" t="b">
        <v>1</v>
      </c>
      <c r="P2669" s="3" t="s">
        <v>8297</v>
      </c>
      <c r="Q2669" s="8">
        <f t="shared" si="166"/>
        <v>1.1066666666666667</v>
      </c>
      <c r="R2669" s="10">
        <f t="shared" si="167"/>
        <v>92.222222222222229</v>
      </c>
      <c r="S2669" s="3" t="s">
        <v>8309</v>
      </c>
      <c r="T2669" s="3" t="s">
        <v>8346</v>
      </c>
    </row>
    <row r="2670" spans="1:20" ht="44" x14ac:dyDescent="0.2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14">
        <f t="shared" si="164"/>
        <v>42317.522222222215</v>
      </c>
      <c r="J2670" s="3">
        <v>1447079520</v>
      </c>
      <c r="K2670" s="14">
        <f t="shared" si="165"/>
        <v>42275.505381944444</v>
      </c>
      <c r="L2670" s="3">
        <v>1443449265</v>
      </c>
      <c r="M2670" s="3" t="b">
        <v>0</v>
      </c>
      <c r="N2670" s="3">
        <v>28</v>
      </c>
      <c r="O2670" s="3" t="b">
        <v>1</v>
      </c>
      <c r="P2670" s="3" t="s">
        <v>8297</v>
      </c>
      <c r="Q2670" s="8">
        <f t="shared" si="166"/>
        <v>1.7070000000000001</v>
      </c>
      <c r="R2670" s="10">
        <f t="shared" si="167"/>
        <v>60.964285714285715</v>
      </c>
      <c r="S2670" s="3" t="s">
        <v>8309</v>
      </c>
      <c r="T2670" s="3" t="s">
        <v>8346</v>
      </c>
    </row>
    <row r="2671" spans="1:20" ht="88" x14ac:dyDescent="0.2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14">
        <f t="shared" si="164"/>
        <v>42378.952499999999</v>
      </c>
      <c r="J2671" s="3">
        <v>1452387096</v>
      </c>
      <c r="K2671" s="14">
        <f t="shared" si="165"/>
        <v>42318.952499999992</v>
      </c>
      <c r="L2671" s="3">
        <v>1447203096</v>
      </c>
      <c r="M2671" s="3" t="b">
        <v>0</v>
      </c>
      <c r="N2671" s="3">
        <v>11</v>
      </c>
      <c r="O2671" s="3" t="b">
        <v>1</v>
      </c>
      <c r="P2671" s="3" t="s">
        <v>8297</v>
      </c>
      <c r="Q2671" s="8">
        <f t="shared" si="166"/>
        <v>1.25125</v>
      </c>
      <c r="R2671" s="10">
        <f t="shared" si="167"/>
        <v>91</v>
      </c>
      <c r="S2671" s="3" t="s">
        <v>8309</v>
      </c>
      <c r="T2671" s="3" t="s">
        <v>8346</v>
      </c>
    </row>
    <row r="2672" spans="1:20" ht="110" x14ac:dyDescent="0.2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14">
        <f t="shared" si="164"/>
        <v>41848.937268518515</v>
      </c>
      <c r="J2672" s="3">
        <v>1406593780</v>
      </c>
      <c r="K2672" s="14">
        <f t="shared" si="165"/>
        <v>41820.937268518515</v>
      </c>
      <c r="L2672" s="3">
        <v>1404174580</v>
      </c>
      <c r="M2672" s="3" t="b">
        <v>1</v>
      </c>
      <c r="N2672" s="3">
        <v>60</v>
      </c>
      <c r="O2672" s="3" t="b">
        <v>0</v>
      </c>
      <c r="P2672" s="3" t="s">
        <v>8297</v>
      </c>
      <c r="Q2672" s="8">
        <f t="shared" si="166"/>
        <v>6.4158609339642042E-2</v>
      </c>
      <c r="R2672" s="10">
        <f t="shared" si="167"/>
        <v>41.583333333333336</v>
      </c>
      <c r="S2672" s="3" t="s">
        <v>8309</v>
      </c>
      <c r="T2672" s="3" t="s">
        <v>8346</v>
      </c>
    </row>
    <row r="2673" spans="1:20" ht="88" x14ac:dyDescent="0.2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14">
        <f t="shared" si="164"/>
        <v>41992.734722222223</v>
      </c>
      <c r="J2673" s="3">
        <v>1419017880</v>
      </c>
      <c r="K2673" s="14">
        <f t="shared" si="165"/>
        <v>41962.66569444444</v>
      </c>
      <c r="L2673" s="3">
        <v>1416419916</v>
      </c>
      <c r="M2673" s="3" t="b">
        <v>1</v>
      </c>
      <c r="N2673" s="3">
        <v>84</v>
      </c>
      <c r="O2673" s="3" t="b">
        <v>0</v>
      </c>
      <c r="P2673" s="3" t="s">
        <v>8297</v>
      </c>
      <c r="Q2673" s="8">
        <f t="shared" si="166"/>
        <v>0.11344</v>
      </c>
      <c r="R2673" s="10">
        <f t="shared" si="167"/>
        <v>33.761904761904759</v>
      </c>
      <c r="S2673" s="3" t="s">
        <v>8309</v>
      </c>
      <c r="T2673" s="3" t="s">
        <v>8346</v>
      </c>
    </row>
    <row r="2674" spans="1:20" ht="88" x14ac:dyDescent="0.2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14">
        <f t="shared" si="164"/>
        <v>42366.166666666664</v>
      </c>
      <c r="J2674" s="3">
        <v>1451282400</v>
      </c>
      <c r="K2674" s="14">
        <f t="shared" si="165"/>
        <v>42344.800810185181</v>
      </c>
      <c r="L2674" s="3">
        <v>1449436390</v>
      </c>
      <c r="M2674" s="3" t="b">
        <v>1</v>
      </c>
      <c r="N2674" s="3">
        <v>47</v>
      </c>
      <c r="O2674" s="3" t="b">
        <v>0</v>
      </c>
      <c r="P2674" s="3" t="s">
        <v>8297</v>
      </c>
      <c r="Q2674" s="8">
        <f t="shared" si="166"/>
        <v>0.33189999999999997</v>
      </c>
      <c r="R2674" s="10">
        <f t="shared" si="167"/>
        <v>70.61702127659575</v>
      </c>
      <c r="S2674" s="3" t="s">
        <v>8309</v>
      </c>
      <c r="T2674" s="3" t="s">
        <v>8346</v>
      </c>
    </row>
    <row r="2675" spans="1:20" ht="88" x14ac:dyDescent="0.2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14">
        <f t="shared" si="164"/>
        <v>41941.864583333328</v>
      </c>
      <c r="J2675" s="3">
        <v>1414622700</v>
      </c>
      <c r="K2675" s="14">
        <f t="shared" si="165"/>
        <v>41912.458321759259</v>
      </c>
      <c r="L2675" s="3">
        <v>1412081999</v>
      </c>
      <c r="M2675" s="3" t="b">
        <v>1</v>
      </c>
      <c r="N2675" s="3">
        <v>66</v>
      </c>
      <c r="O2675" s="3" t="b">
        <v>0</v>
      </c>
      <c r="P2675" s="3" t="s">
        <v>8297</v>
      </c>
      <c r="Q2675" s="8">
        <f t="shared" si="166"/>
        <v>0.27579999999999999</v>
      </c>
      <c r="R2675" s="10">
        <f t="shared" si="167"/>
        <v>167.15151515151516</v>
      </c>
      <c r="S2675" s="3" t="s">
        <v>8309</v>
      </c>
      <c r="T2675" s="3" t="s">
        <v>8346</v>
      </c>
    </row>
    <row r="2676" spans="1:20" ht="110" x14ac:dyDescent="0.2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14">
        <f t="shared" si="164"/>
        <v>42556.124305555553</v>
      </c>
      <c r="J2676" s="3">
        <v>1467694740</v>
      </c>
      <c r="K2676" s="14">
        <f t="shared" si="165"/>
        <v>42529.549421296295</v>
      </c>
      <c r="L2676" s="3">
        <v>1465398670</v>
      </c>
      <c r="M2676" s="3" t="b">
        <v>1</v>
      </c>
      <c r="N2676" s="3">
        <v>171</v>
      </c>
      <c r="O2676" s="3" t="b">
        <v>0</v>
      </c>
      <c r="P2676" s="3" t="s">
        <v>8297</v>
      </c>
      <c r="Q2676" s="8">
        <f t="shared" si="166"/>
        <v>0.62839999999999996</v>
      </c>
      <c r="R2676" s="10">
        <f t="shared" si="167"/>
        <v>128.61988304093566</v>
      </c>
      <c r="S2676" s="3" t="s">
        <v>8309</v>
      </c>
      <c r="T2676" s="3" t="s">
        <v>8346</v>
      </c>
    </row>
    <row r="2677" spans="1:20" ht="88" x14ac:dyDescent="0.2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14">
        <f t="shared" si="164"/>
        <v>41953.815844907404</v>
      </c>
      <c r="J2677" s="3">
        <v>1415655289</v>
      </c>
      <c r="K2677" s="14">
        <f t="shared" si="165"/>
        <v>41923.774178240739</v>
      </c>
      <c r="L2677" s="3">
        <v>1413059689</v>
      </c>
      <c r="M2677" s="3" t="b">
        <v>1</v>
      </c>
      <c r="N2677" s="3">
        <v>29</v>
      </c>
      <c r="O2677" s="3" t="b">
        <v>0</v>
      </c>
      <c r="P2677" s="3" t="s">
        <v>8297</v>
      </c>
      <c r="Q2677" s="8">
        <f t="shared" si="166"/>
        <v>7.5880000000000003E-2</v>
      </c>
      <c r="R2677" s="10">
        <f t="shared" si="167"/>
        <v>65.41379310344827</v>
      </c>
      <c r="S2677" s="3" t="s">
        <v>8309</v>
      </c>
      <c r="T2677" s="3" t="s">
        <v>8346</v>
      </c>
    </row>
    <row r="2678" spans="1:20" ht="88" x14ac:dyDescent="0.2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14">
        <f t="shared" si="164"/>
        <v>42512.541365740741</v>
      </c>
      <c r="J2678" s="3">
        <v>1463929174</v>
      </c>
      <c r="K2678" s="14">
        <f t="shared" si="165"/>
        <v>42482.541365740741</v>
      </c>
      <c r="L2678" s="3">
        <v>1461337174</v>
      </c>
      <c r="M2678" s="3" t="b">
        <v>0</v>
      </c>
      <c r="N2678" s="3">
        <v>9</v>
      </c>
      <c r="O2678" s="3" t="b">
        <v>0</v>
      </c>
      <c r="P2678" s="3" t="s">
        <v>8297</v>
      </c>
      <c r="Q2678" s="8">
        <f t="shared" si="166"/>
        <v>0.50380952380952382</v>
      </c>
      <c r="R2678" s="10">
        <f t="shared" si="167"/>
        <v>117.55555555555556</v>
      </c>
      <c r="S2678" s="3" t="s">
        <v>8309</v>
      </c>
      <c r="T2678" s="3" t="s">
        <v>8346</v>
      </c>
    </row>
    <row r="2679" spans="1:20" ht="88" x14ac:dyDescent="0.2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14">
        <f t="shared" si="164"/>
        <v>41822.946099537032</v>
      </c>
      <c r="J2679" s="3">
        <v>1404348143</v>
      </c>
      <c r="K2679" s="14">
        <f t="shared" si="165"/>
        <v>41792.946099537039</v>
      </c>
      <c r="L2679" s="3">
        <v>1401756143</v>
      </c>
      <c r="M2679" s="3" t="b">
        <v>0</v>
      </c>
      <c r="N2679" s="3">
        <v>27</v>
      </c>
      <c r="O2679" s="3" t="b">
        <v>0</v>
      </c>
      <c r="P2679" s="3" t="s">
        <v>8297</v>
      </c>
      <c r="Q2679" s="8">
        <f t="shared" si="166"/>
        <v>0.17512820512820512</v>
      </c>
      <c r="R2679" s="10">
        <f t="shared" si="167"/>
        <v>126.48148148148148</v>
      </c>
      <c r="S2679" s="3" t="s">
        <v>8309</v>
      </c>
      <c r="T2679" s="3" t="s">
        <v>8346</v>
      </c>
    </row>
    <row r="2680" spans="1:20" ht="110" x14ac:dyDescent="0.2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14">
        <f t="shared" si="164"/>
        <v>42271.714872685181</v>
      </c>
      <c r="J2680" s="3">
        <v>1443121765</v>
      </c>
      <c r="K2680" s="14">
        <f t="shared" si="165"/>
        <v>42241.714872685181</v>
      </c>
      <c r="L2680" s="3">
        <v>1440529765</v>
      </c>
      <c r="M2680" s="3" t="b">
        <v>0</v>
      </c>
      <c r="N2680" s="3">
        <v>2</v>
      </c>
      <c r="O2680" s="3" t="b">
        <v>0</v>
      </c>
      <c r="P2680" s="3" t="s">
        <v>8297</v>
      </c>
      <c r="Q2680" s="8">
        <f t="shared" si="166"/>
        <v>1.3750000000000001E-4</v>
      </c>
      <c r="R2680" s="10">
        <f t="shared" si="167"/>
        <v>550</v>
      </c>
      <c r="S2680" s="3" t="s">
        <v>8309</v>
      </c>
      <c r="T2680" s="3" t="s">
        <v>8346</v>
      </c>
    </row>
    <row r="2681" spans="1:20" ht="110" x14ac:dyDescent="0.2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14">
        <f t="shared" si="164"/>
        <v>42062.917754629627</v>
      </c>
      <c r="J2681" s="3">
        <v>1425081694</v>
      </c>
      <c r="K2681" s="14">
        <f t="shared" si="165"/>
        <v>42032.917754629627</v>
      </c>
      <c r="L2681" s="3">
        <v>1422489694</v>
      </c>
      <c r="M2681" s="3" t="b">
        <v>0</v>
      </c>
      <c r="N2681" s="3">
        <v>3</v>
      </c>
      <c r="O2681" s="3" t="b">
        <v>0</v>
      </c>
      <c r="P2681" s="3" t="s">
        <v>8297</v>
      </c>
      <c r="Q2681" s="8">
        <f t="shared" si="166"/>
        <v>3.3E-3</v>
      </c>
      <c r="R2681" s="10">
        <f t="shared" si="167"/>
        <v>44</v>
      </c>
      <c r="S2681" s="3" t="s">
        <v>8309</v>
      </c>
      <c r="T2681" s="3" t="s">
        <v>8346</v>
      </c>
    </row>
    <row r="2682" spans="1:20" ht="44" x14ac:dyDescent="0.2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14">
        <f t="shared" si="164"/>
        <v>42466.086701388886</v>
      </c>
      <c r="J2682" s="3">
        <v>1459915491</v>
      </c>
      <c r="K2682" s="14">
        <f t="shared" si="165"/>
        <v>42436.128368055557</v>
      </c>
      <c r="L2682" s="3">
        <v>1457327091</v>
      </c>
      <c r="M2682" s="3" t="b">
        <v>0</v>
      </c>
      <c r="N2682" s="3">
        <v>4</v>
      </c>
      <c r="O2682" s="3" t="b">
        <v>0</v>
      </c>
      <c r="P2682" s="3" t="s">
        <v>8297</v>
      </c>
      <c r="Q2682" s="8">
        <f t="shared" si="166"/>
        <v>8.6250000000000007E-3</v>
      </c>
      <c r="R2682" s="10">
        <f t="shared" si="167"/>
        <v>69</v>
      </c>
      <c r="S2682" s="3" t="s">
        <v>8309</v>
      </c>
      <c r="T2682" s="3" t="s">
        <v>8346</v>
      </c>
    </row>
    <row r="2683" spans="1:20" ht="88" x14ac:dyDescent="0.2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14">
        <f t="shared" si="164"/>
        <v>41830.811921296292</v>
      </c>
      <c r="J2683" s="3">
        <v>1405027750</v>
      </c>
      <c r="K2683" s="14">
        <f t="shared" si="165"/>
        <v>41805.811921296292</v>
      </c>
      <c r="L2683" s="3">
        <v>1402867750</v>
      </c>
      <c r="M2683" s="3" t="b">
        <v>0</v>
      </c>
      <c r="N2683" s="3">
        <v>2</v>
      </c>
      <c r="O2683" s="3" t="b">
        <v>0</v>
      </c>
      <c r="P2683" s="3" t="s">
        <v>8279</v>
      </c>
      <c r="Q2683" s="8">
        <f t="shared" si="166"/>
        <v>6.875E-3</v>
      </c>
      <c r="R2683" s="10">
        <f t="shared" si="167"/>
        <v>27.5</v>
      </c>
      <c r="S2683" s="3" t="s">
        <v>8326</v>
      </c>
      <c r="T2683" s="3" t="s">
        <v>8327</v>
      </c>
    </row>
    <row r="2684" spans="1:20" ht="88" x14ac:dyDescent="0.2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14">
        <f t="shared" si="164"/>
        <v>41965.165972222218</v>
      </c>
      <c r="J2684" s="3">
        <v>1416635940</v>
      </c>
      <c r="K2684" s="14">
        <f t="shared" si="165"/>
        <v>41932.788657407407</v>
      </c>
      <c r="L2684" s="3">
        <v>1413838540</v>
      </c>
      <c r="M2684" s="3" t="b">
        <v>0</v>
      </c>
      <c r="N2684" s="3">
        <v>20</v>
      </c>
      <c r="O2684" s="3" t="b">
        <v>0</v>
      </c>
      <c r="P2684" s="3" t="s">
        <v>8279</v>
      </c>
      <c r="Q2684" s="8">
        <f t="shared" si="166"/>
        <v>0.28299999999999997</v>
      </c>
      <c r="R2684" s="10">
        <f t="shared" si="167"/>
        <v>84.9</v>
      </c>
      <c r="S2684" s="3" t="s">
        <v>8326</v>
      </c>
      <c r="T2684" s="3" t="s">
        <v>8327</v>
      </c>
    </row>
    <row r="2685" spans="1:20" ht="110" x14ac:dyDescent="0.2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14">
        <f t="shared" si="164"/>
        <v>42064.671759259254</v>
      </c>
      <c r="J2685" s="3">
        <v>1425233240</v>
      </c>
      <c r="K2685" s="14">
        <f t="shared" si="165"/>
        <v>42034.671759259254</v>
      </c>
      <c r="L2685" s="3">
        <v>1422641240</v>
      </c>
      <c r="M2685" s="3" t="b">
        <v>0</v>
      </c>
      <c r="N2685" s="3">
        <v>3</v>
      </c>
      <c r="O2685" s="3" t="b">
        <v>0</v>
      </c>
      <c r="P2685" s="3" t="s">
        <v>8279</v>
      </c>
      <c r="Q2685" s="8">
        <f t="shared" si="166"/>
        <v>2.3999999999999998E-3</v>
      </c>
      <c r="R2685" s="10">
        <f t="shared" si="167"/>
        <v>12</v>
      </c>
      <c r="S2685" s="3" t="s">
        <v>8326</v>
      </c>
      <c r="T2685" s="3" t="s">
        <v>8327</v>
      </c>
    </row>
    <row r="2686" spans="1:20" ht="88" x14ac:dyDescent="0.2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14">
        <f t="shared" si="164"/>
        <v>41860.831307870365</v>
      </c>
      <c r="J2686" s="3">
        <v>1407621425</v>
      </c>
      <c r="K2686" s="14">
        <f t="shared" si="165"/>
        <v>41820.831307870372</v>
      </c>
      <c r="L2686" s="3">
        <v>1404165425</v>
      </c>
      <c r="M2686" s="3" t="b">
        <v>0</v>
      </c>
      <c r="N2686" s="3">
        <v>4</v>
      </c>
      <c r="O2686" s="3" t="b">
        <v>0</v>
      </c>
      <c r="P2686" s="3" t="s">
        <v>8279</v>
      </c>
      <c r="Q2686" s="8">
        <f t="shared" si="166"/>
        <v>1.1428571428571429E-2</v>
      </c>
      <c r="R2686" s="10">
        <f t="shared" si="167"/>
        <v>200</v>
      </c>
      <c r="S2686" s="3" t="s">
        <v>8326</v>
      </c>
      <c r="T2686" s="3" t="s">
        <v>8327</v>
      </c>
    </row>
    <row r="2687" spans="1:20" ht="88" x14ac:dyDescent="0.2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14">
        <f t="shared" si="164"/>
        <v>42121.570949074077</v>
      </c>
      <c r="J2687" s="3">
        <v>1430149330</v>
      </c>
      <c r="K2687" s="14">
        <f t="shared" si="165"/>
        <v>42061.612615740734</v>
      </c>
      <c r="L2687" s="3">
        <v>1424968930</v>
      </c>
      <c r="M2687" s="3" t="b">
        <v>0</v>
      </c>
      <c r="N2687" s="3">
        <v>1</v>
      </c>
      <c r="O2687" s="3" t="b">
        <v>0</v>
      </c>
      <c r="P2687" s="3" t="s">
        <v>8279</v>
      </c>
      <c r="Q2687" s="8">
        <f t="shared" si="166"/>
        <v>2.0000000000000001E-4</v>
      </c>
      <c r="R2687" s="10">
        <f t="shared" si="167"/>
        <v>10</v>
      </c>
      <c r="S2687" s="3" t="s">
        <v>8326</v>
      </c>
      <c r="T2687" s="3" t="s">
        <v>8327</v>
      </c>
    </row>
    <row r="2688" spans="1:20" ht="88" x14ac:dyDescent="0.2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14">
        <f t="shared" si="164"/>
        <v>41912.891469907401</v>
      </c>
      <c r="J2688" s="3">
        <v>1412119423</v>
      </c>
      <c r="K2688" s="14">
        <f t="shared" si="165"/>
        <v>41892.891469907401</v>
      </c>
      <c r="L2688" s="3">
        <v>1410391423</v>
      </c>
      <c r="M2688" s="3" t="b">
        <v>0</v>
      </c>
      <c r="N2688" s="3">
        <v>0</v>
      </c>
      <c r="O2688" s="3" t="b">
        <v>0</v>
      </c>
      <c r="P2688" s="3" t="s">
        <v>8279</v>
      </c>
      <c r="Q2688" s="8">
        <f t="shared" si="166"/>
        <v>0</v>
      </c>
      <c r="R2688" s="10" t="e">
        <f t="shared" si="167"/>
        <v>#DIV/0!</v>
      </c>
      <c r="S2688" s="3" t="s">
        <v>8326</v>
      </c>
      <c r="T2688" s="3" t="s">
        <v>8327</v>
      </c>
    </row>
    <row r="2689" spans="1:20" ht="88" x14ac:dyDescent="0.2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14">
        <f t="shared" si="164"/>
        <v>42184.556921296295</v>
      </c>
      <c r="J2689" s="3">
        <v>1435591318</v>
      </c>
      <c r="K2689" s="14">
        <f t="shared" si="165"/>
        <v>42154.556921296295</v>
      </c>
      <c r="L2689" s="3">
        <v>1432999318</v>
      </c>
      <c r="M2689" s="3" t="b">
        <v>0</v>
      </c>
      <c r="N2689" s="3">
        <v>0</v>
      </c>
      <c r="O2689" s="3" t="b">
        <v>0</v>
      </c>
      <c r="P2689" s="3" t="s">
        <v>8279</v>
      </c>
      <c r="Q2689" s="8">
        <f t="shared" si="166"/>
        <v>0</v>
      </c>
      <c r="R2689" s="10" t="e">
        <f t="shared" si="167"/>
        <v>#DIV/0!</v>
      </c>
      <c r="S2689" s="3" t="s">
        <v>8326</v>
      </c>
      <c r="T2689" s="3" t="s">
        <v>8327</v>
      </c>
    </row>
    <row r="2690" spans="1:20" ht="44" x14ac:dyDescent="0.2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14">
        <f t="shared" si="164"/>
        <v>42059.041666666664</v>
      </c>
      <c r="J2690" s="3">
        <v>1424746800</v>
      </c>
      <c r="K2690" s="14">
        <f t="shared" si="165"/>
        <v>42028.035532407404</v>
      </c>
      <c r="L2690" s="3">
        <v>1422067870</v>
      </c>
      <c r="M2690" s="3" t="b">
        <v>0</v>
      </c>
      <c r="N2690" s="3">
        <v>14</v>
      </c>
      <c r="O2690" s="3" t="b">
        <v>0</v>
      </c>
      <c r="P2690" s="3" t="s">
        <v>8279</v>
      </c>
      <c r="Q2690" s="8">
        <f t="shared" si="166"/>
        <v>1.48E-3</v>
      </c>
      <c r="R2690" s="10">
        <f t="shared" si="167"/>
        <v>5.2857142857142856</v>
      </c>
      <c r="S2690" s="3" t="s">
        <v>8326</v>
      </c>
      <c r="T2690" s="3" t="s">
        <v>8327</v>
      </c>
    </row>
    <row r="2691" spans="1:20" ht="88" x14ac:dyDescent="0.2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14">
        <f t="shared" ref="I2691:I2754" si="168">(((J2691/60)/60)/24)+DATE(1970,1,1)+(-2/24)</f>
        <v>42581.878356481473</v>
      </c>
      <c r="J2691" s="3">
        <v>1469919890</v>
      </c>
      <c r="K2691" s="14">
        <f t="shared" ref="K2691:K2754" si="169">(L2691/86400)+25569+(-2/24)</f>
        <v>42551.87835648148</v>
      </c>
      <c r="L2691" s="3">
        <v>1467327890</v>
      </c>
      <c r="M2691" s="3" t="b">
        <v>0</v>
      </c>
      <c r="N2691" s="3">
        <v>1</v>
      </c>
      <c r="O2691" s="3" t="b">
        <v>0</v>
      </c>
      <c r="P2691" s="3" t="s">
        <v>8279</v>
      </c>
      <c r="Q2691" s="8">
        <f t="shared" ref="Q2691:Q2754" si="170">E2691/D2691</f>
        <v>2.8571428571428571E-5</v>
      </c>
      <c r="R2691" s="10">
        <f t="shared" ref="R2691:R2754" si="171">E2691/N2691</f>
        <v>1</v>
      </c>
      <c r="S2691" s="3" t="s">
        <v>8326</v>
      </c>
      <c r="T2691" s="3" t="s">
        <v>8327</v>
      </c>
    </row>
    <row r="2692" spans="1:20" ht="110" x14ac:dyDescent="0.2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14">
        <f t="shared" si="168"/>
        <v>42158.02171296296</v>
      </c>
      <c r="J2692" s="3">
        <v>1433298676</v>
      </c>
      <c r="K2692" s="14">
        <f t="shared" si="169"/>
        <v>42113.02171296296</v>
      </c>
      <c r="L2692" s="3">
        <v>1429410676</v>
      </c>
      <c r="M2692" s="3" t="b">
        <v>0</v>
      </c>
      <c r="N2692" s="3">
        <v>118</v>
      </c>
      <c r="O2692" s="3" t="b">
        <v>0</v>
      </c>
      <c r="P2692" s="3" t="s">
        <v>8279</v>
      </c>
      <c r="Q2692" s="8">
        <f t="shared" si="170"/>
        <v>0.107325</v>
      </c>
      <c r="R2692" s="10">
        <f t="shared" si="171"/>
        <v>72.762711864406782</v>
      </c>
      <c r="S2692" s="3" t="s">
        <v>8326</v>
      </c>
      <c r="T2692" s="3" t="s">
        <v>8327</v>
      </c>
    </row>
    <row r="2693" spans="1:20" ht="66" x14ac:dyDescent="0.2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14">
        <f t="shared" si="168"/>
        <v>42134.640706018516</v>
      </c>
      <c r="J2693" s="3">
        <v>1431278557</v>
      </c>
      <c r="K2693" s="14">
        <f t="shared" si="169"/>
        <v>42089.640706018516</v>
      </c>
      <c r="L2693" s="3">
        <v>1427390557</v>
      </c>
      <c r="M2693" s="3" t="b">
        <v>0</v>
      </c>
      <c r="N2693" s="3">
        <v>2</v>
      </c>
      <c r="O2693" s="3" t="b">
        <v>0</v>
      </c>
      <c r="P2693" s="3" t="s">
        <v>8279</v>
      </c>
      <c r="Q2693" s="8">
        <f t="shared" si="170"/>
        <v>5.3846153846153844E-4</v>
      </c>
      <c r="R2693" s="10">
        <f t="shared" si="171"/>
        <v>17.5</v>
      </c>
      <c r="S2693" s="3" t="s">
        <v>8326</v>
      </c>
      <c r="T2693" s="3" t="s">
        <v>8327</v>
      </c>
    </row>
    <row r="2694" spans="1:20" ht="88" x14ac:dyDescent="0.2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14">
        <f t="shared" si="168"/>
        <v>42088.209027777775</v>
      </c>
      <c r="J2694" s="3">
        <v>1427266860</v>
      </c>
      <c r="K2694" s="14">
        <f t="shared" si="169"/>
        <v>42058.250694444439</v>
      </c>
      <c r="L2694" s="3">
        <v>1424678460</v>
      </c>
      <c r="M2694" s="3" t="b">
        <v>0</v>
      </c>
      <c r="N2694" s="3">
        <v>1</v>
      </c>
      <c r="O2694" s="3" t="b">
        <v>0</v>
      </c>
      <c r="P2694" s="3" t="s">
        <v>8279</v>
      </c>
      <c r="Q2694" s="8">
        <f t="shared" si="170"/>
        <v>7.1428571428571426E-3</v>
      </c>
      <c r="R2694" s="10">
        <f t="shared" si="171"/>
        <v>25</v>
      </c>
      <c r="S2694" s="3" t="s">
        <v>8326</v>
      </c>
      <c r="T2694" s="3" t="s">
        <v>8327</v>
      </c>
    </row>
    <row r="2695" spans="1:20" ht="88" x14ac:dyDescent="0.2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14">
        <f t="shared" si="168"/>
        <v>41864.055162037032</v>
      </c>
      <c r="J2695" s="3">
        <v>1407899966</v>
      </c>
      <c r="K2695" s="14">
        <f t="shared" si="169"/>
        <v>41834.055162037032</v>
      </c>
      <c r="L2695" s="3">
        <v>1405307966</v>
      </c>
      <c r="M2695" s="3" t="b">
        <v>0</v>
      </c>
      <c r="N2695" s="3">
        <v>3</v>
      </c>
      <c r="O2695" s="3" t="b">
        <v>0</v>
      </c>
      <c r="P2695" s="3" t="s">
        <v>8279</v>
      </c>
      <c r="Q2695" s="8">
        <f t="shared" si="170"/>
        <v>8.0000000000000002E-3</v>
      </c>
      <c r="R2695" s="10">
        <f t="shared" si="171"/>
        <v>13.333333333333334</v>
      </c>
      <c r="S2695" s="3" t="s">
        <v>8326</v>
      </c>
      <c r="T2695" s="3" t="s">
        <v>8327</v>
      </c>
    </row>
    <row r="2696" spans="1:20" ht="88" x14ac:dyDescent="0.2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14">
        <f t="shared" si="168"/>
        <v>41908.057164351849</v>
      </c>
      <c r="J2696" s="3">
        <v>1411701739</v>
      </c>
      <c r="K2696" s="14">
        <f t="shared" si="169"/>
        <v>41878.057164351849</v>
      </c>
      <c r="L2696" s="3">
        <v>1409109739</v>
      </c>
      <c r="M2696" s="3" t="b">
        <v>0</v>
      </c>
      <c r="N2696" s="3">
        <v>1</v>
      </c>
      <c r="O2696" s="3" t="b">
        <v>0</v>
      </c>
      <c r="P2696" s="3" t="s">
        <v>8279</v>
      </c>
      <c r="Q2696" s="8">
        <f t="shared" si="170"/>
        <v>3.3333333333333335E-5</v>
      </c>
      <c r="R2696" s="10">
        <f t="shared" si="171"/>
        <v>1</v>
      </c>
      <c r="S2696" s="3" t="s">
        <v>8326</v>
      </c>
      <c r="T2696" s="3" t="s">
        <v>8327</v>
      </c>
    </row>
    <row r="2697" spans="1:20" ht="66" x14ac:dyDescent="0.2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14">
        <f t="shared" si="168"/>
        <v>42108.056921296295</v>
      </c>
      <c r="J2697" s="3">
        <v>1428981718</v>
      </c>
      <c r="K2697" s="14">
        <f t="shared" si="169"/>
        <v>42048.098587962959</v>
      </c>
      <c r="L2697" s="3">
        <v>1423801318</v>
      </c>
      <c r="M2697" s="3" t="b">
        <v>0</v>
      </c>
      <c r="N2697" s="3">
        <v>3</v>
      </c>
      <c r="O2697" s="3" t="b">
        <v>0</v>
      </c>
      <c r="P2697" s="3" t="s">
        <v>8279</v>
      </c>
      <c r="Q2697" s="8">
        <f t="shared" si="170"/>
        <v>4.7333333333333333E-3</v>
      </c>
      <c r="R2697" s="10">
        <f t="shared" si="171"/>
        <v>23.666666666666668</v>
      </c>
      <c r="S2697" s="3" t="s">
        <v>8326</v>
      </c>
      <c r="T2697" s="3" t="s">
        <v>8327</v>
      </c>
    </row>
    <row r="2698" spans="1:20" ht="88" x14ac:dyDescent="0.2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14">
        <f t="shared" si="168"/>
        <v>41998.761111111111</v>
      </c>
      <c r="J2698" s="3">
        <v>1419538560</v>
      </c>
      <c r="K2698" s="14">
        <f t="shared" si="169"/>
        <v>41964.761111111111</v>
      </c>
      <c r="L2698" s="3">
        <v>1416600960</v>
      </c>
      <c r="M2698" s="3" t="b">
        <v>0</v>
      </c>
      <c r="N2698" s="3">
        <v>38</v>
      </c>
      <c r="O2698" s="3" t="b">
        <v>0</v>
      </c>
      <c r="P2698" s="3" t="s">
        <v>8279</v>
      </c>
      <c r="Q2698" s="8">
        <f t="shared" si="170"/>
        <v>5.6500000000000002E-2</v>
      </c>
      <c r="R2698" s="10">
        <f t="shared" si="171"/>
        <v>89.21052631578948</v>
      </c>
      <c r="S2698" s="3" t="s">
        <v>8326</v>
      </c>
      <c r="T2698" s="3" t="s">
        <v>8327</v>
      </c>
    </row>
    <row r="2699" spans="1:20" ht="88" x14ac:dyDescent="0.2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14">
        <f t="shared" si="168"/>
        <v>42218.833333333336</v>
      </c>
      <c r="J2699" s="3">
        <v>1438552800</v>
      </c>
      <c r="K2699" s="14">
        <f t="shared" si="169"/>
        <v>42187.856747685182</v>
      </c>
      <c r="L2699" s="3">
        <v>1435876423</v>
      </c>
      <c r="M2699" s="3" t="b">
        <v>0</v>
      </c>
      <c r="N2699" s="3">
        <v>52</v>
      </c>
      <c r="O2699" s="3" t="b">
        <v>0</v>
      </c>
      <c r="P2699" s="3" t="s">
        <v>8279</v>
      </c>
      <c r="Q2699" s="8">
        <f t="shared" si="170"/>
        <v>0.26352173913043481</v>
      </c>
      <c r="R2699" s="10">
        <f t="shared" si="171"/>
        <v>116.55769230769231</v>
      </c>
      <c r="S2699" s="3" t="s">
        <v>8326</v>
      </c>
      <c r="T2699" s="3" t="s">
        <v>8327</v>
      </c>
    </row>
    <row r="2700" spans="1:20" ht="88" x14ac:dyDescent="0.2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14">
        <f t="shared" si="168"/>
        <v>41817.814907407403</v>
      </c>
      <c r="J2700" s="3">
        <v>1403904808</v>
      </c>
      <c r="K2700" s="14">
        <f t="shared" si="169"/>
        <v>41787.814907407403</v>
      </c>
      <c r="L2700" s="3">
        <v>1401312808</v>
      </c>
      <c r="M2700" s="3" t="b">
        <v>0</v>
      </c>
      <c r="N2700" s="3">
        <v>2</v>
      </c>
      <c r="O2700" s="3" t="b">
        <v>0</v>
      </c>
      <c r="P2700" s="3" t="s">
        <v>8279</v>
      </c>
      <c r="Q2700" s="8">
        <f t="shared" si="170"/>
        <v>3.2512500000000002E-3</v>
      </c>
      <c r="R2700" s="10">
        <f t="shared" si="171"/>
        <v>13.005000000000001</v>
      </c>
      <c r="S2700" s="3" t="s">
        <v>8326</v>
      </c>
      <c r="T2700" s="3" t="s">
        <v>8327</v>
      </c>
    </row>
    <row r="2701" spans="1:20" ht="88" x14ac:dyDescent="0.2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14">
        <f t="shared" si="168"/>
        <v>41859.813229166662</v>
      </c>
      <c r="J2701" s="3">
        <v>1407533463</v>
      </c>
      <c r="K2701" s="14">
        <f t="shared" si="169"/>
        <v>41829.813229166662</v>
      </c>
      <c r="L2701" s="3">
        <v>1404941463</v>
      </c>
      <c r="M2701" s="3" t="b">
        <v>0</v>
      </c>
      <c r="N2701" s="3">
        <v>0</v>
      </c>
      <c r="O2701" s="3" t="b">
        <v>0</v>
      </c>
      <c r="P2701" s="3" t="s">
        <v>8279</v>
      </c>
      <c r="Q2701" s="8">
        <f t="shared" si="170"/>
        <v>0</v>
      </c>
      <c r="R2701" s="10" t="e">
        <f t="shared" si="171"/>
        <v>#DIV/0!</v>
      </c>
      <c r="S2701" s="3" t="s">
        <v>8326</v>
      </c>
      <c r="T2701" s="3" t="s">
        <v>8327</v>
      </c>
    </row>
    <row r="2702" spans="1:20" ht="88" x14ac:dyDescent="0.2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14">
        <f t="shared" si="168"/>
        <v>41900.791342592594</v>
      </c>
      <c r="J2702" s="3">
        <v>1411073972</v>
      </c>
      <c r="K2702" s="14">
        <f t="shared" si="169"/>
        <v>41870.791342592587</v>
      </c>
      <c r="L2702" s="3">
        <v>1408481972</v>
      </c>
      <c r="M2702" s="3" t="b">
        <v>0</v>
      </c>
      <c r="N2702" s="3">
        <v>4</v>
      </c>
      <c r="O2702" s="3" t="b">
        <v>0</v>
      </c>
      <c r="P2702" s="3" t="s">
        <v>8279</v>
      </c>
      <c r="Q2702" s="8">
        <f t="shared" si="170"/>
        <v>7.0007000700070005E-3</v>
      </c>
      <c r="R2702" s="10">
        <f t="shared" si="171"/>
        <v>17.5</v>
      </c>
      <c r="S2702" s="3" t="s">
        <v>8326</v>
      </c>
      <c r="T2702" s="3" t="s">
        <v>8327</v>
      </c>
    </row>
    <row r="2703" spans="1:20" ht="110" x14ac:dyDescent="0.2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14">
        <f t="shared" si="168"/>
        <v>42832.649699074071</v>
      </c>
      <c r="J2703" s="3">
        <v>1491586534</v>
      </c>
      <c r="K2703" s="14">
        <f t="shared" si="169"/>
        <v>42801.691365740735</v>
      </c>
      <c r="L2703" s="3">
        <v>1488911734</v>
      </c>
      <c r="M2703" s="3" t="b">
        <v>0</v>
      </c>
      <c r="N2703" s="3">
        <v>46</v>
      </c>
      <c r="O2703" s="3" t="b">
        <v>0</v>
      </c>
      <c r="P2703" s="3" t="s">
        <v>8298</v>
      </c>
      <c r="Q2703" s="8">
        <f t="shared" si="170"/>
        <v>0.46176470588235297</v>
      </c>
      <c r="R2703" s="10">
        <f t="shared" si="171"/>
        <v>34.130434782608695</v>
      </c>
      <c r="S2703" s="3" t="s">
        <v>8307</v>
      </c>
      <c r="T2703" s="3" t="s">
        <v>8347</v>
      </c>
    </row>
    <row r="2704" spans="1:20" ht="88" x14ac:dyDescent="0.2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14">
        <f t="shared" si="168"/>
        <v>42830.676817129628</v>
      </c>
      <c r="J2704" s="3">
        <v>1491416077</v>
      </c>
      <c r="K2704" s="14">
        <f t="shared" si="169"/>
        <v>42800.718483796292</v>
      </c>
      <c r="L2704" s="3">
        <v>1488827677</v>
      </c>
      <c r="M2704" s="3" t="b">
        <v>1</v>
      </c>
      <c r="N2704" s="3">
        <v>26</v>
      </c>
      <c r="O2704" s="3" t="b">
        <v>0</v>
      </c>
      <c r="P2704" s="3" t="s">
        <v>8298</v>
      </c>
      <c r="Q2704" s="8">
        <f t="shared" si="170"/>
        <v>0.34410000000000002</v>
      </c>
      <c r="R2704" s="10">
        <f t="shared" si="171"/>
        <v>132.34615384615384</v>
      </c>
      <c r="S2704" s="3" t="s">
        <v>8307</v>
      </c>
      <c r="T2704" s="3" t="s">
        <v>8347</v>
      </c>
    </row>
    <row r="2705" spans="1:20" ht="66" x14ac:dyDescent="0.2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14">
        <f t="shared" si="168"/>
        <v>42816.565162037034</v>
      </c>
      <c r="J2705" s="3">
        <v>1490196830</v>
      </c>
      <c r="K2705" s="14">
        <f t="shared" si="169"/>
        <v>42756.606828703698</v>
      </c>
      <c r="L2705" s="3">
        <v>1485016430</v>
      </c>
      <c r="M2705" s="3" t="b">
        <v>0</v>
      </c>
      <c r="N2705" s="3">
        <v>45</v>
      </c>
      <c r="O2705" s="3" t="b">
        <v>0</v>
      </c>
      <c r="P2705" s="3" t="s">
        <v>8298</v>
      </c>
      <c r="Q2705" s="8">
        <f t="shared" si="170"/>
        <v>1.0375000000000001</v>
      </c>
      <c r="R2705" s="10">
        <f t="shared" si="171"/>
        <v>922.22222222222217</v>
      </c>
      <c r="S2705" s="3" t="s">
        <v>8307</v>
      </c>
      <c r="T2705" s="3" t="s">
        <v>8347</v>
      </c>
    </row>
    <row r="2706" spans="1:20" ht="88" x14ac:dyDescent="0.2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14">
        <f t="shared" si="168"/>
        <v>42830.73743055555</v>
      </c>
      <c r="J2706" s="3">
        <v>1491421314</v>
      </c>
      <c r="K2706" s="14">
        <f t="shared" si="169"/>
        <v>42787.779097222221</v>
      </c>
      <c r="L2706" s="3">
        <v>1487709714</v>
      </c>
      <c r="M2706" s="3" t="b">
        <v>0</v>
      </c>
      <c r="N2706" s="3">
        <v>7</v>
      </c>
      <c r="O2706" s="3" t="b">
        <v>0</v>
      </c>
      <c r="P2706" s="3" t="s">
        <v>8298</v>
      </c>
      <c r="Q2706" s="8">
        <f t="shared" si="170"/>
        <v>6.0263157894736845E-2</v>
      </c>
      <c r="R2706" s="10">
        <f t="shared" si="171"/>
        <v>163.57142857142858</v>
      </c>
      <c r="S2706" s="3" t="s">
        <v>8307</v>
      </c>
      <c r="T2706" s="3" t="s">
        <v>8347</v>
      </c>
    </row>
    <row r="2707" spans="1:20" ht="44" x14ac:dyDescent="0.2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14">
        <f t="shared" si="168"/>
        <v>42818.791180555556</v>
      </c>
      <c r="J2707" s="3">
        <v>1490389158</v>
      </c>
      <c r="K2707" s="14">
        <f t="shared" si="169"/>
        <v>42773.83284722222</v>
      </c>
      <c r="L2707" s="3">
        <v>1486504758</v>
      </c>
      <c r="M2707" s="3" t="b">
        <v>0</v>
      </c>
      <c r="N2707" s="3">
        <v>8</v>
      </c>
      <c r="O2707" s="3" t="b">
        <v>0</v>
      </c>
      <c r="P2707" s="3" t="s">
        <v>8298</v>
      </c>
      <c r="Q2707" s="8">
        <f t="shared" si="170"/>
        <v>0.10539393939393939</v>
      </c>
      <c r="R2707" s="10">
        <f t="shared" si="171"/>
        <v>217.375</v>
      </c>
      <c r="S2707" s="3" t="s">
        <v>8307</v>
      </c>
      <c r="T2707" s="3" t="s">
        <v>8347</v>
      </c>
    </row>
    <row r="2708" spans="1:20" ht="88" x14ac:dyDescent="0.2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14">
        <f t="shared" si="168"/>
        <v>41928.207638888889</v>
      </c>
      <c r="J2708" s="3">
        <v>1413442740</v>
      </c>
      <c r="K2708" s="14">
        <f t="shared" si="169"/>
        <v>41899.211608796293</v>
      </c>
      <c r="L2708" s="3">
        <v>1410937483</v>
      </c>
      <c r="M2708" s="3" t="b">
        <v>1</v>
      </c>
      <c r="N2708" s="3">
        <v>263</v>
      </c>
      <c r="O2708" s="3" t="b">
        <v>1</v>
      </c>
      <c r="P2708" s="3" t="s">
        <v>8298</v>
      </c>
      <c r="Q2708" s="8">
        <f t="shared" si="170"/>
        <v>1.1229714285714285</v>
      </c>
      <c r="R2708" s="10">
        <f t="shared" si="171"/>
        <v>149.44486692015209</v>
      </c>
      <c r="S2708" s="3" t="s">
        <v>8307</v>
      </c>
      <c r="T2708" s="3" t="s">
        <v>8347</v>
      </c>
    </row>
    <row r="2709" spans="1:20" ht="88" x14ac:dyDescent="0.2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14">
        <f t="shared" si="168"/>
        <v>41421.207638888889</v>
      </c>
      <c r="J2709" s="3">
        <v>1369637940</v>
      </c>
      <c r="K2709" s="14">
        <f t="shared" si="169"/>
        <v>41391.699571759258</v>
      </c>
      <c r="L2709" s="3">
        <v>1367088443</v>
      </c>
      <c r="M2709" s="3" t="b">
        <v>1</v>
      </c>
      <c r="N2709" s="3">
        <v>394</v>
      </c>
      <c r="O2709" s="3" t="b">
        <v>1</v>
      </c>
      <c r="P2709" s="3" t="s">
        <v>8298</v>
      </c>
      <c r="Q2709" s="8">
        <f t="shared" si="170"/>
        <v>3.50844625</v>
      </c>
      <c r="R2709" s="10">
        <f t="shared" si="171"/>
        <v>71.237487309644663</v>
      </c>
      <c r="S2709" s="3" t="s">
        <v>8307</v>
      </c>
      <c r="T2709" s="3" t="s">
        <v>8347</v>
      </c>
    </row>
    <row r="2710" spans="1:20" ht="88" x14ac:dyDescent="0.2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14">
        <f t="shared" si="168"/>
        <v>42572.614884259259</v>
      </c>
      <c r="J2710" s="3">
        <v>1469119526</v>
      </c>
      <c r="K2710" s="14">
        <f t="shared" si="169"/>
        <v>42512.614884259259</v>
      </c>
      <c r="L2710" s="3">
        <v>1463935526</v>
      </c>
      <c r="M2710" s="3" t="b">
        <v>1</v>
      </c>
      <c r="N2710" s="3">
        <v>1049</v>
      </c>
      <c r="O2710" s="3" t="b">
        <v>1</v>
      </c>
      <c r="P2710" s="3" t="s">
        <v>8298</v>
      </c>
      <c r="Q2710" s="8">
        <f t="shared" si="170"/>
        <v>2.3321535</v>
      </c>
      <c r="R2710" s="10">
        <f t="shared" si="171"/>
        <v>44.464318398474738</v>
      </c>
      <c r="S2710" s="3" t="s">
        <v>8307</v>
      </c>
      <c r="T2710" s="3" t="s">
        <v>8347</v>
      </c>
    </row>
    <row r="2711" spans="1:20" ht="88" x14ac:dyDescent="0.2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14">
        <f t="shared" si="168"/>
        <v>42647.082638888889</v>
      </c>
      <c r="J2711" s="3">
        <v>1475553540</v>
      </c>
      <c r="K2711" s="14">
        <f t="shared" si="169"/>
        <v>42612.066446759258</v>
      </c>
      <c r="L2711" s="3">
        <v>1472528141</v>
      </c>
      <c r="M2711" s="3" t="b">
        <v>1</v>
      </c>
      <c r="N2711" s="3">
        <v>308</v>
      </c>
      <c r="O2711" s="3" t="b">
        <v>1</v>
      </c>
      <c r="P2711" s="3" t="s">
        <v>8298</v>
      </c>
      <c r="Q2711" s="8">
        <f t="shared" si="170"/>
        <v>1.01606</v>
      </c>
      <c r="R2711" s="10">
        <f t="shared" si="171"/>
        <v>164.94480519480518</v>
      </c>
      <c r="S2711" s="3" t="s">
        <v>8307</v>
      </c>
      <c r="T2711" s="3" t="s">
        <v>8347</v>
      </c>
    </row>
    <row r="2712" spans="1:20" ht="66" x14ac:dyDescent="0.2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14">
        <f t="shared" si="168"/>
        <v>41860</v>
      </c>
      <c r="J2712" s="3">
        <v>1407549600</v>
      </c>
      <c r="K2712" s="14">
        <f t="shared" si="169"/>
        <v>41828.146157407406</v>
      </c>
      <c r="L2712" s="3">
        <v>1404797428</v>
      </c>
      <c r="M2712" s="3" t="b">
        <v>1</v>
      </c>
      <c r="N2712" s="3">
        <v>1088</v>
      </c>
      <c r="O2712" s="3" t="b">
        <v>1</v>
      </c>
      <c r="P2712" s="3" t="s">
        <v>8298</v>
      </c>
      <c r="Q2712" s="8">
        <f t="shared" si="170"/>
        <v>1.5390035000000002</v>
      </c>
      <c r="R2712" s="10">
        <f t="shared" si="171"/>
        <v>84.871516544117654</v>
      </c>
      <c r="S2712" s="3" t="s">
        <v>8307</v>
      </c>
      <c r="T2712" s="3" t="s">
        <v>8347</v>
      </c>
    </row>
    <row r="2713" spans="1:20" ht="110" x14ac:dyDescent="0.2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14">
        <f t="shared" si="168"/>
        <v>41810.834027777775</v>
      </c>
      <c r="J2713" s="3">
        <v>1403301660</v>
      </c>
      <c r="K2713" s="14">
        <f t="shared" si="169"/>
        <v>41780.661921296291</v>
      </c>
      <c r="L2713" s="3">
        <v>1400694790</v>
      </c>
      <c r="M2713" s="3" t="b">
        <v>1</v>
      </c>
      <c r="N2713" s="3">
        <v>73</v>
      </c>
      <c r="O2713" s="3" t="b">
        <v>1</v>
      </c>
      <c r="P2713" s="3" t="s">
        <v>8298</v>
      </c>
      <c r="Q2713" s="8">
        <f t="shared" si="170"/>
        <v>1.007161125319693</v>
      </c>
      <c r="R2713" s="10">
        <f t="shared" si="171"/>
        <v>53.945205479452056</v>
      </c>
      <c r="S2713" s="3" t="s">
        <v>8307</v>
      </c>
      <c r="T2713" s="3" t="s">
        <v>8347</v>
      </c>
    </row>
    <row r="2714" spans="1:20" ht="110" x14ac:dyDescent="0.2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14">
        <f t="shared" si="168"/>
        <v>41468.666666666664</v>
      </c>
      <c r="J2714" s="3">
        <v>1373738400</v>
      </c>
      <c r="K2714" s="14">
        <f t="shared" si="169"/>
        <v>41431.978703703702</v>
      </c>
      <c r="L2714" s="3">
        <v>1370568560</v>
      </c>
      <c r="M2714" s="3" t="b">
        <v>1</v>
      </c>
      <c r="N2714" s="3">
        <v>143</v>
      </c>
      <c r="O2714" s="3" t="b">
        <v>1</v>
      </c>
      <c r="P2714" s="3" t="s">
        <v>8298</v>
      </c>
      <c r="Q2714" s="8">
        <f t="shared" si="170"/>
        <v>1.3138181818181818</v>
      </c>
      <c r="R2714" s="10">
        <f t="shared" si="171"/>
        <v>50.531468531468533</v>
      </c>
      <c r="S2714" s="3" t="s">
        <v>8307</v>
      </c>
      <c r="T2714" s="3" t="s">
        <v>8347</v>
      </c>
    </row>
    <row r="2715" spans="1:20" ht="110" x14ac:dyDescent="0.2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14">
        <f t="shared" si="168"/>
        <v>42362.570416666662</v>
      </c>
      <c r="J2715" s="3">
        <v>1450971684</v>
      </c>
      <c r="K2715" s="14">
        <f t="shared" si="169"/>
        <v>42322.570416666662</v>
      </c>
      <c r="L2715" s="3">
        <v>1447515684</v>
      </c>
      <c r="M2715" s="3" t="b">
        <v>1</v>
      </c>
      <c r="N2715" s="3">
        <v>1420</v>
      </c>
      <c r="O2715" s="3" t="b">
        <v>1</v>
      </c>
      <c r="P2715" s="3" t="s">
        <v>8298</v>
      </c>
      <c r="Q2715" s="8">
        <f t="shared" si="170"/>
        <v>1.0224133333333334</v>
      </c>
      <c r="R2715" s="10">
        <f t="shared" si="171"/>
        <v>108.00140845070422</v>
      </c>
      <c r="S2715" s="3" t="s">
        <v>8307</v>
      </c>
      <c r="T2715" s="3" t="s">
        <v>8347</v>
      </c>
    </row>
    <row r="2716" spans="1:20" ht="66" x14ac:dyDescent="0.2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14">
        <f t="shared" si="168"/>
        <v>42657.874999999993</v>
      </c>
      <c r="J2716" s="3">
        <v>1476486000</v>
      </c>
      <c r="K2716" s="14">
        <f t="shared" si="169"/>
        <v>42629.571712962956</v>
      </c>
      <c r="L2716" s="3">
        <v>1474040596</v>
      </c>
      <c r="M2716" s="3" t="b">
        <v>1</v>
      </c>
      <c r="N2716" s="3">
        <v>305</v>
      </c>
      <c r="O2716" s="3" t="b">
        <v>1</v>
      </c>
      <c r="P2716" s="3" t="s">
        <v>8298</v>
      </c>
      <c r="Q2716" s="8">
        <f t="shared" si="170"/>
        <v>1.1635599999999999</v>
      </c>
      <c r="R2716" s="10">
        <f t="shared" si="171"/>
        <v>95.373770491803285</v>
      </c>
      <c r="S2716" s="3" t="s">
        <v>8307</v>
      </c>
      <c r="T2716" s="3" t="s">
        <v>8347</v>
      </c>
    </row>
    <row r="2717" spans="1:20" ht="88" x14ac:dyDescent="0.2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14">
        <f t="shared" si="168"/>
        <v>42421.315138888887</v>
      </c>
      <c r="J2717" s="3">
        <v>1456047228</v>
      </c>
      <c r="K2717" s="14">
        <f t="shared" si="169"/>
        <v>42387.315138888887</v>
      </c>
      <c r="L2717" s="3">
        <v>1453109628</v>
      </c>
      <c r="M2717" s="3" t="b">
        <v>1</v>
      </c>
      <c r="N2717" s="3">
        <v>551</v>
      </c>
      <c r="O2717" s="3" t="b">
        <v>1</v>
      </c>
      <c r="P2717" s="3" t="s">
        <v>8298</v>
      </c>
      <c r="Q2717" s="8">
        <f t="shared" si="170"/>
        <v>2.6462241666666664</v>
      </c>
      <c r="R2717" s="10">
        <f t="shared" si="171"/>
        <v>57.631016333938291</v>
      </c>
      <c r="S2717" s="3" t="s">
        <v>8307</v>
      </c>
      <c r="T2717" s="3" t="s">
        <v>8347</v>
      </c>
    </row>
    <row r="2718" spans="1:20" ht="132" x14ac:dyDescent="0.2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14">
        <f t="shared" si="168"/>
        <v>42285.249918981477</v>
      </c>
      <c r="J2718" s="3">
        <v>1444291193</v>
      </c>
      <c r="K2718" s="14">
        <f t="shared" si="169"/>
        <v>42255.249918981477</v>
      </c>
      <c r="L2718" s="3">
        <v>1441699193</v>
      </c>
      <c r="M2718" s="3" t="b">
        <v>1</v>
      </c>
      <c r="N2718" s="3">
        <v>187</v>
      </c>
      <c r="O2718" s="3" t="b">
        <v>1</v>
      </c>
      <c r="P2718" s="3" t="s">
        <v>8298</v>
      </c>
      <c r="Q2718" s="8">
        <f t="shared" si="170"/>
        <v>1.1998010000000001</v>
      </c>
      <c r="R2718" s="10">
        <f t="shared" si="171"/>
        <v>64.160481283422456</v>
      </c>
      <c r="S2718" s="3" t="s">
        <v>8307</v>
      </c>
      <c r="T2718" s="3" t="s">
        <v>8347</v>
      </c>
    </row>
    <row r="2719" spans="1:20" ht="110" x14ac:dyDescent="0.2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14">
        <f t="shared" si="168"/>
        <v>41979.873252314814</v>
      </c>
      <c r="J2719" s="3">
        <v>1417906649</v>
      </c>
      <c r="K2719" s="14">
        <f t="shared" si="169"/>
        <v>41934.831585648142</v>
      </c>
      <c r="L2719" s="3">
        <v>1414015049</v>
      </c>
      <c r="M2719" s="3" t="b">
        <v>1</v>
      </c>
      <c r="N2719" s="3">
        <v>325</v>
      </c>
      <c r="O2719" s="3" t="b">
        <v>1</v>
      </c>
      <c r="P2719" s="3" t="s">
        <v>8298</v>
      </c>
      <c r="Q2719" s="8">
        <f t="shared" si="170"/>
        <v>1.2010400000000001</v>
      </c>
      <c r="R2719" s="10">
        <f t="shared" si="171"/>
        <v>92.387692307692305</v>
      </c>
      <c r="S2719" s="3" t="s">
        <v>8307</v>
      </c>
      <c r="T2719" s="3" t="s">
        <v>8347</v>
      </c>
    </row>
    <row r="2720" spans="1:20" ht="88" x14ac:dyDescent="0.2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14">
        <f t="shared" si="168"/>
        <v>42493.874999999993</v>
      </c>
      <c r="J2720" s="3">
        <v>1462316400</v>
      </c>
      <c r="K2720" s="14">
        <f t="shared" si="169"/>
        <v>42465.513252314813</v>
      </c>
      <c r="L2720" s="3">
        <v>1459865945</v>
      </c>
      <c r="M2720" s="3" t="b">
        <v>1</v>
      </c>
      <c r="N2720" s="3">
        <v>148</v>
      </c>
      <c r="O2720" s="3" t="b">
        <v>1</v>
      </c>
      <c r="P2720" s="3" t="s">
        <v>8298</v>
      </c>
      <c r="Q2720" s="8">
        <f t="shared" si="170"/>
        <v>1.0358333333333334</v>
      </c>
      <c r="R2720" s="10">
        <f t="shared" si="171"/>
        <v>125.97972972972973</v>
      </c>
      <c r="S2720" s="3" t="s">
        <v>8307</v>
      </c>
      <c r="T2720" s="3" t="s">
        <v>8347</v>
      </c>
    </row>
    <row r="2721" spans="1:20" ht="110" x14ac:dyDescent="0.2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14">
        <f t="shared" si="168"/>
        <v>42477.906180555547</v>
      </c>
      <c r="J2721" s="3">
        <v>1460936694</v>
      </c>
      <c r="K2721" s="14">
        <f t="shared" si="169"/>
        <v>42417.947847222218</v>
      </c>
      <c r="L2721" s="3">
        <v>1455756294</v>
      </c>
      <c r="M2721" s="3" t="b">
        <v>0</v>
      </c>
      <c r="N2721" s="3">
        <v>69</v>
      </c>
      <c r="O2721" s="3" t="b">
        <v>1</v>
      </c>
      <c r="P2721" s="3" t="s">
        <v>8298</v>
      </c>
      <c r="Q2721" s="8">
        <f t="shared" si="170"/>
        <v>1.0883333333333334</v>
      </c>
      <c r="R2721" s="10">
        <f t="shared" si="171"/>
        <v>94.637681159420296</v>
      </c>
      <c r="S2721" s="3" t="s">
        <v>8307</v>
      </c>
      <c r="T2721" s="3" t="s">
        <v>8347</v>
      </c>
    </row>
    <row r="2722" spans="1:20" ht="88" x14ac:dyDescent="0.2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14">
        <f t="shared" si="168"/>
        <v>42685.424224537033</v>
      </c>
      <c r="J2722" s="3">
        <v>1478866253</v>
      </c>
      <c r="K2722" s="14">
        <f t="shared" si="169"/>
        <v>42655.382557870369</v>
      </c>
      <c r="L2722" s="3">
        <v>1476270653</v>
      </c>
      <c r="M2722" s="3" t="b">
        <v>0</v>
      </c>
      <c r="N2722" s="3">
        <v>173</v>
      </c>
      <c r="O2722" s="3" t="b">
        <v>1</v>
      </c>
      <c r="P2722" s="3" t="s">
        <v>8298</v>
      </c>
      <c r="Q2722" s="8">
        <f t="shared" si="170"/>
        <v>1.1812400000000001</v>
      </c>
      <c r="R2722" s="10">
        <f t="shared" si="171"/>
        <v>170.69942196531792</v>
      </c>
      <c r="S2722" s="3" t="s">
        <v>8307</v>
      </c>
      <c r="T2722" s="3" t="s">
        <v>8347</v>
      </c>
    </row>
    <row r="2723" spans="1:20" ht="88" x14ac:dyDescent="0.2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14">
        <f t="shared" si="168"/>
        <v>41523.708333333328</v>
      </c>
      <c r="J2723" s="3">
        <v>1378494000</v>
      </c>
      <c r="K2723" s="14">
        <f t="shared" si="169"/>
        <v>41493.460625</v>
      </c>
      <c r="L2723" s="3">
        <v>1375880598</v>
      </c>
      <c r="M2723" s="3" t="b">
        <v>0</v>
      </c>
      <c r="N2723" s="3">
        <v>269</v>
      </c>
      <c r="O2723" s="3" t="b">
        <v>1</v>
      </c>
      <c r="P2723" s="3" t="s">
        <v>8290</v>
      </c>
      <c r="Q2723" s="8">
        <f t="shared" si="170"/>
        <v>14.62</v>
      </c>
      <c r="R2723" s="10">
        <f t="shared" si="171"/>
        <v>40.762081784386616</v>
      </c>
      <c r="S2723" s="3" t="s">
        <v>8309</v>
      </c>
      <c r="T2723" s="3" t="s">
        <v>8339</v>
      </c>
    </row>
    <row r="2724" spans="1:20" ht="110" x14ac:dyDescent="0.2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14">
        <f t="shared" si="168"/>
        <v>42764.77376157407</v>
      </c>
      <c r="J2724" s="3">
        <v>1485722053</v>
      </c>
      <c r="K2724" s="14">
        <f t="shared" si="169"/>
        <v>42704.77376157407</v>
      </c>
      <c r="L2724" s="3">
        <v>1480538053</v>
      </c>
      <c r="M2724" s="3" t="b">
        <v>0</v>
      </c>
      <c r="N2724" s="3">
        <v>185</v>
      </c>
      <c r="O2724" s="3" t="b">
        <v>1</v>
      </c>
      <c r="P2724" s="3" t="s">
        <v>8290</v>
      </c>
      <c r="Q2724" s="8">
        <f t="shared" si="170"/>
        <v>2.5253999999999999</v>
      </c>
      <c r="R2724" s="10">
        <f t="shared" si="171"/>
        <v>68.254054054054052</v>
      </c>
      <c r="S2724" s="3" t="s">
        <v>8309</v>
      </c>
      <c r="T2724" s="3" t="s">
        <v>8339</v>
      </c>
    </row>
    <row r="2725" spans="1:20" ht="110" x14ac:dyDescent="0.2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14">
        <f t="shared" si="168"/>
        <v>42004.797314814808</v>
      </c>
      <c r="J2725" s="3">
        <v>1420060088</v>
      </c>
      <c r="K2725" s="14">
        <f t="shared" si="169"/>
        <v>41944.755648148144</v>
      </c>
      <c r="L2725" s="3">
        <v>1414872488</v>
      </c>
      <c r="M2725" s="3" t="b">
        <v>0</v>
      </c>
      <c r="N2725" s="3">
        <v>176</v>
      </c>
      <c r="O2725" s="3" t="b">
        <v>1</v>
      </c>
      <c r="P2725" s="3" t="s">
        <v>8290</v>
      </c>
      <c r="Q2725" s="8">
        <f t="shared" si="170"/>
        <v>1.4005000000000001</v>
      </c>
      <c r="R2725" s="10">
        <f t="shared" si="171"/>
        <v>95.48863636363636</v>
      </c>
      <c r="S2725" s="3" t="s">
        <v>8309</v>
      </c>
      <c r="T2725" s="3" t="s">
        <v>8339</v>
      </c>
    </row>
    <row r="2726" spans="1:20" ht="88" x14ac:dyDescent="0.2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14">
        <f t="shared" si="168"/>
        <v>42231.243738425925</v>
      </c>
      <c r="J2726" s="3">
        <v>1439625059</v>
      </c>
      <c r="K2726" s="14">
        <f t="shared" si="169"/>
        <v>42199.243738425925</v>
      </c>
      <c r="L2726" s="3">
        <v>1436860259</v>
      </c>
      <c r="M2726" s="3" t="b">
        <v>0</v>
      </c>
      <c r="N2726" s="3">
        <v>1019</v>
      </c>
      <c r="O2726" s="3" t="b">
        <v>1</v>
      </c>
      <c r="P2726" s="3" t="s">
        <v>8290</v>
      </c>
      <c r="Q2726" s="8">
        <f t="shared" si="170"/>
        <v>2.9687520259319289</v>
      </c>
      <c r="R2726" s="10">
        <f t="shared" si="171"/>
        <v>7.1902649656526005</v>
      </c>
      <c r="S2726" s="3" t="s">
        <v>8309</v>
      </c>
      <c r="T2726" s="3" t="s">
        <v>8339</v>
      </c>
    </row>
    <row r="2727" spans="1:20" ht="66" x14ac:dyDescent="0.2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14">
        <f t="shared" si="168"/>
        <v>42795.66128472222</v>
      </c>
      <c r="J2727" s="3">
        <v>1488390735</v>
      </c>
      <c r="K2727" s="14">
        <f t="shared" si="169"/>
        <v>42745.66128472222</v>
      </c>
      <c r="L2727" s="3">
        <v>1484070735</v>
      </c>
      <c r="M2727" s="3" t="b">
        <v>0</v>
      </c>
      <c r="N2727" s="3">
        <v>113</v>
      </c>
      <c r="O2727" s="3" t="b">
        <v>1</v>
      </c>
      <c r="P2727" s="3" t="s">
        <v>8290</v>
      </c>
      <c r="Q2727" s="8">
        <f t="shared" si="170"/>
        <v>1.445425</v>
      </c>
      <c r="R2727" s="10">
        <f t="shared" si="171"/>
        <v>511.65486725663715</v>
      </c>
      <c r="S2727" s="3" t="s">
        <v>8309</v>
      </c>
      <c r="T2727" s="3" t="s">
        <v>8339</v>
      </c>
    </row>
    <row r="2728" spans="1:20" ht="44" x14ac:dyDescent="0.2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14">
        <f t="shared" si="168"/>
        <v>42482.496655092589</v>
      </c>
      <c r="J2728" s="3">
        <v>1461333311</v>
      </c>
      <c r="K2728" s="14">
        <f t="shared" si="169"/>
        <v>42452.496655092589</v>
      </c>
      <c r="L2728" s="3">
        <v>1458741311</v>
      </c>
      <c r="M2728" s="3" t="b">
        <v>0</v>
      </c>
      <c r="N2728" s="3">
        <v>404</v>
      </c>
      <c r="O2728" s="3" t="b">
        <v>1</v>
      </c>
      <c r="P2728" s="3" t="s">
        <v>8290</v>
      </c>
      <c r="Q2728" s="8">
        <f t="shared" si="170"/>
        <v>1.05745</v>
      </c>
      <c r="R2728" s="10">
        <f t="shared" si="171"/>
        <v>261.74504950495049</v>
      </c>
      <c r="S2728" s="3" t="s">
        <v>8309</v>
      </c>
      <c r="T2728" s="3" t="s">
        <v>8339</v>
      </c>
    </row>
    <row r="2729" spans="1:20" ht="88" x14ac:dyDescent="0.2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14">
        <f t="shared" si="168"/>
        <v>42223.593321759261</v>
      </c>
      <c r="J2729" s="3">
        <v>1438964063</v>
      </c>
      <c r="K2729" s="14">
        <f t="shared" si="169"/>
        <v>42198.593321759261</v>
      </c>
      <c r="L2729" s="3">
        <v>1436804063</v>
      </c>
      <c r="M2729" s="3" t="b">
        <v>0</v>
      </c>
      <c r="N2729" s="3">
        <v>707</v>
      </c>
      <c r="O2729" s="3" t="b">
        <v>1</v>
      </c>
      <c r="P2729" s="3" t="s">
        <v>8290</v>
      </c>
      <c r="Q2729" s="8">
        <f t="shared" si="170"/>
        <v>4.9321000000000002</v>
      </c>
      <c r="R2729" s="10">
        <f t="shared" si="171"/>
        <v>69.760961810466767</v>
      </c>
      <c r="S2729" s="3" t="s">
        <v>8309</v>
      </c>
      <c r="T2729" s="3" t="s">
        <v>8339</v>
      </c>
    </row>
    <row r="2730" spans="1:20" ht="44" x14ac:dyDescent="0.2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14">
        <f t="shared" si="168"/>
        <v>42368.516597222224</v>
      </c>
      <c r="J2730" s="3">
        <v>1451485434</v>
      </c>
      <c r="K2730" s="14">
        <f t="shared" si="169"/>
        <v>42333.516597222224</v>
      </c>
      <c r="L2730" s="3">
        <v>1448461434</v>
      </c>
      <c r="M2730" s="3" t="b">
        <v>0</v>
      </c>
      <c r="N2730" s="3">
        <v>392</v>
      </c>
      <c r="O2730" s="3" t="b">
        <v>1</v>
      </c>
      <c r="P2730" s="3" t="s">
        <v>8290</v>
      </c>
      <c r="Q2730" s="8">
        <f t="shared" si="170"/>
        <v>2.0182666666666669</v>
      </c>
      <c r="R2730" s="10">
        <f t="shared" si="171"/>
        <v>77.229591836734699</v>
      </c>
      <c r="S2730" s="3" t="s">
        <v>8309</v>
      </c>
      <c r="T2730" s="3" t="s">
        <v>8339</v>
      </c>
    </row>
    <row r="2731" spans="1:20" ht="66" x14ac:dyDescent="0.2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14">
        <f t="shared" si="168"/>
        <v>42125.157372685186</v>
      </c>
      <c r="J2731" s="3">
        <v>1430459197</v>
      </c>
      <c r="K2731" s="14">
        <f t="shared" si="169"/>
        <v>42095.157372685186</v>
      </c>
      <c r="L2731" s="3">
        <v>1427867197</v>
      </c>
      <c r="M2731" s="3" t="b">
        <v>0</v>
      </c>
      <c r="N2731" s="3">
        <v>23</v>
      </c>
      <c r="O2731" s="3" t="b">
        <v>1</v>
      </c>
      <c r="P2731" s="3" t="s">
        <v>8290</v>
      </c>
      <c r="Q2731" s="8">
        <f t="shared" si="170"/>
        <v>1.0444</v>
      </c>
      <c r="R2731" s="10">
        <f t="shared" si="171"/>
        <v>340.56521739130437</v>
      </c>
      <c r="S2731" s="3" t="s">
        <v>8309</v>
      </c>
      <c r="T2731" s="3" t="s">
        <v>8339</v>
      </c>
    </row>
    <row r="2732" spans="1:20" ht="88" x14ac:dyDescent="0.2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14">
        <f t="shared" si="168"/>
        <v>41386.458043981482</v>
      </c>
      <c r="J2732" s="3">
        <v>1366635575</v>
      </c>
      <c r="K2732" s="14">
        <f t="shared" si="169"/>
        <v>41351.458043981482</v>
      </c>
      <c r="L2732" s="3">
        <v>1363611575</v>
      </c>
      <c r="M2732" s="3" t="b">
        <v>0</v>
      </c>
      <c r="N2732" s="3">
        <v>682</v>
      </c>
      <c r="O2732" s="3" t="b">
        <v>1</v>
      </c>
      <c r="P2732" s="3" t="s">
        <v>8290</v>
      </c>
      <c r="Q2732" s="8">
        <f t="shared" si="170"/>
        <v>1.7029262962962963</v>
      </c>
      <c r="R2732" s="10">
        <f t="shared" si="171"/>
        <v>67.417903225806455</v>
      </c>
      <c r="S2732" s="3" t="s">
        <v>8309</v>
      </c>
      <c r="T2732" s="3" t="s">
        <v>8339</v>
      </c>
    </row>
    <row r="2733" spans="1:20" ht="88" x14ac:dyDescent="0.2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14">
        <f t="shared" si="168"/>
        <v>41930.083333333328</v>
      </c>
      <c r="J2733" s="3">
        <v>1413604800</v>
      </c>
      <c r="K2733" s="14">
        <f t="shared" si="169"/>
        <v>41872.442384259259</v>
      </c>
      <c r="L2733" s="3">
        <v>1408624622</v>
      </c>
      <c r="M2733" s="3" t="b">
        <v>0</v>
      </c>
      <c r="N2733" s="3">
        <v>37</v>
      </c>
      <c r="O2733" s="3" t="b">
        <v>1</v>
      </c>
      <c r="P2733" s="3" t="s">
        <v>8290</v>
      </c>
      <c r="Q2733" s="8">
        <f t="shared" si="170"/>
        <v>1.0430333333333333</v>
      </c>
      <c r="R2733" s="10">
        <f t="shared" si="171"/>
        <v>845.70270270270271</v>
      </c>
      <c r="S2733" s="3" t="s">
        <v>8309</v>
      </c>
      <c r="T2733" s="3" t="s">
        <v>8339</v>
      </c>
    </row>
    <row r="2734" spans="1:20" ht="88" x14ac:dyDescent="0.2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14">
        <f t="shared" si="168"/>
        <v>41421.916666666664</v>
      </c>
      <c r="J2734" s="3">
        <v>1369699200</v>
      </c>
      <c r="K2734" s="14">
        <f t="shared" si="169"/>
        <v>41389.724861111106</v>
      </c>
      <c r="L2734" s="3">
        <v>1366917828</v>
      </c>
      <c r="M2734" s="3" t="b">
        <v>0</v>
      </c>
      <c r="N2734" s="3">
        <v>146</v>
      </c>
      <c r="O2734" s="3" t="b">
        <v>1</v>
      </c>
      <c r="P2734" s="3" t="s">
        <v>8290</v>
      </c>
      <c r="Q2734" s="8">
        <f t="shared" si="170"/>
        <v>1.1825000000000001</v>
      </c>
      <c r="R2734" s="10">
        <f t="shared" si="171"/>
        <v>97.191780821917803</v>
      </c>
      <c r="S2734" s="3" t="s">
        <v>8309</v>
      </c>
      <c r="T2734" s="3" t="s">
        <v>8339</v>
      </c>
    </row>
    <row r="2735" spans="1:20" ht="110" x14ac:dyDescent="0.2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14">
        <f t="shared" si="168"/>
        <v>42104.147847222215</v>
      </c>
      <c r="J2735" s="3">
        <v>1428643974</v>
      </c>
      <c r="K2735" s="14">
        <f t="shared" si="169"/>
        <v>42044.189513888887</v>
      </c>
      <c r="L2735" s="3">
        <v>1423463574</v>
      </c>
      <c r="M2735" s="3" t="b">
        <v>0</v>
      </c>
      <c r="N2735" s="3">
        <v>119</v>
      </c>
      <c r="O2735" s="3" t="b">
        <v>1</v>
      </c>
      <c r="P2735" s="3" t="s">
        <v>8290</v>
      </c>
      <c r="Q2735" s="8">
        <f t="shared" si="170"/>
        <v>1.07538</v>
      </c>
      <c r="R2735" s="10">
        <f t="shared" si="171"/>
        <v>451.84033613445376</v>
      </c>
      <c r="S2735" s="3" t="s">
        <v>8309</v>
      </c>
      <c r="T2735" s="3" t="s">
        <v>8339</v>
      </c>
    </row>
    <row r="2736" spans="1:20" ht="110" x14ac:dyDescent="0.2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14">
        <f t="shared" si="168"/>
        <v>42656.832638888889</v>
      </c>
      <c r="J2736" s="3">
        <v>1476395940</v>
      </c>
      <c r="K2736" s="14">
        <f t="shared" si="169"/>
        <v>42626.585555555554</v>
      </c>
      <c r="L2736" s="3">
        <v>1473782592</v>
      </c>
      <c r="M2736" s="3" t="b">
        <v>0</v>
      </c>
      <c r="N2736" s="3">
        <v>163</v>
      </c>
      <c r="O2736" s="3" t="b">
        <v>1</v>
      </c>
      <c r="P2736" s="3" t="s">
        <v>8290</v>
      </c>
      <c r="Q2736" s="8">
        <f t="shared" si="170"/>
        <v>22603</v>
      </c>
      <c r="R2736" s="10">
        <f t="shared" si="171"/>
        <v>138.66871165644173</v>
      </c>
      <c r="S2736" s="3" t="s">
        <v>8309</v>
      </c>
      <c r="T2736" s="3" t="s">
        <v>8339</v>
      </c>
    </row>
    <row r="2737" spans="1:20" ht="88" x14ac:dyDescent="0.2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14">
        <f t="shared" si="168"/>
        <v>41346.75</v>
      </c>
      <c r="J2737" s="3">
        <v>1363204800</v>
      </c>
      <c r="K2737" s="14">
        <f t="shared" si="169"/>
        <v>41316.037615740737</v>
      </c>
      <c r="L2737" s="3">
        <v>1360551250</v>
      </c>
      <c r="M2737" s="3" t="b">
        <v>0</v>
      </c>
      <c r="N2737" s="3">
        <v>339</v>
      </c>
      <c r="O2737" s="3" t="b">
        <v>1</v>
      </c>
      <c r="P2737" s="3" t="s">
        <v>8290</v>
      </c>
      <c r="Q2737" s="8">
        <f t="shared" si="170"/>
        <v>9.7813466666666677</v>
      </c>
      <c r="R2737" s="10">
        <f t="shared" si="171"/>
        <v>21.640147492625371</v>
      </c>
      <c r="S2737" s="3" t="s">
        <v>8309</v>
      </c>
      <c r="T2737" s="3" t="s">
        <v>8339</v>
      </c>
    </row>
    <row r="2738" spans="1:20" ht="110" x14ac:dyDescent="0.2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14">
        <f t="shared" si="168"/>
        <v>41752.583020833328</v>
      </c>
      <c r="J2738" s="3">
        <v>1398268773</v>
      </c>
      <c r="K2738" s="14">
        <f t="shared" si="169"/>
        <v>41722.583020833328</v>
      </c>
      <c r="L2738" s="3">
        <v>1395676773</v>
      </c>
      <c r="M2738" s="3" t="b">
        <v>0</v>
      </c>
      <c r="N2738" s="3">
        <v>58</v>
      </c>
      <c r="O2738" s="3" t="b">
        <v>1</v>
      </c>
      <c r="P2738" s="3" t="s">
        <v>8290</v>
      </c>
      <c r="Q2738" s="8">
        <f t="shared" si="170"/>
        <v>1.2290000000000001</v>
      </c>
      <c r="R2738" s="10">
        <f t="shared" si="171"/>
        <v>169.51724137931035</v>
      </c>
      <c r="S2738" s="3" t="s">
        <v>8309</v>
      </c>
      <c r="T2738" s="3" t="s">
        <v>8339</v>
      </c>
    </row>
    <row r="2739" spans="1:20" ht="110" x14ac:dyDescent="0.2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14">
        <f t="shared" si="168"/>
        <v>41654.708333333328</v>
      </c>
      <c r="J2739" s="3">
        <v>1389812400</v>
      </c>
      <c r="K2739" s="14">
        <f t="shared" si="169"/>
        <v>41611.834340277775</v>
      </c>
      <c r="L2739" s="3">
        <v>1386108087</v>
      </c>
      <c r="M2739" s="3" t="b">
        <v>0</v>
      </c>
      <c r="N2739" s="3">
        <v>456</v>
      </c>
      <c r="O2739" s="3" t="b">
        <v>1</v>
      </c>
      <c r="P2739" s="3" t="s">
        <v>8290</v>
      </c>
      <c r="Q2739" s="8">
        <f t="shared" si="170"/>
        <v>2.4606080000000001</v>
      </c>
      <c r="R2739" s="10">
        <f t="shared" si="171"/>
        <v>161.88210526315791</v>
      </c>
      <c r="S2739" s="3" t="s">
        <v>8309</v>
      </c>
      <c r="T2739" s="3" t="s">
        <v>8339</v>
      </c>
    </row>
    <row r="2740" spans="1:20" ht="88" x14ac:dyDescent="0.2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14">
        <f t="shared" si="168"/>
        <v>42680.060231481482</v>
      </c>
      <c r="J2740" s="3">
        <v>1478402804</v>
      </c>
      <c r="K2740" s="14">
        <f t="shared" si="169"/>
        <v>42620.060231481482</v>
      </c>
      <c r="L2740" s="3">
        <v>1473218804</v>
      </c>
      <c r="M2740" s="3" t="b">
        <v>0</v>
      </c>
      <c r="N2740" s="3">
        <v>15</v>
      </c>
      <c r="O2740" s="3" t="b">
        <v>1</v>
      </c>
      <c r="P2740" s="3" t="s">
        <v>8290</v>
      </c>
      <c r="Q2740" s="8">
        <f t="shared" si="170"/>
        <v>1.4794</v>
      </c>
      <c r="R2740" s="10">
        <f t="shared" si="171"/>
        <v>493.13333333333333</v>
      </c>
      <c r="S2740" s="3" t="s">
        <v>8309</v>
      </c>
      <c r="T2740" s="3" t="s">
        <v>8339</v>
      </c>
    </row>
    <row r="2741" spans="1:20" ht="88" x14ac:dyDescent="0.2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14">
        <f t="shared" si="168"/>
        <v>41764.804594907408</v>
      </c>
      <c r="J2741" s="3">
        <v>1399324717</v>
      </c>
      <c r="K2741" s="14">
        <f t="shared" si="169"/>
        <v>41719.804594907408</v>
      </c>
      <c r="L2741" s="3">
        <v>1395436717</v>
      </c>
      <c r="M2741" s="3" t="b">
        <v>0</v>
      </c>
      <c r="N2741" s="3">
        <v>191</v>
      </c>
      <c r="O2741" s="3" t="b">
        <v>1</v>
      </c>
      <c r="P2741" s="3" t="s">
        <v>8290</v>
      </c>
      <c r="Q2741" s="8">
        <f t="shared" si="170"/>
        <v>3.8409090909090908</v>
      </c>
      <c r="R2741" s="10">
        <f t="shared" si="171"/>
        <v>22.120418848167539</v>
      </c>
      <c r="S2741" s="3" t="s">
        <v>8309</v>
      </c>
      <c r="T2741" s="3" t="s">
        <v>8339</v>
      </c>
    </row>
    <row r="2742" spans="1:20" ht="66" x14ac:dyDescent="0.2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14">
        <f t="shared" si="168"/>
        <v>42074.906851851854</v>
      </c>
      <c r="J2742" s="3">
        <v>1426117552</v>
      </c>
      <c r="K2742" s="14">
        <f t="shared" si="169"/>
        <v>42044.948518518511</v>
      </c>
      <c r="L2742" s="3">
        <v>1423529152</v>
      </c>
      <c r="M2742" s="3" t="b">
        <v>0</v>
      </c>
      <c r="N2742" s="3">
        <v>17</v>
      </c>
      <c r="O2742" s="3" t="b">
        <v>1</v>
      </c>
      <c r="P2742" s="3" t="s">
        <v>8290</v>
      </c>
      <c r="Q2742" s="8">
        <f t="shared" si="170"/>
        <v>1.0333333333333334</v>
      </c>
      <c r="R2742" s="10">
        <f t="shared" si="171"/>
        <v>18.235294117647058</v>
      </c>
      <c r="S2742" s="3" t="s">
        <v>8309</v>
      </c>
      <c r="T2742" s="3" t="s">
        <v>8339</v>
      </c>
    </row>
    <row r="2743" spans="1:20" ht="44" x14ac:dyDescent="0.2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14">
        <f t="shared" si="168"/>
        <v>41932.004861111105</v>
      </c>
      <c r="J2743" s="3">
        <v>1413770820</v>
      </c>
      <c r="K2743" s="14">
        <f t="shared" si="169"/>
        <v>41911.574097222219</v>
      </c>
      <c r="L2743" s="3">
        <v>1412005602</v>
      </c>
      <c r="M2743" s="3" t="b">
        <v>0</v>
      </c>
      <c r="N2743" s="3">
        <v>4</v>
      </c>
      <c r="O2743" s="3" t="b">
        <v>0</v>
      </c>
      <c r="P2743" s="3" t="s">
        <v>8299</v>
      </c>
      <c r="Q2743" s="8">
        <f t="shared" si="170"/>
        <v>4.3750000000000004E-3</v>
      </c>
      <c r="R2743" s="10">
        <f t="shared" si="171"/>
        <v>8.75</v>
      </c>
      <c r="S2743" s="3" t="s">
        <v>8312</v>
      </c>
      <c r="T2743" s="3" t="s">
        <v>8348</v>
      </c>
    </row>
    <row r="2744" spans="1:20" ht="88" x14ac:dyDescent="0.2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14">
        <f t="shared" si="168"/>
        <v>41044.636423611111</v>
      </c>
      <c r="J2744" s="3">
        <v>1337102187</v>
      </c>
      <c r="K2744" s="14">
        <f t="shared" si="169"/>
        <v>41030.636423611111</v>
      </c>
      <c r="L2744" s="3">
        <v>1335892587</v>
      </c>
      <c r="M2744" s="3" t="b">
        <v>0</v>
      </c>
      <c r="N2744" s="3">
        <v>18</v>
      </c>
      <c r="O2744" s="3" t="b">
        <v>0</v>
      </c>
      <c r="P2744" s="3" t="s">
        <v>8299</v>
      </c>
      <c r="Q2744" s="8">
        <f t="shared" si="170"/>
        <v>0.29239999999999999</v>
      </c>
      <c r="R2744" s="10">
        <f t="shared" si="171"/>
        <v>40.611111111111114</v>
      </c>
      <c r="S2744" s="3" t="s">
        <v>8312</v>
      </c>
      <c r="T2744" s="3" t="s">
        <v>8348</v>
      </c>
    </row>
    <row r="2745" spans="1:20" ht="88" x14ac:dyDescent="0.2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14">
        <f t="shared" si="168"/>
        <v>42662.245451388888</v>
      </c>
      <c r="J2745" s="3">
        <v>1476863607</v>
      </c>
      <c r="K2745" s="14">
        <f t="shared" si="169"/>
        <v>42632.245451388888</v>
      </c>
      <c r="L2745" s="3">
        <v>1474271607</v>
      </c>
      <c r="M2745" s="3" t="b">
        <v>0</v>
      </c>
      <c r="N2745" s="3">
        <v>0</v>
      </c>
      <c r="O2745" s="3" t="b">
        <v>0</v>
      </c>
      <c r="P2745" s="3" t="s">
        <v>8299</v>
      </c>
      <c r="Q2745" s="8">
        <f t="shared" si="170"/>
        <v>0</v>
      </c>
      <c r="R2745" s="10" t="e">
        <f t="shared" si="171"/>
        <v>#DIV/0!</v>
      </c>
      <c r="S2745" s="3" t="s">
        <v>8312</v>
      </c>
      <c r="T2745" s="3" t="s">
        <v>8348</v>
      </c>
    </row>
    <row r="2746" spans="1:20" ht="110" x14ac:dyDescent="0.2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14">
        <f t="shared" si="168"/>
        <v>40967.979143518518</v>
      </c>
      <c r="J2746" s="3">
        <v>1330478998</v>
      </c>
      <c r="K2746" s="14">
        <f t="shared" si="169"/>
        <v>40937.979143518518</v>
      </c>
      <c r="L2746" s="3">
        <v>1327886998</v>
      </c>
      <c r="M2746" s="3" t="b">
        <v>0</v>
      </c>
      <c r="N2746" s="3">
        <v>22</v>
      </c>
      <c r="O2746" s="3" t="b">
        <v>0</v>
      </c>
      <c r="P2746" s="3" t="s">
        <v>8299</v>
      </c>
      <c r="Q2746" s="8">
        <f t="shared" si="170"/>
        <v>5.2187499999999998E-2</v>
      </c>
      <c r="R2746" s="10">
        <f t="shared" si="171"/>
        <v>37.954545454545453</v>
      </c>
      <c r="S2746" s="3" t="s">
        <v>8312</v>
      </c>
      <c r="T2746" s="3" t="s">
        <v>8348</v>
      </c>
    </row>
    <row r="2747" spans="1:20" ht="110" x14ac:dyDescent="0.2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14">
        <f t="shared" si="168"/>
        <v>41104.904722222222</v>
      </c>
      <c r="J2747" s="3">
        <v>1342309368</v>
      </c>
      <c r="K2747" s="14">
        <f t="shared" si="169"/>
        <v>41044.904722222222</v>
      </c>
      <c r="L2747" s="3">
        <v>1337125368</v>
      </c>
      <c r="M2747" s="3" t="b">
        <v>0</v>
      </c>
      <c r="N2747" s="3">
        <v>49</v>
      </c>
      <c r="O2747" s="3" t="b">
        <v>0</v>
      </c>
      <c r="P2747" s="3" t="s">
        <v>8299</v>
      </c>
      <c r="Q2747" s="8">
        <f t="shared" si="170"/>
        <v>0.21887499999999999</v>
      </c>
      <c r="R2747" s="10">
        <f t="shared" si="171"/>
        <v>35.734693877551024</v>
      </c>
      <c r="S2747" s="3" t="s">
        <v>8312</v>
      </c>
      <c r="T2747" s="3" t="s">
        <v>8348</v>
      </c>
    </row>
    <row r="2748" spans="1:20" ht="110" x14ac:dyDescent="0.2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14">
        <f t="shared" si="168"/>
        <v>41880.69804398148</v>
      </c>
      <c r="J2748" s="3">
        <v>1409337911</v>
      </c>
      <c r="K2748" s="14">
        <f t="shared" si="169"/>
        <v>41850.69804398148</v>
      </c>
      <c r="L2748" s="3">
        <v>1406745911</v>
      </c>
      <c r="M2748" s="3" t="b">
        <v>0</v>
      </c>
      <c r="N2748" s="3">
        <v>19</v>
      </c>
      <c r="O2748" s="3" t="b">
        <v>0</v>
      </c>
      <c r="P2748" s="3" t="s">
        <v>8299</v>
      </c>
      <c r="Q2748" s="8">
        <f t="shared" si="170"/>
        <v>0.26700000000000002</v>
      </c>
      <c r="R2748" s="10">
        <f t="shared" si="171"/>
        <v>42.157894736842103</v>
      </c>
      <c r="S2748" s="3" t="s">
        <v>8312</v>
      </c>
      <c r="T2748" s="3" t="s">
        <v>8348</v>
      </c>
    </row>
    <row r="2749" spans="1:20" ht="88" x14ac:dyDescent="0.2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14">
        <f t="shared" si="168"/>
        <v>41076.048611111109</v>
      </c>
      <c r="J2749" s="3">
        <v>1339816200</v>
      </c>
      <c r="K2749" s="14">
        <f t="shared" si="169"/>
        <v>41044.564780092587</v>
      </c>
      <c r="L2749" s="3">
        <v>1337095997</v>
      </c>
      <c r="M2749" s="3" t="b">
        <v>0</v>
      </c>
      <c r="N2749" s="3">
        <v>4</v>
      </c>
      <c r="O2749" s="3" t="b">
        <v>0</v>
      </c>
      <c r="P2749" s="3" t="s">
        <v>8299</v>
      </c>
      <c r="Q2749" s="8">
        <f t="shared" si="170"/>
        <v>0.28000000000000003</v>
      </c>
      <c r="R2749" s="10">
        <f t="shared" si="171"/>
        <v>35</v>
      </c>
      <c r="S2749" s="3" t="s">
        <v>8312</v>
      </c>
      <c r="T2749" s="3" t="s">
        <v>8348</v>
      </c>
    </row>
    <row r="2750" spans="1:20" ht="88" x14ac:dyDescent="0.2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14">
        <f t="shared" si="168"/>
        <v>42615.627337962964</v>
      </c>
      <c r="J2750" s="3">
        <v>1472835802</v>
      </c>
      <c r="K2750" s="14">
        <f t="shared" si="169"/>
        <v>42585.627337962964</v>
      </c>
      <c r="L2750" s="3">
        <v>1470243802</v>
      </c>
      <c r="M2750" s="3" t="b">
        <v>0</v>
      </c>
      <c r="N2750" s="3">
        <v>4</v>
      </c>
      <c r="O2750" s="3" t="b">
        <v>0</v>
      </c>
      <c r="P2750" s="3" t="s">
        <v>8299</v>
      </c>
      <c r="Q2750" s="8">
        <f t="shared" si="170"/>
        <v>1.06E-2</v>
      </c>
      <c r="R2750" s="10">
        <f t="shared" si="171"/>
        <v>13.25</v>
      </c>
      <c r="S2750" s="3" t="s">
        <v>8312</v>
      </c>
      <c r="T2750" s="3" t="s">
        <v>8348</v>
      </c>
    </row>
    <row r="2751" spans="1:20" ht="44" x14ac:dyDescent="0.2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14">
        <f t="shared" si="168"/>
        <v>42098.674039351848</v>
      </c>
      <c r="J2751" s="3">
        <v>1428171037</v>
      </c>
      <c r="K2751" s="14">
        <f t="shared" si="169"/>
        <v>42068.71570601852</v>
      </c>
      <c r="L2751" s="3">
        <v>1425582637</v>
      </c>
      <c r="M2751" s="3" t="b">
        <v>0</v>
      </c>
      <c r="N2751" s="3">
        <v>2</v>
      </c>
      <c r="O2751" s="3" t="b">
        <v>0</v>
      </c>
      <c r="P2751" s="3" t="s">
        <v>8299</v>
      </c>
      <c r="Q2751" s="8">
        <f t="shared" si="170"/>
        <v>1.0999999999999999E-2</v>
      </c>
      <c r="R2751" s="10">
        <f t="shared" si="171"/>
        <v>55</v>
      </c>
      <c r="S2751" s="3" t="s">
        <v>8312</v>
      </c>
      <c r="T2751" s="3" t="s">
        <v>8348</v>
      </c>
    </row>
    <row r="2752" spans="1:20" ht="88" x14ac:dyDescent="0.2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14">
        <f t="shared" si="168"/>
        <v>41090.75</v>
      </c>
      <c r="J2752" s="3">
        <v>1341086400</v>
      </c>
      <c r="K2752" s="14">
        <f t="shared" si="169"/>
        <v>41078.816493055558</v>
      </c>
      <c r="L2752" s="3">
        <v>1340055345</v>
      </c>
      <c r="M2752" s="3" t="b">
        <v>0</v>
      </c>
      <c r="N2752" s="3">
        <v>0</v>
      </c>
      <c r="O2752" s="3" t="b">
        <v>0</v>
      </c>
      <c r="P2752" s="3" t="s">
        <v>8299</v>
      </c>
      <c r="Q2752" s="8">
        <f t="shared" si="170"/>
        <v>0</v>
      </c>
      <c r="R2752" s="10" t="e">
        <f t="shared" si="171"/>
        <v>#DIV/0!</v>
      </c>
      <c r="S2752" s="3" t="s">
        <v>8312</v>
      </c>
      <c r="T2752" s="3" t="s">
        <v>8348</v>
      </c>
    </row>
    <row r="2753" spans="1:20" ht="110" x14ac:dyDescent="0.2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14">
        <f t="shared" si="168"/>
        <v>41807.803726851853</v>
      </c>
      <c r="J2753" s="3">
        <v>1403039842</v>
      </c>
      <c r="K2753" s="14">
        <f t="shared" si="169"/>
        <v>41747.803726851846</v>
      </c>
      <c r="L2753" s="3">
        <v>1397855842</v>
      </c>
      <c r="M2753" s="3" t="b">
        <v>0</v>
      </c>
      <c r="N2753" s="3">
        <v>0</v>
      </c>
      <c r="O2753" s="3" t="b">
        <v>0</v>
      </c>
      <c r="P2753" s="3" t="s">
        <v>8299</v>
      </c>
      <c r="Q2753" s="8">
        <f t="shared" si="170"/>
        <v>0</v>
      </c>
      <c r="R2753" s="10" t="e">
        <f t="shared" si="171"/>
        <v>#DIV/0!</v>
      </c>
      <c r="S2753" s="3" t="s">
        <v>8312</v>
      </c>
      <c r="T2753" s="3" t="s">
        <v>8348</v>
      </c>
    </row>
    <row r="2754" spans="1:20" ht="110" x14ac:dyDescent="0.2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14">
        <f t="shared" si="168"/>
        <v>40895.681759259256</v>
      </c>
      <c r="J2754" s="3">
        <v>1324232504</v>
      </c>
      <c r="K2754" s="14">
        <f t="shared" si="169"/>
        <v>40855.681759259256</v>
      </c>
      <c r="L2754" s="3">
        <v>1320776504</v>
      </c>
      <c r="M2754" s="3" t="b">
        <v>0</v>
      </c>
      <c r="N2754" s="3">
        <v>14</v>
      </c>
      <c r="O2754" s="3" t="b">
        <v>0</v>
      </c>
      <c r="P2754" s="3" t="s">
        <v>8299</v>
      </c>
      <c r="Q2754" s="8">
        <f t="shared" si="170"/>
        <v>0.11458333333333333</v>
      </c>
      <c r="R2754" s="10">
        <f t="shared" si="171"/>
        <v>39.285714285714285</v>
      </c>
      <c r="S2754" s="3" t="s">
        <v>8312</v>
      </c>
      <c r="T2754" s="3" t="s">
        <v>8348</v>
      </c>
    </row>
    <row r="2755" spans="1:20" ht="88" x14ac:dyDescent="0.2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14">
        <f t="shared" ref="I2755:I2818" si="172">(((J2755/60)/60)/24)+DATE(1970,1,1)+(-2/24)</f>
        <v>41147.817395833328</v>
      </c>
      <c r="J2755" s="3">
        <v>1346017023</v>
      </c>
      <c r="K2755" s="14">
        <f t="shared" ref="K2755:K2818" si="173">(L2755/86400)+25569+(-2/24)</f>
        <v>41117.817395833328</v>
      </c>
      <c r="L2755" s="3">
        <v>1343425023</v>
      </c>
      <c r="M2755" s="3" t="b">
        <v>0</v>
      </c>
      <c r="N2755" s="3">
        <v>8</v>
      </c>
      <c r="O2755" s="3" t="b">
        <v>0</v>
      </c>
      <c r="P2755" s="3" t="s">
        <v>8299</v>
      </c>
      <c r="Q2755" s="8">
        <f t="shared" ref="Q2755:Q2818" si="174">E2755/D2755</f>
        <v>0.19</v>
      </c>
      <c r="R2755" s="10">
        <f t="shared" ref="R2755:R2818" si="175">E2755/N2755</f>
        <v>47.5</v>
      </c>
      <c r="S2755" s="3" t="s">
        <v>8312</v>
      </c>
      <c r="T2755" s="3" t="s">
        <v>8348</v>
      </c>
    </row>
    <row r="2756" spans="1:20" ht="88" x14ac:dyDescent="0.2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14">
        <f t="shared" si="172"/>
        <v>41893.552673611113</v>
      </c>
      <c r="J2756" s="3">
        <v>1410448551</v>
      </c>
      <c r="K2756" s="14">
        <f t="shared" si="173"/>
        <v>41863.552673611106</v>
      </c>
      <c r="L2756" s="3">
        <v>1407856551</v>
      </c>
      <c r="M2756" s="3" t="b">
        <v>0</v>
      </c>
      <c r="N2756" s="3">
        <v>0</v>
      </c>
      <c r="O2756" s="3" t="b">
        <v>0</v>
      </c>
      <c r="P2756" s="3" t="s">
        <v>8299</v>
      </c>
      <c r="Q2756" s="8">
        <f t="shared" si="174"/>
        <v>0</v>
      </c>
      <c r="R2756" s="10" t="e">
        <f t="shared" si="175"/>
        <v>#DIV/0!</v>
      </c>
      <c r="S2756" s="3" t="s">
        <v>8312</v>
      </c>
      <c r="T2756" s="3" t="s">
        <v>8348</v>
      </c>
    </row>
    <row r="2757" spans="1:20" ht="66" x14ac:dyDescent="0.2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14">
        <f t="shared" si="172"/>
        <v>42102.707488425927</v>
      </c>
      <c r="J2757" s="3">
        <v>1428519527</v>
      </c>
      <c r="K2757" s="14">
        <f t="shared" si="173"/>
        <v>42072.707488425927</v>
      </c>
      <c r="L2757" s="3">
        <v>1425927527</v>
      </c>
      <c r="M2757" s="3" t="b">
        <v>0</v>
      </c>
      <c r="N2757" s="3">
        <v>15</v>
      </c>
      <c r="O2757" s="3" t="b">
        <v>0</v>
      </c>
      <c r="P2757" s="3" t="s">
        <v>8299</v>
      </c>
      <c r="Q2757" s="8">
        <f t="shared" si="174"/>
        <v>0.52</v>
      </c>
      <c r="R2757" s="10">
        <f t="shared" si="175"/>
        <v>17.333333333333332</v>
      </c>
      <c r="S2757" s="3" t="s">
        <v>8312</v>
      </c>
      <c r="T2757" s="3" t="s">
        <v>8348</v>
      </c>
    </row>
    <row r="2758" spans="1:20" ht="88" x14ac:dyDescent="0.2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14">
        <f t="shared" si="172"/>
        <v>41650.817141203705</v>
      </c>
      <c r="J2758" s="3">
        <v>1389476201</v>
      </c>
      <c r="K2758" s="14">
        <f t="shared" si="173"/>
        <v>41620.817141203697</v>
      </c>
      <c r="L2758" s="3">
        <v>1386884201</v>
      </c>
      <c r="M2758" s="3" t="b">
        <v>0</v>
      </c>
      <c r="N2758" s="3">
        <v>33</v>
      </c>
      <c r="O2758" s="3" t="b">
        <v>0</v>
      </c>
      <c r="P2758" s="3" t="s">
        <v>8299</v>
      </c>
      <c r="Q2758" s="8">
        <f t="shared" si="174"/>
        <v>0.1048</v>
      </c>
      <c r="R2758" s="10">
        <f t="shared" si="175"/>
        <v>31.757575757575758</v>
      </c>
      <c r="S2758" s="3" t="s">
        <v>8312</v>
      </c>
      <c r="T2758" s="3" t="s">
        <v>8348</v>
      </c>
    </row>
    <row r="2759" spans="1:20" ht="44" x14ac:dyDescent="0.2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14">
        <f t="shared" si="172"/>
        <v>42588.573287037034</v>
      </c>
      <c r="J2759" s="3">
        <v>1470498332</v>
      </c>
      <c r="K2759" s="14">
        <f t="shared" si="173"/>
        <v>42573.573287037034</v>
      </c>
      <c r="L2759" s="3">
        <v>1469202332</v>
      </c>
      <c r="M2759" s="3" t="b">
        <v>0</v>
      </c>
      <c r="N2759" s="3">
        <v>2</v>
      </c>
      <c r="O2759" s="3" t="b">
        <v>0</v>
      </c>
      <c r="P2759" s="3" t="s">
        <v>8299</v>
      </c>
      <c r="Q2759" s="8">
        <f t="shared" si="174"/>
        <v>6.6666666666666671E-3</v>
      </c>
      <c r="R2759" s="10">
        <f t="shared" si="175"/>
        <v>5</v>
      </c>
      <c r="S2759" s="3" t="s">
        <v>8312</v>
      </c>
      <c r="T2759" s="3" t="s">
        <v>8348</v>
      </c>
    </row>
    <row r="2760" spans="1:20" ht="110" x14ac:dyDescent="0.2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14">
        <f t="shared" si="172"/>
        <v>42653.35859953703</v>
      </c>
      <c r="J2760" s="3">
        <v>1476095783</v>
      </c>
      <c r="K2760" s="14">
        <f t="shared" si="173"/>
        <v>42639.35859953703</v>
      </c>
      <c r="L2760" s="3">
        <v>1474886183</v>
      </c>
      <c r="M2760" s="3" t="b">
        <v>0</v>
      </c>
      <c r="N2760" s="3">
        <v>6</v>
      </c>
      <c r="O2760" s="3" t="b">
        <v>0</v>
      </c>
      <c r="P2760" s="3" t="s">
        <v>8299</v>
      </c>
      <c r="Q2760" s="8">
        <f t="shared" si="174"/>
        <v>0.11700000000000001</v>
      </c>
      <c r="R2760" s="10">
        <f t="shared" si="175"/>
        <v>39</v>
      </c>
      <c r="S2760" s="3" t="s">
        <v>8312</v>
      </c>
      <c r="T2760" s="3" t="s">
        <v>8348</v>
      </c>
    </row>
    <row r="2761" spans="1:20" ht="88" x14ac:dyDescent="0.2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14">
        <f t="shared" si="172"/>
        <v>42567.283171296294</v>
      </c>
      <c r="J2761" s="3">
        <v>1468658866</v>
      </c>
      <c r="K2761" s="14">
        <f t="shared" si="173"/>
        <v>42524.283171296294</v>
      </c>
      <c r="L2761" s="3">
        <v>1464943666</v>
      </c>
      <c r="M2761" s="3" t="b">
        <v>0</v>
      </c>
      <c r="N2761" s="3">
        <v>2</v>
      </c>
      <c r="O2761" s="3" t="b">
        <v>0</v>
      </c>
      <c r="P2761" s="3" t="s">
        <v>8299</v>
      </c>
      <c r="Q2761" s="8">
        <f t="shared" si="174"/>
        <v>0.105</v>
      </c>
      <c r="R2761" s="10">
        <f t="shared" si="175"/>
        <v>52.5</v>
      </c>
      <c r="S2761" s="3" t="s">
        <v>8312</v>
      </c>
      <c r="T2761" s="3" t="s">
        <v>8348</v>
      </c>
    </row>
    <row r="2762" spans="1:20" ht="88" x14ac:dyDescent="0.2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14">
        <f t="shared" si="172"/>
        <v>41445.377986111111</v>
      </c>
      <c r="J2762" s="3">
        <v>1371726258</v>
      </c>
      <c r="K2762" s="14">
        <f t="shared" si="173"/>
        <v>41415.377986111111</v>
      </c>
      <c r="L2762" s="3">
        <v>1369134258</v>
      </c>
      <c r="M2762" s="3" t="b">
        <v>0</v>
      </c>
      <c r="N2762" s="3">
        <v>0</v>
      </c>
      <c r="O2762" s="3" t="b">
        <v>0</v>
      </c>
      <c r="P2762" s="3" t="s">
        <v>8299</v>
      </c>
      <c r="Q2762" s="8">
        <f t="shared" si="174"/>
        <v>0</v>
      </c>
      <c r="R2762" s="10" t="e">
        <f t="shared" si="175"/>
        <v>#DIV/0!</v>
      </c>
      <c r="S2762" s="3" t="s">
        <v>8312</v>
      </c>
      <c r="T2762" s="3" t="s">
        <v>8348</v>
      </c>
    </row>
    <row r="2763" spans="1:20" ht="66" x14ac:dyDescent="0.2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14">
        <f t="shared" si="172"/>
        <v>41276.98024305555</v>
      </c>
      <c r="J2763" s="3">
        <v>1357176693</v>
      </c>
      <c r="K2763" s="14">
        <f t="shared" si="173"/>
        <v>41246.98024305555</v>
      </c>
      <c r="L2763" s="3">
        <v>1354584693</v>
      </c>
      <c r="M2763" s="3" t="b">
        <v>0</v>
      </c>
      <c r="N2763" s="3">
        <v>4</v>
      </c>
      <c r="O2763" s="3" t="b">
        <v>0</v>
      </c>
      <c r="P2763" s="3" t="s">
        <v>8299</v>
      </c>
      <c r="Q2763" s="8">
        <f t="shared" si="174"/>
        <v>7.1999999999999998E-3</v>
      </c>
      <c r="R2763" s="10">
        <f t="shared" si="175"/>
        <v>9</v>
      </c>
      <c r="S2763" s="3" t="s">
        <v>8312</v>
      </c>
      <c r="T2763" s="3" t="s">
        <v>8348</v>
      </c>
    </row>
    <row r="2764" spans="1:20" ht="88" x14ac:dyDescent="0.2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14">
        <f t="shared" si="172"/>
        <v>40986.911979166667</v>
      </c>
      <c r="J2764" s="3">
        <v>1332114795</v>
      </c>
      <c r="K2764" s="14">
        <f t="shared" si="173"/>
        <v>40926.953645833331</v>
      </c>
      <c r="L2764" s="3">
        <v>1326934395</v>
      </c>
      <c r="M2764" s="3" t="b">
        <v>0</v>
      </c>
      <c r="N2764" s="3">
        <v>1</v>
      </c>
      <c r="O2764" s="3" t="b">
        <v>0</v>
      </c>
      <c r="P2764" s="3" t="s">
        <v>8299</v>
      </c>
      <c r="Q2764" s="8">
        <f t="shared" si="174"/>
        <v>7.6923076923076927E-3</v>
      </c>
      <c r="R2764" s="10">
        <f t="shared" si="175"/>
        <v>25</v>
      </c>
      <c r="S2764" s="3" t="s">
        <v>8312</v>
      </c>
      <c r="T2764" s="3" t="s">
        <v>8348</v>
      </c>
    </row>
    <row r="2765" spans="1:20" ht="66" x14ac:dyDescent="0.2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14">
        <f t="shared" si="172"/>
        <v>41418.496342592589</v>
      </c>
      <c r="J2765" s="3">
        <v>1369403684</v>
      </c>
      <c r="K2765" s="14">
        <f t="shared" si="173"/>
        <v>41373.496342592589</v>
      </c>
      <c r="L2765" s="3">
        <v>1365515684</v>
      </c>
      <c r="M2765" s="3" t="b">
        <v>0</v>
      </c>
      <c r="N2765" s="3">
        <v>3</v>
      </c>
      <c r="O2765" s="3" t="b">
        <v>0</v>
      </c>
      <c r="P2765" s="3" t="s">
        <v>8299</v>
      </c>
      <c r="Q2765" s="8">
        <f t="shared" si="174"/>
        <v>2.2842639593908631E-3</v>
      </c>
      <c r="R2765" s="10">
        <f t="shared" si="175"/>
        <v>30</v>
      </c>
      <c r="S2765" s="3" t="s">
        <v>8312</v>
      </c>
      <c r="T2765" s="3" t="s">
        <v>8348</v>
      </c>
    </row>
    <row r="2766" spans="1:20" ht="88" x14ac:dyDescent="0.2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14">
        <f t="shared" si="172"/>
        <v>41059.708333333328</v>
      </c>
      <c r="J2766" s="3">
        <v>1338404400</v>
      </c>
      <c r="K2766" s="14">
        <f t="shared" si="173"/>
        <v>41030.208692129629</v>
      </c>
      <c r="L2766" s="3">
        <v>1335855631</v>
      </c>
      <c r="M2766" s="3" t="b">
        <v>0</v>
      </c>
      <c r="N2766" s="3">
        <v>4</v>
      </c>
      <c r="O2766" s="3" t="b">
        <v>0</v>
      </c>
      <c r="P2766" s="3" t="s">
        <v>8299</v>
      </c>
      <c r="Q2766" s="8">
        <f t="shared" si="174"/>
        <v>1.125E-2</v>
      </c>
      <c r="R2766" s="10">
        <f t="shared" si="175"/>
        <v>11.25</v>
      </c>
      <c r="S2766" s="3" t="s">
        <v>8312</v>
      </c>
      <c r="T2766" s="3" t="s">
        <v>8348</v>
      </c>
    </row>
    <row r="2767" spans="1:20" ht="66" x14ac:dyDescent="0.2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14">
        <f t="shared" si="172"/>
        <v>41210.495694444442</v>
      </c>
      <c r="J2767" s="3">
        <v>1351432428</v>
      </c>
      <c r="K2767" s="14">
        <f t="shared" si="173"/>
        <v>41194.495694444442</v>
      </c>
      <c r="L2767" s="3">
        <v>1350050028</v>
      </c>
      <c r="M2767" s="3" t="b">
        <v>0</v>
      </c>
      <c r="N2767" s="3">
        <v>0</v>
      </c>
      <c r="O2767" s="3" t="b">
        <v>0</v>
      </c>
      <c r="P2767" s="3" t="s">
        <v>8299</v>
      </c>
      <c r="Q2767" s="8">
        <f t="shared" si="174"/>
        <v>0</v>
      </c>
      <c r="R2767" s="10" t="e">
        <f t="shared" si="175"/>
        <v>#DIV/0!</v>
      </c>
      <c r="S2767" s="3" t="s">
        <v>8312</v>
      </c>
      <c r="T2767" s="3" t="s">
        <v>8348</v>
      </c>
    </row>
    <row r="2768" spans="1:20" ht="88" x14ac:dyDescent="0.2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14">
        <f t="shared" si="172"/>
        <v>40766.584699074068</v>
      </c>
      <c r="J2768" s="3">
        <v>1313078518</v>
      </c>
      <c r="K2768" s="14">
        <f t="shared" si="173"/>
        <v>40736.584699074076</v>
      </c>
      <c r="L2768" s="3">
        <v>1310486518</v>
      </c>
      <c r="M2768" s="3" t="b">
        <v>0</v>
      </c>
      <c r="N2768" s="3">
        <v>4</v>
      </c>
      <c r="O2768" s="3" t="b">
        <v>0</v>
      </c>
      <c r="P2768" s="3" t="s">
        <v>8299</v>
      </c>
      <c r="Q2768" s="8">
        <f t="shared" si="174"/>
        <v>0.02</v>
      </c>
      <c r="R2768" s="10">
        <f t="shared" si="175"/>
        <v>25</v>
      </c>
      <c r="S2768" s="3" t="s">
        <v>8312</v>
      </c>
      <c r="T2768" s="3" t="s">
        <v>8348</v>
      </c>
    </row>
    <row r="2769" spans="1:20" ht="88" x14ac:dyDescent="0.2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14">
        <f t="shared" si="172"/>
        <v>42232.875578703701</v>
      </c>
      <c r="J2769" s="3">
        <v>1439766050</v>
      </c>
      <c r="K2769" s="14">
        <f t="shared" si="173"/>
        <v>42172.875578703701</v>
      </c>
      <c r="L2769" s="3">
        <v>1434582050</v>
      </c>
      <c r="M2769" s="3" t="b">
        <v>0</v>
      </c>
      <c r="N2769" s="3">
        <v>3</v>
      </c>
      <c r="O2769" s="3" t="b">
        <v>0</v>
      </c>
      <c r="P2769" s="3" t="s">
        <v>8299</v>
      </c>
      <c r="Q2769" s="8">
        <f t="shared" si="174"/>
        <v>8.5000000000000006E-3</v>
      </c>
      <c r="R2769" s="10">
        <f t="shared" si="175"/>
        <v>11.333333333333334</v>
      </c>
      <c r="S2769" s="3" t="s">
        <v>8312</v>
      </c>
      <c r="T2769" s="3" t="s">
        <v>8348</v>
      </c>
    </row>
    <row r="2770" spans="1:20" ht="88" x14ac:dyDescent="0.2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14">
        <f t="shared" si="172"/>
        <v>40997.489849537036</v>
      </c>
      <c r="J2770" s="3">
        <v>1333028723</v>
      </c>
      <c r="K2770" s="14">
        <f t="shared" si="173"/>
        <v>40967.5315162037</v>
      </c>
      <c r="L2770" s="3">
        <v>1330440323</v>
      </c>
      <c r="M2770" s="3" t="b">
        <v>0</v>
      </c>
      <c r="N2770" s="3">
        <v>34</v>
      </c>
      <c r="O2770" s="3" t="b">
        <v>0</v>
      </c>
      <c r="P2770" s="3" t="s">
        <v>8299</v>
      </c>
      <c r="Q2770" s="8">
        <f t="shared" si="174"/>
        <v>0.14314285714285716</v>
      </c>
      <c r="R2770" s="10">
        <f t="shared" si="175"/>
        <v>29.470588235294116</v>
      </c>
      <c r="S2770" s="3" t="s">
        <v>8312</v>
      </c>
      <c r="T2770" s="3" t="s">
        <v>8348</v>
      </c>
    </row>
    <row r="2771" spans="1:20" ht="88" x14ac:dyDescent="0.2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14">
        <f t="shared" si="172"/>
        <v>41795.742939814809</v>
      </c>
      <c r="J2771" s="3">
        <v>1401997790</v>
      </c>
      <c r="K2771" s="14">
        <f t="shared" si="173"/>
        <v>41745.742939814816</v>
      </c>
      <c r="L2771" s="3">
        <v>1397677790</v>
      </c>
      <c r="M2771" s="3" t="b">
        <v>0</v>
      </c>
      <c r="N2771" s="3">
        <v>2</v>
      </c>
      <c r="O2771" s="3" t="b">
        <v>0</v>
      </c>
      <c r="P2771" s="3" t="s">
        <v>8299</v>
      </c>
      <c r="Q2771" s="8">
        <f t="shared" si="174"/>
        <v>2.5000000000000001E-3</v>
      </c>
      <c r="R2771" s="10">
        <f t="shared" si="175"/>
        <v>1</v>
      </c>
      <c r="S2771" s="3" t="s">
        <v>8312</v>
      </c>
      <c r="T2771" s="3" t="s">
        <v>8348</v>
      </c>
    </row>
    <row r="2772" spans="1:20" ht="88" x14ac:dyDescent="0.2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14">
        <f t="shared" si="172"/>
        <v>41716.580208333333</v>
      </c>
      <c r="J2772" s="3">
        <v>1395158130</v>
      </c>
      <c r="K2772" s="14">
        <f t="shared" si="173"/>
        <v>41686.621874999997</v>
      </c>
      <c r="L2772" s="3">
        <v>1392569730</v>
      </c>
      <c r="M2772" s="3" t="b">
        <v>0</v>
      </c>
      <c r="N2772" s="3">
        <v>33</v>
      </c>
      <c r="O2772" s="3" t="b">
        <v>0</v>
      </c>
      <c r="P2772" s="3" t="s">
        <v>8299</v>
      </c>
      <c r="Q2772" s="8">
        <f t="shared" si="174"/>
        <v>0.1041125</v>
      </c>
      <c r="R2772" s="10">
        <f t="shared" si="175"/>
        <v>63.098484848484851</v>
      </c>
      <c r="S2772" s="3" t="s">
        <v>8312</v>
      </c>
      <c r="T2772" s="3" t="s">
        <v>8348</v>
      </c>
    </row>
    <row r="2773" spans="1:20" ht="110" x14ac:dyDescent="0.2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14">
        <f t="shared" si="172"/>
        <v>41306.625</v>
      </c>
      <c r="J2773" s="3">
        <v>1359738000</v>
      </c>
      <c r="K2773" s="14">
        <f t="shared" si="173"/>
        <v>41257.448379629626</v>
      </c>
      <c r="L2773" s="3">
        <v>1355489140</v>
      </c>
      <c r="M2773" s="3" t="b">
        <v>0</v>
      </c>
      <c r="N2773" s="3">
        <v>0</v>
      </c>
      <c r="O2773" s="3" t="b">
        <v>0</v>
      </c>
      <c r="P2773" s="3" t="s">
        <v>8299</v>
      </c>
      <c r="Q2773" s="8">
        <f t="shared" si="174"/>
        <v>0</v>
      </c>
      <c r="R2773" s="10" t="e">
        <f t="shared" si="175"/>
        <v>#DIV/0!</v>
      </c>
      <c r="S2773" s="3" t="s">
        <v>8312</v>
      </c>
      <c r="T2773" s="3" t="s">
        <v>8348</v>
      </c>
    </row>
    <row r="2774" spans="1:20" ht="88" x14ac:dyDescent="0.2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14">
        <f t="shared" si="172"/>
        <v>41552.785810185182</v>
      </c>
      <c r="J2774" s="3">
        <v>1381006294</v>
      </c>
      <c r="K2774" s="14">
        <f t="shared" si="173"/>
        <v>41537.785810185182</v>
      </c>
      <c r="L2774" s="3">
        <v>1379710294</v>
      </c>
      <c r="M2774" s="3" t="b">
        <v>0</v>
      </c>
      <c r="N2774" s="3">
        <v>0</v>
      </c>
      <c r="O2774" s="3" t="b">
        <v>0</v>
      </c>
      <c r="P2774" s="3" t="s">
        <v>8299</v>
      </c>
      <c r="Q2774" s="8">
        <f t="shared" si="174"/>
        <v>0</v>
      </c>
      <c r="R2774" s="10" t="e">
        <f t="shared" si="175"/>
        <v>#DIV/0!</v>
      </c>
      <c r="S2774" s="3" t="s">
        <v>8312</v>
      </c>
      <c r="T2774" s="3" t="s">
        <v>8348</v>
      </c>
    </row>
    <row r="2775" spans="1:20" ht="88" x14ac:dyDescent="0.2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14">
        <f t="shared" si="172"/>
        <v>42484.781493055554</v>
      </c>
      <c r="J2775" s="3">
        <v>1461530721</v>
      </c>
      <c r="K2775" s="14">
        <f t="shared" si="173"/>
        <v>42474.781493055554</v>
      </c>
      <c r="L2775" s="3">
        <v>1460666721</v>
      </c>
      <c r="M2775" s="3" t="b">
        <v>0</v>
      </c>
      <c r="N2775" s="3">
        <v>1</v>
      </c>
      <c r="O2775" s="3" t="b">
        <v>0</v>
      </c>
      <c r="P2775" s="3" t="s">
        <v>8299</v>
      </c>
      <c r="Q2775" s="8">
        <f t="shared" si="174"/>
        <v>1.8867924528301887E-3</v>
      </c>
      <c r="R2775" s="10">
        <f t="shared" si="175"/>
        <v>1</v>
      </c>
      <c r="S2775" s="3" t="s">
        <v>8312</v>
      </c>
      <c r="T2775" s="3" t="s">
        <v>8348</v>
      </c>
    </row>
    <row r="2776" spans="1:20" ht="88" x14ac:dyDescent="0.2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14">
        <f t="shared" si="172"/>
        <v>41341.043148148143</v>
      </c>
      <c r="J2776" s="3">
        <v>1362711728</v>
      </c>
      <c r="K2776" s="14">
        <f t="shared" si="173"/>
        <v>41311.043148148143</v>
      </c>
      <c r="L2776" s="3">
        <v>1360119728</v>
      </c>
      <c r="M2776" s="3" t="b">
        <v>0</v>
      </c>
      <c r="N2776" s="3">
        <v>13</v>
      </c>
      <c r="O2776" s="3" t="b">
        <v>0</v>
      </c>
      <c r="P2776" s="3" t="s">
        <v>8299</v>
      </c>
      <c r="Q2776" s="8">
        <f t="shared" si="174"/>
        <v>0.14249999999999999</v>
      </c>
      <c r="R2776" s="10">
        <f t="shared" si="175"/>
        <v>43.846153846153847</v>
      </c>
      <c r="S2776" s="3" t="s">
        <v>8312</v>
      </c>
      <c r="T2776" s="3" t="s">
        <v>8348</v>
      </c>
    </row>
    <row r="2777" spans="1:20" ht="88" x14ac:dyDescent="0.2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14">
        <f t="shared" si="172"/>
        <v>40892.930023148147</v>
      </c>
      <c r="J2777" s="3">
        <v>1323994754</v>
      </c>
      <c r="K2777" s="14">
        <f t="shared" si="173"/>
        <v>40862.930023148147</v>
      </c>
      <c r="L2777" s="3">
        <v>1321402754</v>
      </c>
      <c r="M2777" s="3" t="b">
        <v>0</v>
      </c>
      <c r="N2777" s="3">
        <v>2</v>
      </c>
      <c r="O2777" s="3" t="b">
        <v>0</v>
      </c>
      <c r="P2777" s="3" t="s">
        <v>8299</v>
      </c>
      <c r="Q2777" s="8">
        <f t="shared" si="174"/>
        <v>0.03</v>
      </c>
      <c r="R2777" s="10">
        <f t="shared" si="175"/>
        <v>75</v>
      </c>
      <c r="S2777" s="3" t="s">
        <v>8312</v>
      </c>
      <c r="T2777" s="3" t="s">
        <v>8348</v>
      </c>
    </row>
    <row r="2778" spans="1:20" ht="110" x14ac:dyDescent="0.2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14">
        <f t="shared" si="172"/>
        <v>42167.213842592588</v>
      </c>
      <c r="J2778" s="3">
        <v>1434092876</v>
      </c>
      <c r="K2778" s="14">
        <f t="shared" si="173"/>
        <v>42136.213842592588</v>
      </c>
      <c r="L2778" s="3">
        <v>1431414476</v>
      </c>
      <c r="M2778" s="3" t="b">
        <v>0</v>
      </c>
      <c r="N2778" s="3">
        <v>36</v>
      </c>
      <c r="O2778" s="3" t="b">
        <v>0</v>
      </c>
      <c r="P2778" s="3" t="s">
        <v>8299</v>
      </c>
      <c r="Q2778" s="8">
        <f t="shared" si="174"/>
        <v>7.8809523809523815E-2</v>
      </c>
      <c r="R2778" s="10">
        <f t="shared" si="175"/>
        <v>45.972222222222221</v>
      </c>
      <c r="S2778" s="3" t="s">
        <v>8312</v>
      </c>
      <c r="T2778" s="3" t="s">
        <v>8348</v>
      </c>
    </row>
    <row r="2779" spans="1:20" ht="88" x14ac:dyDescent="0.2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14">
        <f t="shared" si="172"/>
        <v>42202.585694444446</v>
      </c>
      <c r="J2779" s="3">
        <v>1437149004</v>
      </c>
      <c r="K2779" s="14">
        <f t="shared" si="173"/>
        <v>42172.585694444446</v>
      </c>
      <c r="L2779" s="3">
        <v>1434557004</v>
      </c>
      <c r="M2779" s="3" t="b">
        <v>0</v>
      </c>
      <c r="N2779" s="3">
        <v>1</v>
      </c>
      <c r="O2779" s="3" t="b">
        <v>0</v>
      </c>
      <c r="P2779" s="3" t="s">
        <v>8299</v>
      </c>
      <c r="Q2779" s="8">
        <f t="shared" si="174"/>
        <v>3.3333333333333335E-3</v>
      </c>
      <c r="R2779" s="10">
        <f t="shared" si="175"/>
        <v>10</v>
      </c>
      <c r="S2779" s="3" t="s">
        <v>8312</v>
      </c>
      <c r="T2779" s="3" t="s">
        <v>8348</v>
      </c>
    </row>
    <row r="2780" spans="1:20" ht="110" x14ac:dyDescent="0.2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14">
        <f t="shared" si="172"/>
        <v>41876.894745370366</v>
      </c>
      <c r="J2780" s="3">
        <v>1409009306</v>
      </c>
      <c r="K2780" s="14">
        <f t="shared" si="173"/>
        <v>41846.894745370366</v>
      </c>
      <c r="L2780" s="3">
        <v>1406417306</v>
      </c>
      <c r="M2780" s="3" t="b">
        <v>0</v>
      </c>
      <c r="N2780" s="3">
        <v>15</v>
      </c>
      <c r="O2780" s="3" t="b">
        <v>0</v>
      </c>
      <c r="P2780" s="3" t="s">
        <v>8299</v>
      </c>
      <c r="Q2780" s="8">
        <f t="shared" si="174"/>
        <v>0.25545454545454543</v>
      </c>
      <c r="R2780" s="10">
        <f t="shared" si="175"/>
        <v>93.666666666666671</v>
      </c>
      <c r="S2780" s="3" t="s">
        <v>8312</v>
      </c>
      <c r="T2780" s="3" t="s">
        <v>8348</v>
      </c>
    </row>
    <row r="2781" spans="1:20" ht="88" x14ac:dyDescent="0.2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14">
        <f t="shared" si="172"/>
        <v>42330.544224537036</v>
      </c>
      <c r="J2781" s="3">
        <v>1448204621</v>
      </c>
      <c r="K2781" s="14">
        <f t="shared" si="173"/>
        <v>42300.502557870372</v>
      </c>
      <c r="L2781" s="3">
        <v>1445609021</v>
      </c>
      <c r="M2781" s="3" t="b">
        <v>0</v>
      </c>
      <c r="N2781" s="3">
        <v>1</v>
      </c>
      <c r="O2781" s="3" t="b">
        <v>0</v>
      </c>
      <c r="P2781" s="3" t="s">
        <v>8299</v>
      </c>
      <c r="Q2781" s="8">
        <f t="shared" si="174"/>
        <v>2.12E-2</v>
      </c>
      <c r="R2781" s="10">
        <f t="shared" si="175"/>
        <v>53</v>
      </c>
      <c r="S2781" s="3" t="s">
        <v>8312</v>
      </c>
      <c r="T2781" s="3" t="s">
        <v>8348</v>
      </c>
    </row>
    <row r="2782" spans="1:20" ht="66" x14ac:dyDescent="0.2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14">
        <f t="shared" si="172"/>
        <v>42804.364444444444</v>
      </c>
      <c r="J2782" s="3">
        <v>1489142688</v>
      </c>
      <c r="K2782" s="14">
        <f t="shared" si="173"/>
        <v>42774.364444444444</v>
      </c>
      <c r="L2782" s="3">
        <v>1486550688</v>
      </c>
      <c r="M2782" s="3" t="b">
        <v>0</v>
      </c>
      <c r="N2782" s="3">
        <v>0</v>
      </c>
      <c r="O2782" s="3" t="b">
        <v>0</v>
      </c>
      <c r="P2782" s="3" t="s">
        <v>8299</v>
      </c>
      <c r="Q2782" s="8">
        <f t="shared" si="174"/>
        <v>0</v>
      </c>
      <c r="R2782" s="10" t="e">
        <f t="shared" si="175"/>
        <v>#DIV/0!</v>
      </c>
      <c r="S2782" s="3" t="s">
        <v>8312</v>
      </c>
      <c r="T2782" s="3" t="s">
        <v>8348</v>
      </c>
    </row>
    <row r="2783" spans="1:20" ht="66" x14ac:dyDescent="0.2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14">
        <f t="shared" si="172"/>
        <v>42047.208333333336</v>
      </c>
      <c r="J2783" s="3">
        <v>1423724400</v>
      </c>
      <c r="K2783" s="14">
        <f t="shared" si="173"/>
        <v>42018.858263888884</v>
      </c>
      <c r="L2783" s="3">
        <v>1421274954</v>
      </c>
      <c r="M2783" s="3" t="b">
        <v>0</v>
      </c>
      <c r="N2783" s="3">
        <v>28</v>
      </c>
      <c r="O2783" s="3" t="b">
        <v>1</v>
      </c>
      <c r="P2783" s="3" t="s">
        <v>8266</v>
      </c>
      <c r="Q2783" s="8">
        <f t="shared" si="174"/>
        <v>1.0528</v>
      </c>
      <c r="R2783" s="10">
        <f t="shared" si="175"/>
        <v>47</v>
      </c>
      <c r="S2783" s="3" t="s">
        <v>8307</v>
      </c>
      <c r="T2783" s="3" t="s">
        <v>8308</v>
      </c>
    </row>
    <row r="2784" spans="1:20" ht="66" x14ac:dyDescent="0.2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14">
        <f t="shared" si="172"/>
        <v>42052.124305555553</v>
      </c>
      <c r="J2784" s="3">
        <v>1424149140</v>
      </c>
      <c r="K2784" s="14">
        <f t="shared" si="173"/>
        <v>42026.841643518514</v>
      </c>
      <c r="L2784" s="3">
        <v>1421964718</v>
      </c>
      <c r="M2784" s="3" t="b">
        <v>0</v>
      </c>
      <c r="N2784" s="3">
        <v>18</v>
      </c>
      <c r="O2784" s="3" t="b">
        <v>1</v>
      </c>
      <c r="P2784" s="3" t="s">
        <v>8266</v>
      </c>
      <c r="Q2784" s="8">
        <f t="shared" si="174"/>
        <v>1.2</v>
      </c>
      <c r="R2784" s="10">
        <f t="shared" si="175"/>
        <v>66.666666666666671</v>
      </c>
      <c r="S2784" s="3" t="s">
        <v>8307</v>
      </c>
      <c r="T2784" s="3" t="s">
        <v>8308</v>
      </c>
    </row>
    <row r="2785" spans="1:20" ht="88" x14ac:dyDescent="0.2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14">
        <f t="shared" si="172"/>
        <v>42117.451921296299</v>
      </c>
      <c r="J2785" s="3">
        <v>1429793446</v>
      </c>
      <c r="K2785" s="14">
        <f t="shared" si="173"/>
        <v>42103.451921296299</v>
      </c>
      <c r="L2785" s="3">
        <v>1428583846</v>
      </c>
      <c r="M2785" s="3" t="b">
        <v>0</v>
      </c>
      <c r="N2785" s="3">
        <v>61</v>
      </c>
      <c r="O2785" s="3" t="b">
        <v>1</v>
      </c>
      <c r="P2785" s="3" t="s">
        <v>8266</v>
      </c>
      <c r="Q2785" s="8">
        <f t="shared" si="174"/>
        <v>1.145</v>
      </c>
      <c r="R2785" s="10">
        <f t="shared" si="175"/>
        <v>18.770491803278688</v>
      </c>
      <c r="S2785" s="3" t="s">
        <v>8307</v>
      </c>
      <c r="T2785" s="3" t="s">
        <v>8308</v>
      </c>
    </row>
    <row r="2786" spans="1:20" ht="88" x14ac:dyDescent="0.2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14">
        <f t="shared" si="172"/>
        <v>41941.704201388886</v>
      </c>
      <c r="J2786" s="3">
        <v>1414608843</v>
      </c>
      <c r="K2786" s="14">
        <f t="shared" si="173"/>
        <v>41920.704201388886</v>
      </c>
      <c r="L2786" s="3">
        <v>1412794443</v>
      </c>
      <c r="M2786" s="3" t="b">
        <v>0</v>
      </c>
      <c r="N2786" s="3">
        <v>108</v>
      </c>
      <c r="O2786" s="3" t="b">
        <v>1</v>
      </c>
      <c r="P2786" s="3" t="s">
        <v>8266</v>
      </c>
      <c r="Q2786" s="8">
        <f t="shared" si="174"/>
        <v>1.19</v>
      </c>
      <c r="R2786" s="10">
        <f t="shared" si="175"/>
        <v>66.111111111111114</v>
      </c>
      <c r="S2786" s="3" t="s">
        <v>8307</v>
      </c>
      <c r="T2786" s="3" t="s">
        <v>8308</v>
      </c>
    </row>
    <row r="2787" spans="1:20" ht="88" x14ac:dyDescent="0.2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14">
        <f t="shared" si="172"/>
        <v>42587.791666666664</v>
      </c>
      <c r="J2787" s="3">
        <v>1470430800</v>
      </c>
      <c r="K2787" s="14">
        <f t="shared" si="173"/>
        <v>42558.106099537035</v>
      </c>
      <c r="L2787" s="3">
        <v>1467865967</v>
      </c>
      <c r="M2787" s="3" t="b">
        <v>0</v>
      </c>
      <c r="N2787" s="3">
        <v>142</v>
      </c>
      <c r="O2787" s="3" t="b">
        <v>1</v>
      </c>
      <c r="P2787" s="3" t="s">
        <v>8266</v>
      </c>
      <c r="Q2787" s="8">
        <f t="shared" si="174"/>
        <v>1.0468</v>
      </c>
      <c r="R2787" s="10">
        <f t="shared" si="175"/>
        <v>36.859154929577464</v>
      </c>
      <c r="S2787" s="3" t="s">
        <v>8307</v>
      </c>
      <c r="T2787" s="3" t="s">
        <v>8308</v>
      </c>
    </row>
    <row r="2788" spans="1:20" ht="66" x14ac:dyDescent="0.2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14">
        <f t="shared" si="172"/>
        <v>41829.485879629625</v>
      </c>
      <c r="J2788" s="3">
        <v>1404913180</v>
      </c>
      <c r="K2788" s="14">
        <f t="shared" si="173"/>
        <v>41815.485879629625</v>
      </c>
      <c r="L2788" s="3">
        <v>1403703580</v>
      </c>
      <c r="M2788" s="3" t="b">
        <v>0</v>
      </c>
      <c r="N2788" s="3">
        <v>74</v>
      </c>
      <c r="O2788" s="3" t="b">
        <v>1</v>
      </c>
      <c r="P2788" s="3" t="s">
        <v>8266</v>
      </c>
      <c r="Q2788" s="8">
        <f t="shared" si="174"/>
        <v>1.1783999999999999</v>
      </c>
      <c r="R2788" s="10">
        <f t="shared" si="175"/>
        <v>39.810810810810814</v>
      </c>
      <c r="S2788" s="3" t="s">
        <v>8307</v>
      </c>
      <c r="T2788" s="3" t="s">
        <v>8308</v>
      </c>
    </row>
    <row r="2789" spans="1:20" ht="88" x14ac:dyDescent="0.2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14">
        <f t="shared" si="172"/>
        <v>41838.115185185183</v>
      </c>
      <c r="J2789" s="3">
        <v>1405658752</v>
      </c>
      <c r="K2789" s="14">
        <f t="shared" si="173"/>
        <v>41808.115185185183</v>
      </c>
      <c r="L2789" s="3">
        <v>1403066752</v>
      </c>
      <c r="M2789" s="3" t="b">
        <v>0</v>
      </c>
      <c r="N2789" s="3">
        <v>38</v>
      </c>
      <c r="O2789" s="3" t="b">
        <v>1</v>
      </c>
      <c r="P2789" s="3" t="s">
        <v>8266</v>
      </c>
      <c r="Q2789" s="8">
        <f t="shared" si="174"/>
        <v>1.1970000000000001</v>
      </c>
      <c r="R2789" s="10">
        <f t="shared" si="175"/>
        <v>31.5</v>
      </c>
      <c r="S2789" s="3" t="s">
        <v>8307</v>
      </c>
      <c r="T2789" s="3" t="s">
        <v>8308</v>
      </c>
    </row>
    <row r="2790" spans="1:20" ht="88" x14ac:dyDescent="0.2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14">
        <f t="shared" si="172"/>
        <v>42580.618553240733</v>
      </c>
      <c r="J2790" s="3">
        <v>1469811043</v>
      </c>
      <c r="K2790" s="14">
        <f t="shared" si="173"/>
        <v>42550.61855324074</v>
      </c>
      <c r="L2790" s="3">
        <v>1467219043</v>
      </c>
      <c r="M2790" s="3" t="b">
        <v>0</v>
      </c>
      <c r="N2790" s="3">
        <v>20</v>
      </c>
      <c r="O2790" s="3" t="b">
        <v>1</v>
      </c>
      <c r="P2790" s="3" t="s">
        <v>8266</v>
      </c>
      <c r="Q2790" s="8">
        <f t="shared" si="174"/>
        <v>1.0249999999999999</v>
      </c>
      <c r="R2790" s="10">
        <f t="shared" si="175"/>
        <v>102.5</v>
      </c>
      <c r="S2790" s="3" t="s">
        <v>8307</v>
      </c>
      <c r="T2790" s="3" t="s">
        <v>8308</v>
      </c>
    </row>
    <row r="2791" spans="1:20" ht="44" x14ac:dyDescent="0.2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14">
        <f t="shared" si="172"/>
        <v>42075.083333333336</v>
      </c>
      <c r="J2791" s="3">
        <v>1426132800</v>
      </c>
      <c r="K2791" s="14">
        <f t="shared" si="173"/>
        <v>42055.929791666662</v>
      </c>
      <c r="L2791" s="3">
        <v>1424477934</v>
      </c>
      <c r="M2791" s="3" t="b">
        <v>0</v>
      </c>
      <c r="N2791" s="3">
        <v>24</v>
      </c>
      <c r="O2791" s="3" t="b">
        <v>1</v>
      </c>
      <c r="P2791" s="3" t="s">
        <v>8266</v>
      </c>
      <c r="Q2791" s="8">
        <f t="shared" si="174"/>
        <v>1.0116666666666667</v>
      </c>
      <c r="R2791" s="10">
        <f t="shared" si="175"/>
        <v>126.45833333333333</v>
      </c>
      <c r="S2791" s="3" t="s">
        <v>8307</v>
      </c>
      <c r="T2791" s="3" t="s">
        <v>8308</v>
      </c>
    </row>
    <row r="2792" spans="1:20" ht="88" x14ac:dyDescent="0.2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14">
        <f t="shared" si="172"/>
        <v>42046.855358796289</v>
      </c>
      <c r="J2792" s="3">
        <v>1423693903</v>
      </c>
      <c r="K2792" s="14">
        <f t="shared" si="173"/>
        <v>42016.855358796289</v>
      </c>
      <c r="L2792" s="3">
        <v>1421101903</v>
      </c>
      <c r="M2792" s="3" t="b">
        <v>0</v>
      </c>
      <c r="N2792" s="3">
        <v>66</v>
      </c>
      <c r="O2792" s="3" t="b">
        <v>1</v>
      </c>
      <c r="P2792" s="3" t="s">
        <v>8266</v>
      </c>
      <c r="Q2792" s="8">
        <f t="shared" si="174"/>
        <v>1.0533333333333332</v>
      </c>
      <c r="R2792" s="10">
        <f t="shared" si="175"/>
        <v>47.878787878787875</v>
      </c>
      <c r="S2792" s="3" t="s">
        <v>8307</v>
      </c>
      <c r="T2792" s="3" t="s">
        <v>8308</v>
      </c>
    </row>
    <row r="2793" spans="1:20" ht="110" x14ac:dyDescent="0.2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14">
        <f t="shared" si="172"/>
        <v>42622.083333333336</v>
      </c>
      <c r="J2793" s="3">
        <v>1473393600</v>
      </c>
      <c r="K2793" s="14">
        <f t="shared" si="173"/>
        <v>42591.816655092589</v>
      </c>
      <c r="L2793" s="3">
        <v>1470778559</v>
      </c>
      <c r="M2793" s="3" t="b">
        <v>0</v>
      </c>
      <c r="N2793" s="3">
        <v>28</v>
      </c>
      <c r="O2793" s="3" t="b">
        <v>1</v>
      </c>
      <c r="P2793" s="3" t="s">
        <v>8266</v>
      </c>
      <c r="Q2793" s="8">
        <f t="shared" si="174"/>
        <v>1.0249999999999999</v>
      </c>
      <c r="R2793" s="10">
        <f t="shared" si="175"/>
        <v>73.214285714285708</v>
      </c>
      <c r="S2793" s="3" t="s">
        <v>8307</v>
      </c>
      <c r="T2793" s="3" t="s">
        <v>8308</v>
      </c>
    </row>
    <row r="2794" spans="1:20" ht="110" x14ac:dyDescent="0.2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14">
        <f t="shared" si="172"/>
        <v>42228.147673611107</v>
      </c>
      <c r="J2794" s="3">
        <v>1439357559</v>
      </c>
      <c r="K2794" s="14">
        <f t="shared" si="173"/>
        <v>42183.147673611107</v>
      </c>
      <c r="L2794" s="3">
        <v>1435469559</v>
      </c>
      <c r="M2794" s="3" t="b">
        <v>0</v>
      </c>
      <c r="N2794" s="3">
        <v>24</v>
      </c>
      <c r="O2794" s="3" t="b">
        <v>1</v>
      </c>
      <c r="P2794" s="3" t="s">
        <v>8266</v>
      </c>
      <c r="Q2794" s="8">
        <f t="shared" si="174"/>
        <v>1.0760000000000001</v>
      </c>
      <c r="R2794" s="10">
        <f t="shared" si="175"/>
        <v>89.666666666666671</v>
      </c>
      <c r="S2794" s="3" t="s">
        <v>8307</v>
      </c>
      <c r="T2794" s="3" t="s">
        <v>8308</v>
      </c>
    </row>
    <row r="2795" spans="1:20" ht="110" x14ac:dyDescent="0.2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14">
        <f t="shared" si="172"/>
        <v>42206.335706018515</v>
      </c>
      <c r="J2795" s="3">
        <v>1437473005</v>
      </c>
      <c r="K2795" s="14">
        <f t="shared" si="173"/>
        <v>42176.335706018515</v>
      </c>
      <c r="L2795" s="3">
        <v>1434881005</v>
      </c>
      <c r="M2795" s="3" t="b">
        <v>0</v>
      </c>
      <c r="N2795" s="3">
        <v>73</v>
      </c>
      <c r="O2795" s="3" t="b">
        <v>1</v>
      </c>
      <c r="P2795" s="3" t="s">
        <v>8266</v>
      </c>
      <c r="Q2795" s="8">
        <f t="shared" si="174"/>
        <v>1.105675</v>
      </c>
      <c r="R2795" s="10">
        <f t="shared" si="175"/>
        <v>151.4623287671233</v>
      </c>
      <c r="S2795" s="3" t="s">
        <v>8307</v>
      </c>
      <c r="T2795" s="3" t="s">
        <v>8308</v>
      </c>
    </row>
    <row r="2796" spans="1:20" ht="110" x14ac:dyDescent="0.2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14">
        <f t="shared" si="172"/>
        <v>42432.708333333336</v>
      </c>
      <c r="J2796" s="3">
        <v>1457031600</v>
      </c>
      <c r="K2796" s="14">
        <f t="shared" si="173"/>
        <v>42416.60832175926</v>
      </c>
      <c r="L2796" s="3">
        <v>1455640559</v>
      </c>
      <c r="M2796" s="3" t="b">
        <v>0</v>
      </c>
      <c r="N2796" s="3">
        <v>3</v>
      </c>
      <c r="O2796" s="3" t="b">
        <v>1</v>
      </c>
      <c r="P2796" s="3" t="s">
        <v>8266</v>
      </c>
      <c r="Q2796" s="8">
        <f t="shared" si="174"/>
        <v>1.5</v>
      </c>
      <c r="R2796" s="10">
        <f t="shared" si="175"/>
        <v>25</v>
      </c>
      <c r="S2796" s="3" t="s">
        <v>8307</v>
      </c>
      <c r="T2796" s="3" t="s">
        <v>8308</v>
      </c>
    </row>
    <row r="2797" spans="1:20" ht="88" x14ac:dyDescent="0.2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14">
        <f t="shared" si="172"/>
        <v>41796.875</v>
      </c>
      <c r="J2797" s="3">
        <v>1402095600</v>
      </c>
      <c r="K2797" s="14">
        <f t="shared" si="173"/>
        <v>41780.442604166667</v>
      </c>
      <c r="L2797" s="3">
        <v>1400675841</v>
      </c>
      <c r="M2797" s="3" t="b">
        <v>0</v>
      </c>
      <c r="N2797" s="3">
        <v>20</v>
      </c>
      <c r="O2797" s="3" t="b">
        <v>1</v>
      </c>
      <c r="P2797" s="3" t="s">
        <v>8266</v>
      </c>
      <c r="Q2797" s="8">
        <f t="shared" si="174"/>
        <v>1.0428571428571429</v>
      </c>
      <c r="R2797" s="10">
        <f t="shared" si="175"/>
        <v>36.5</v>
      </c>
      <c r="S2797" s="3" t="s">
        <v>8307</v>
      </c>
      <c r="T2797" s="3" t="s">
        <v>8308</v>
      </c>
    </row>
    <row r="2798" spans="1:20" ht="88" x14ac:dyDescent="0.2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14">
        <f t="shared" si="172"/>
        <v>41825.444768518515</v>
      </c>
      <c r="J2798" s="3">
        <v>1404564028</v>
      </c>
      <c r="K2798" s="14">
        <f t="shared" si="173"/>
        <v>41795.444768518515</v>
      </c>
      <c r="L2798" s="3">
        <v>1401972028</v>
      </c>
      <c r="M2798" s="3" t="b">
        <v>0</v>
      </c>
      <c r="N2798" s="3">
        <v>21</v>
      </c>
      <c r="O2798" s="3" t="b">
        <v>1</v>
      </c>
      <c r="P2798" s="3" t="s">
        <v>8266</v>
      </c>
      <c r="Q2798" s="8">
        <f t="shared" si="174"/>
        <v>1.155</v>
      </c>
      <c r="R2798" s="10">
        <f t="shared" si="175"/>
        <v>44</v>
      </c>
      <c r="S2798" s="3" t="s">
        <v>8307</v>
      </c>
      <c r="T2798" s="3" t="s">
        <v>8308</v>
      </c>
    </row>
    <row r="2799" spans="1:20" ht="88" x14ac:dyDescent="0.2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14">
        <f t="shared" si="172"/>
        <v>41828.856944444444</v>
      </c>
      <c r="J2799" s="3">
        <v>1404858840</v>
      </c>
      <c r="K2799" s="14">
        <f t="shared" si="173"/>
        <v>41798.856944444444</v>
      </c>
      <c r="L2799" s="3">
        <v>1402266840</v>
      </c>
      <c r="M2799" s="3" t="b">
        <v>0</v>
      </c>
      <c r="N2799" s="3">
        <v>94</v>
      </c>
      <c r="O2799" s="3" t="b">
        <v>1</v>
      </c>
      <c r="P2799" s="3" t="s">
        <v>8266</v>
      </c>
      <c r="Q2799" s="8">
        <f t="shared" si="174"/>
        <v>1.02645125</v>
      </c>
      <c r="R2799" s="10">
        <f t="shared" si="175"/>
        <v>87.357553191489373</v>
      </c>
      <c r="S2799" s="3" t="s">
        <v>8307</v>
      </c>
      <c r="T2799" s="3" t="s">
        <v>8308</v>
      </c>
    </row>
    <row r="2800" spans="1:20" ht="110" x14ac:dyDescent="0.2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14">
        <f t="shared" si="172"/>
        <v>42216.583333333336</v>
      </c>
      <c r="J2800" s="3">
        <v>1438358400</v>
      </c>
      <c r="K2800" s="14">
        <f t="shared" si="173"/>
        <v>42201.591678240737</v>
      </c>
      <c r="L2800" s="3">
        <v>1437063121</v>
      </c>
      <c r="M2800" s="3" t="b">
        <v>0</v>
      </c>
      <c r="N2800" s="3">
        <v>139</v>
      </c>
      <c r="O2800" s="3" t="b">
        <v>1</v>
      </c>
      <c r="P2800" s="3" t="s">
        <v>8266</v>
      </c>
      <c r="Q2800" s="8">
        <f t="shared" si="174"/>
        <v>1.014</v>
      </c>
      <c r="R2800" s="10">
        <f t="shared" si="175"/>
        <v>36.474820143884891</v>
      </c>
      <c r="S2800" s="3" t="s">
        <v>8307</v>
      </c>
      <c r="T2800" s="3" t="s">
        <v>8308</v>
      </c>
    </row>
    <row r="2801" spans="1:20" ht="110" x14ac:dyDescent="0.2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14">
        <f t="shared" si="172"/>
        <v>42538.583333333336</v>
      </c>
      <c r="J2801" s="3">
        <v>1466179200</v>
      </c>
      <c r="K2801" s="14">
        <f t="shared" si="173"/>
        <v>42507.18136574074</v>
      </c>
      <c r="L2801" s="3">
        <v>1463466070</v>
      </c>
      <c r="M2801" s="3" t="b">
        <v>0</v>
      </c>
      <c r="N2801" s="3">
        <v>130</v>
      </c>
      <c r="O2801" s="3" t="b">
        <v>1</v>
      </c>
      <c r="P2801" s="3" t="s">
        <v>8266</v>
      </c>
      <c r="Q2801" s="8">
        <f t="shared" si="174"/>
        <v>1.1663479999999999</v>
      </c>
      <c r="R2801" s="10">
        <f t="shared" si="175"/>
        <v>44.859538461538463</v>
      </c>
      <c r="S2801" s="3" t="s">
        <v>8307</v>
      </c>
      <c r="T2801" s="3" t="s">
        <v>8308</v>
      </c>
    </row>
    <row r="2802" spans="1:20" ht="88" x14ac:dyDescent="0.2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14">
        <f t="shared" si="172"/>
        <v>42008.469513888886</v>
      </c>
      <c r="J2802" s="3">
        <v>1420377366</v>
      </c>
      <c r="K2802" s="14">
        <f t="shared" si="173"/>
        <v>41948.469513888886</v>
      </c>
      <c r="L2802" s="3">
        <v>1415193366</v>
      </c>
      <c r="M2802" s="3" t="b">
        <v>0</v>
      </c>
      <c r="N2802" s="3">
        <v>31</v>
      </c>
      <c r="O2802" s="3" t="b">
        <v>1</v>
      </c>
      <c r="P2802" s="3" t="s">
        <v>8266</v>
      </c>
      <c r="Q2802" s="8">
        <f t="shared" si="174"/>
        <v>1.33</v>
      </c>
      <c r="R2802" s="10">
        <f t="shared" si="175"/>
        <v>42.903225806451616</v>
      </c>
      <c r="S2802" s="3" t="s">
        <v>8307</v>
      </c>
      <c r="T2802" s="3" t="s">
        <v>8308</v>
      </c>
    </row>
    <row r="2803" spans="1:20" ht="88" x14ac:dyDescent="0.2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14">
        <f t="shared" si="172"/>
        <v>41922.375</v>
      </c>
      <c r="J2803" s="3">
        <v>1412938800</v>
      </c>
      <c r="K2803" s="14">
        <f t="shared" si="173"/>
        <v>41900.159826388888</v>
      </c>
      <c r="L2803" s="3">
        <v>1411019409</v>
      </c>
      <c r="M2803" s="3" t="b">
        <v>0</v>
      </c>
      <c r="N2803" s="3">
        <v>13</v>
      </c>
      <c r="O2803" s="3" t="b">
        <v>1</v>
      </c>
      <c r="P2803" s="3" t="s">
        <v>8266</v>
      </c>
      <c r="Q2803" s="8">
        <f t="shared" si="174"/>
        <v>1.3320000000000001</v>
      </c>
      <c r="R2803" s="10">
        <f t="shared" si="175"/>
        <v>51.230769230769234</v>
      </c>
      <c r="S2803" s="3" t="s">
        <v>8307</v>
      </c>
      <c r="T2803" s="3" t="s">
        <v>8308</v>
      </c>
    </row>
    <row r="2804" spans="1:20" ht="88" x14ac:dyDescent="0.2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14">
        <f t="shared" si="172"/>
        <v>42222.563738425924</v>
      </c>
      <c r="J2804" s="3">
        <v>1438875107</v>
      </c>
      <c r="K2804" s="14">
        <f t="shared" si="173"/>
        <v>42192.563738425924</v>
      </c>
      <c r="L2804" s="3">
        <v>1436283107</v>
      </c>
      <c r="M2804" s="3" t="b">
        <v>0</v>
      </c>
      <c r="N2804" s="3">
        <v>90</v>
      </c>
      <c r="O2804" s="3" t="b">
        <v>1</v>
      </c>
      <c r="P2804" s="3" t="s">
        <v>8266</v>
      </c>
      <c r="Q2804" s="8">
        <f t="shared" si="174"/>
        <v>1.0183333333333333</v>
      </c>
      <c r="R2804" s="10">
        <f t="shared" si="175"/>
        <v>33.944444444444443</v>
      </c>
      <c r="S2804" s="3" t="s">
        <v>8307</v>
      </c>
      <c r="T2804" s="3" t="s">
        <v>8308</v>
      </c>
    </row>
    <row r="2805" spans="1:20" ht="110" x14ac:dyDescent="0.2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14">
        <f t="shared" si="172"/>
        <v>42200.916666666664</v>
      </c>
      <c r="J2805" s="3">
        <v>1437004800</v>
      </c>
      <c r="K2805" s="14">
        <f t="shared" si="173"/>
        <v>42157.982361111113</v>
      </c>
      <c r="L2805" s="3">
        <v>1433295276</v>
      </c>
      <c r="M2805" s="3" t="b">
        <v>0</v>
      </c>
      <c r="N2805" s="3">
        <v>141</v>
      </c>
      <c r="O2805" s="3" t="b">
        <v>1</v>
      </c>
      <c r="P2805" s="3" t="s">
        <v>8266</v>
      </c>
      <c r="Q2805" s="8">
        <f t="shared" si="174"/>
        <v>1.2795000000000001</v>
      </c>
      <c r="R2805" s="10">
        <f t="shared" si="175"/>
        <v>90.744680851063833</v>
      </c>
      <c r="S2805" s="3" t="s">
        <v>8307</v>
      </c>
      <c r="T2805" s="3" t="s">
        <v>8308</v>
      </c>
    </row>
    <row r="2806" spans="1:20" ht="110" x14ac:dyDescent="0.2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14">
        <f t="shared" si="172"/>
        <v>41911.370254629626</v>
      </c>
      <c r="J2806" s="3">
        <v>1411987990</v>
      </c>
      <c r="K2806" s="14">
        <f t="shared" si="173"/>
        <v>41881.370254629626</v>
      </c>
      <c r="L2806" s="3">
        <v>1409395990</v>
      </c>
      <c r="M2806" s="3" t="b">
        <v>0</v>
      </c>
      <c r="N2806" s="3">
        <v>23</v>
      </c>
      <c r="O2806" s="3" t="b">
        <v>1</v>
      </c>
      <c r="P2806" s="3" t="s">
        <v>8266</v>
      </c>
      <c r="Q2806" s="8">
        <f t="shared" si="174"/>
        <v>1.1499999999999999</v>
      </c>
      <c r="R2806" s="10">
        <f t="shared" si="175"/>
        <v>50</v>
      </c>
      <c r="S2806" s="3" t="s">
        <v>8307</v>
      </c>
      <c r="T2806" s="3" t="s">
        <v>8308</v>
      </c>
    </row>
    <row r="2807" spans="1:20" ht="110" x14ac:dyDescent="0.2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14">
        <f t="shared" si="172"/>
        <v>42238.4221412037</v>
      </c>
      <c r="J2807" s="3">
        <v>1440245273</v>
      </c>
      <c r="K2807" s="14">
        <f t="shared" si="173"/>
        <v>42213.4221412037</v>
      </c>
      <c r="L2807" s="3">
        <v>1438085273</v>
      </c>
      <c r="M2807" s="3" t="b">
        <v>0</v>
      </c>
      <c r="N2807" s="3">
        <v>18</v>
      </c>
      <c r="O2807" s="3" t="b">
        <v>1</v>
      </c>
      <c r="P2807" s="3" t="s">
        <v>8266</v>
      </c>
      <c r="Q2807" s="8">
        <f t="shared" si="174"/>
        <v>1.1000000000000001</v>
      </c>
      <c r="R2807" s="10">
        <f t="shared" si="175"/>
        <v>24.444444444444443</v>
      </c>
      <c r="S2807" s="3" t="s">
        <v>8307</v>
      </c>
      <c r="T2807" s="3" t="s">
        <v>8308</v>
      </c>
    </row>
    <row r="2808" spans="1:20" ht="88" x14ac:dyDescent="0.2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14">
        <f t="shared" si="172"/>
        <v>42221.374999999993</v>
      </c>
      <c r="J2808" s="3">
        <v>1438772400</v>
      </c>
      <c r="K2808" s="14">
        <f t="shared" si="173"/>
        <v>42185.183912037035</v>
      </c>
      <c r="L2808" s="3">
        <v>1435645490</v>
      </c>
      <c r="M2808" s="3" t="b">
        <v>0</v>
      </c>
      <c r="N2808" s="3">
        <v>76</v>
      </c>
      <c r="O2808" s="3" t="b">
        <v>1</v>
      </c>
      <c r="P2808" s="3" t="s">
        <v>8266</v>
      </c>
      <c r="Q2808" s="8">
        <f t="shared" si="174"/>
        <v>1.121</v>
      </c>
      <c r="R2808" s="10">
        <f t="shared" si="175"/>
        <v>44.25</v>
      </c>
      <c r="S2808" s="3" t="s">
        <v>8307</v>
      </c>
      <c r="T2808" s="3" t="s">
        <v>8308</v>
      </c>
    </row>
    <row r="2809" spans="1:20" ht="44" x14ac:dyDescent="0.2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14">
        <f t="shared" si="172"/>
        <v>42184.789791666662</v>
      </c>
      <c r="J2809" s="3">
        <v>1435611438</v>
      </c>
      <c r="K2809" s="14">
        <f t="shared" si="173"/>
        <v>42154.789791666662</v>
      </c>
      <c r="L2809" s="3">
        <v>1433019438</v>
      </c>
      <c r="M2809" s="3" t="b">
        <v>0</v>
      </c>
      <c r="N2809" s="3">
        <v>93</v>
      </c>
      <c r="O2809" s="3" t="b">
        <v>1</v>
      </c>
      <c r="P2809" s="3" t="s">
        <v>8266</v>
      </c>
      <c r="Q2809" s="8">
        <f t="shared" si="174"/>
        <v>1.26</v>
      </c>
      <c r="R2809" s="10">
        <f t="shared" si="175"/>
        <v>67.741935483870961</v>
      </c>
      <c r="S2809" s="3" t="s">
        <v>8307</v>
      </c>
      <c r="T2809" s="3" t="s">
        <v>8308</v>
      </c>
    </row>
    <row r="2810" spans="1:20" ht="88" x14ac:dyDescent="0.2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14">
        <f t="shared" si="172"/>
        <v>42238.763136574074</v>
      </c>
      <c r="J2810" s="3">
        <v>1440274735</v>
      </c>
      <c r="K2810" s="14">
        <f t="shared" si="173"/>
        <v>42208.763136574074</v>
      </c>
      <c r="L2810" s="3">
        <v>1437682735</v>
      </c>
      <c r="M2810" s="3" t="b">
        <v>0</v>
      </c>
      <c r="N2810" s="3">
        <v>69</v>
      </c>
      <c r="O2810" s="3" t="b">
        <v>1</v>
      </c>
      <c r="P2810" s="3" t="s">
        <v>8266</v>
      </c>
      <c r="Q2810" s="8">
        <f t="shared" si="174"/>
        <v>1.0024444444444445</v>
      </c>
      <c r="R2810" s="10">
        <f t="shared" si="175"/>
        <v>65.376811594202906</v>
      </c>
      <c r="S2810" s="3" t="s">
        <v>8307</v>
      </c>
      <c r="T2810" s="3" t="s">
        <v>8308</v>
      </c>
    </row>
    <row r="2811" spans="1:20" ht="110" x14ac:dyDescent="0.2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14">
        <f t="shared" si="172"/>
        <v>42459.527083333327</v>
      </c>
      <c r="J2811" s="3">
        <v>1459348740</v>
      </c>
      <c r="K2811" s="14">
        <f t="shared" si="173"/>
        <v>42451.413483796299</v>
      </c>
      <c r="L2811" s="3">
        <v>1458647725</v>
      </c>
      <c r="M2811" s="3" t="b">
        <v>0</v>
      </c>
      <c r="N2811" s="3">
        <v>21</v>
      </c>
      <c r="O2811" s="3" t="b">
        <v>1</v>
      </c>
      <c r="P2811" s="3" t="s">
        <v>8266</v>
      </c>
      <c r="Q2811" s="8">
        <f t="shared" si="174"/>
        <v>1.024</v>
      </c>
      <c r="R2811" s="10">
        <f t="shared" si="175"/>
        <v>121.9047619047619</v>
      </c>
      <c r="S2811" s="3" t="s">
        <v>8307</v>
      </c>
      <c r="T2811" s="3" t="s">
        <v>8308</v>
      </c>
    </row>
    <row r="2812" spans="1:20" ht="88" x14ac:dyDescent="0.2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14">
        <f t="shared" si="172"/>
        <v>41791.082638888889</v>
      </c>
      <c r="J2812" s="3">
        <v>1401595140</v>
      </c>
      <c r="K2812" s="14">
        <f t="shared" si="173"/>
        <v>41759.056296296294</v>
      </c>
      <c r="L2812" s="3">
        <v>1398828064</v>
      </c>
      <c r="M2812" s="3" t="b">
        <v>0</v>
      </c>
      <c r="N2812" s="3">
        <v>57</v>
      </c>
      <c r="O2812" s="3" t="b">
        <v>1</v>
      </c>
      <c r="P2812" s="3" t="s">
        <v>8266</v>
      </c>
      <c r="Q2812" s="8">
        <f t="shared" si="174"/>
        <v>1.0820000000000001</v>
      </c>
      <c r="R2812" s="10">
        <f t="shared" si="175"/>
        <v>47.456140350877192</v>
      </c>
      <c r="S2812" s="3" t="s">
        <v>8307</v>
      </c>
      <c r="T2812" s="3" t="s">
        <v>8308</v>
      </c>
    </row>
    <row r="2813" spans="1:20" ht="88" x14ac:dyDescent="0.2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14">
        <f t="shared" si="172"/>
        <v>42058.413229166668</v>
      </c>
      <c r="J2813" s="3">
        <v>1424692503</v>
      </c>
      <c r="K2813" s="14">
        <f t="shared" si="173"/>
        <v>42028.413229166668</v>
      </c>
      <c r="L2813" s="3">
        <v>1422100503</v>
      </c>
      <c r="M2813" s="3" t="b">
        <v>0</v>
      </c>
      <c r="N2813" s="3">
        <v>108</v>
      </c>
      <c r="O2813" s="3" t="b">
        <v>1</v>
      </c>
      <c r="P2813" s="3" t="s">
        <v>8266</v>
      </c>
      <c r="Q2813" s="8">
        <f t="shared" si="174"/>
        <v>1.0026999999999999</v>
      </c>
      <c r="R2813" s="10">
        <f t="shared" si="175"/>
        <v>92.842592592592595</v>
      </c>
      <c r="S2813" s="3" t="s">
        <v>8307</v>
      </c>
      <c r="T2813" s="3" t="s">
        <v>8308</v>
      </c>
    </row>
    <row r="2814" spans="1:20" ht="88" x14ac:dyDescent="0.2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14">
        <f t="shared" si="172"/>
        <v>42100.083333333336</v>
      </c>
      <c r="J2814" s="3">
        <v>1428292800</v>
      </c>
      <c r="K2814" s="14">
        <f t="shared" si="173"/>
        <v>42054.660856481474</v>
      </c>
      <c r="L2814" s="3">
        <v>1424368298</v>
      </c>
      <c r="M2814" s="3" t="b">
        <v>0</v>
      </c>
      <c r="N2814" s="3">
        <v>83</v>
      </c>
      <c r="O2814" s="3" t="b">
        <v>1</v>
      </c>
      <c r="P2814" s="3" t="s">
        <v>8266</v>
      </c>
      <c r="Q2814" s="8">
        <f t="shared" si="174"/>
        <v>1.133</v>
      </c>
      <c r="R2814" s="10">
        <f t="shared" si="175"/>
        <v>68.253012048192772</v>
      </c>
      <c r="S2814" s="3" t="s">
        <v>8307</v>
      </c>
      <c r="T2814" s="3" t="s">
        <v>8308</v>
      </c>
    </row>
    <row r="2815" spans="1:20" ht="88" x14ac:dyDescent="0.2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14">
        <f t="shared" si="172"/>
        <v>42718.659270833326</v>
      </c>
      <c r="J2815" s="3">
        <v>1481737761</v>
      </c>
      <c r="K2815" s="14">
        <f t="shared" si="173"/>
        <v>42693.659270833326</v>
      </c>
      <c r="L2815" s="3">
        <v>1479577761</v>
      </c>
      <c r="M2815" s="3" t="b">
        <v>0</v>
      </c>
      <c r="N2815" s="3">
        <v>96</v>
      </c>
      <c r="O2815" s="3" t="b">
        <v>1</v>
      </c>
      <c r="P2815" s="3" t="s">
        <v>8266</v>
      </c>
      <c r="Q2815" s="8">
        <f t="shared" si="174"/>
        <v>1.2757571428571428</v>
      </c>
      <c r="R2815" s="10">
        <f t="shared" si="175"/>
        <v>37.209583333333335</v>
      </c>
      <c r="S2815" s="3" t="s">
        <v>8307</v>
      </c>
      <c r="T2815" s="3" t="s">
        <v>8308</v>
      </c>
    </row>
    <row r="2816" spans="1:20" ht="88" x14ac:dyDescent="0.2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14">
        <f t="shared" si="172"/>
        <v>42133.316145833327</v>
      </c>
      <c r="J2816" s="3">
        <v>1431164115</v>
      </c>
      <c r="K2816" s="14">
        <f t="shared" si="173"/>
        <v>42103.316145833327</v>
      </c>
      <c r="L2816" s="3">
        <v>1428572115</v>
      </c>
      <c r="M2816" s="3" t="b">
        <v>0</v>
      </c>
      <c r="N2816" s="3">
        <v>64</v>
      </c>
      <c r="O2816" s="3" t="b">
        <v>1</v>
      </c>
      <c r="P2816" s="3" t="s">
        <v>8266</v>
      </c>
      <c r="Q2816" s="8">
        <f t="shared" si="174"/>
        <v>1.0773333333333333</v>
      </c>
      <c r="R2816" s="10">
        <f t="shared" si="175"/>
        <v>25.25</v>
      </c>
      <c r="S2816" s="3" t="s">
        <v>8307</v>
      </c>
      <c r="T2816" s="3" t="s">
        <v>8308</v>
      </c>
    </row>
    <row r="2817" spans="1:20" ht="88" x14ac:dyDescent="0.2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14">
        <f t="shared" si="172"/>
        <v>42589.693391203698</v>
      </c>
      <c r="J2817" s="3">
        <v>1470595109</v>
      </c>
      <c r="K2817" s="14">
        <f t="shared" si="173"/>
        <v>42559.693391203698</v>
      </c>
      <c r="L2817" s="3">
        <v>1468003109</v>
      </c>
      <c r="M2817" s="3" t="b">
        <v>0</v>
      </c>
      <c r="N2817" s="3">
        <v>14</v>
      </c>
      <c r="O2817" s="3" t="b">
        <v>1</v>
      </c>
      <c r="P2817" s="3" t="s">
        <v>8266</v>
      </c>
      <c r="Q2817" s="8">
        <f t="shared" si="174"/>
        <v>2.42</v>
      </c>
      <c r="R2817" s="10">
        <f t="shared" si="175"/>
        <v>43.214285714285715</v>
      </c>
      <c r="S2817" s="3" t="s">
        <v>8307</v>
      </c>
      <c r="T2817" s="3" t="s">
        <v>8308</v>
      </c>
    </row>
    <row r="2818" spans="1:20" ht="88" x14ac:dyDescent="0.2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14">
        <f t="shared" si="172"/>
        <v>42218.583333333336</v>
      </c>
      <c r="J2818" s="3">
        <v>1438531200</v>
      </c>
      <c r="K2818" s="14">
        <f t="shared" si="173"/>
        <v>42188.384166666663</v>
      </c>
      <c r="L2818" s="3">
        <v>1435921992</v>
      </c>
      <c r="M2818" s="3" t="b">
        <v>0</v>
      </c>
      <c r="N2818" s="3">
        <v>169</v>
      </c>
      <c r="O2818" s="3" t="b">
        <v>1</v>
      </c>
      <c r="P2818" s="3" t="s">
        <v>8266</v>
      </c>
      <c r="Q2818" s="8">
        <f t="shared" si="174"/>
        <v>1.4156666666666666</v>
      </c>
      <c r="R2818" s="10">
        <f t="shared" si="175"/>
        <v>25.130177514792898</v>
      </c>
      <c r="S2818" s="3" t="s">
        <v>8307</v>
      </c>
      <c r="T2818" s="3" t="s">
        <v>8308</v>
      </c>
    </row>
    <row r="2819" spans="1:20" ht="110" x14ac:dyDescent="0.2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14">
        <f t="shared" ref="I2819:I2882" si="176">(((J2819/60)/60)/24)+DATE(1970,1,1)+(-2/24)</f>
        <v>42063.55164351852</v>
      </c>
      <c r="J2819" s="3">
        <v>1425136462</v>
      </c>
      <c r="K2819" s="14">
        <f t="shared" ref="K2819:K2882" si="177">(L2819/86400)+25569+(-2/24)</f>
        <v>42023.55164351852</v>
      </c>
      <c r="L2819" s="3">
        <v>1421680462</v>
      </c>
      <c r="M2819" s="3" t="b">
        <v>0</v>
      </c>
      <c r="N2819" s="3">
        <v>33</v>
      </c>
      <c r="O2819" s="3" t="b">
        <v>1</v>
      </c>
      <c r="P2819" s="3" t="s">
        <v>8266</v>
      </c>
      <c r="Q2819" s="8">
        <f t="shared" ref="Q2819:Q2882" si="178">E2819/D2819</f>
        <v>1.3</v>
      </c>
      <c r="R2819" s="10">
        <f t="shared" ref="R2819:R2882" si="179">E2819/N2819</f>
        <v>23.636363636363637</v>
      </c>
      <c r="S2819" s="3" t="s">
        <v>8307</v>
      </c>
      <c r="T2819" s="3" t="s">
        <v>8308</v>
      </c>
    </row>
    <row r="2820" spans="1:20" ht="88" x14ac:dyDescent="0.2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14">
        <f t="shared" si="176"/>
        <v>42270.514884259253</v>
      </c>
      <c r="J2820" s="3">
        <v>1443018086</v>
      </c>
      <c r="K2820" s="14">
        <f t="shared" si="177"/>
        <v>42250.514884259253</v>
      </c>
      <c r="L2820" s="3">
        <v>1441290086</v>
      </c>
      <c r="M2820" s="3" t="b">
        <v>0</v>
      </c>
      <c r="N2820" s="3">
        <v>102</v>
      </c>
      <c r="O2820" s="3" t="b">
        <v>1</v>
      </c>
      <c r="P2820" s="3" t="s">
        <v>8266</v>
      </c>
      <c r="Q2820" s="8">
        <f t="shared" si="178"/>
        <v>1.0603</v>
      </c>
      <c r="R2820" s="10">
        <f t="shared" si="179"/>
        <v>103.95098039215686</v>
      </c>
      <c r="S2820" s="3" t="s">
        <v>8307</v>
      </c>
      <c r="T2820" s="3" t="s">
        <v>8308</v>
      </c>
    </row>
    <row r="2821" spans="1:20" ht="88" x14ac:dyDescent="0.2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14">
        <f t="shared" si="176"/>
        <v>42169.442233796297</v>
      </c>
      <c r="J2821" s="3">
        <v>1434285409</v>
      </c>
      <c r="K2821" s="14">
        <f t="shared" si="177"/>
        <v>42139.442233796297</v>
      </c>
      <c r="L2821" s="3">
        <v>1431693409</v>
      </c>
      <c r="M2821" s="3" t="b">
        <v>0</v>
      </c>
      <c r="N2821" s="3">
        <v>104</v>
      </c>
      <c r="O2821" s="3" t="b">
        <v>1</v>
      </c>
      <c r="P2821" s="3" t="s">
        <v>8266</v>
      </c>
      <c r="Q2821" s="8">
        <f t="shared" si="178"/>
        <v>1.048</v>
      </c>
      <c r="R2821" s="10">
        <f t="shared" si="179"/>
        <v>50.384615384615387</v>
      </c>
      <c r="S2821" s="3" t="s">
        <v>8307</v>
      </c>
      <c r="T2821" s="3" t="s">
        <v>8308</v>
      </c>
    </row>
    <row r="2822" spans="1:20" ht="88" x14ac:dyDescent="0.2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14">
        <f t="shared" si="176"/>
        <v>42425.916666666664</v>
      </c>
      <c r="J2822" s="3">
        <v>1456444800</v>
      </c>
      <c r="K2822" s="14">
        <f t="shared" si="177"/>
        <v>42401.527650462966</v>
      </c>
      <c r="L2822" s="3">
        <v>1454337589</v>
      </c>
      <c r="M2822" s="3" t="b">
        <v>0</v>
      </c>
      <c r="N2822" s="3">
        <v>20</v>
      </c>
      <c r="O2822" s="3" t="b">
        <v>1</v>
      </c>
      <c r="P2822" s="3" t="s">
        <v>8266</v>
      </c>
      <c r="Q2822" s="8">
        <f t="shared" si="178"/>
        <v>1.36</v>
      </c>
      <c r="R2822" s="10">
        <f t="shared" si="179"/>
        <v>13.6</v>
      </c>
      <c r="S2822" s="3" t="s">
        <v>8307</v>
      </c>
      <c r="T2822" s="3" t="s">
        <v>8308</v>
      </c>
    </row>
    <row r="2823" spans="1:20" ht="110" x14ac:dyDescent="0.2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14">
        <f t="shared" si="176"/>
        <v>41905.839525462965</v>
      </c>
      <c r="J2823" s="3">
        <v>1411510135</v>
      </c>
      <c r="K2823" s="14">
        <f t="shared" si="177"/>
        <v>41875.839525462965</v>
      </c>
      <c r="L2823" s="3">
        <v>1408918135</v>
      </c>
      <c r="M2823" s="3" t="b">
        <v>0</v>
      </c>
      <c r="N2823" s="3">
        <v>35</v>
      </c>
      <c r="O2823" s="3" t="b">
        <v>1</v>
      </c>
      <c r="P2823" s="3" t="s">
        <v>8266</v>
      </c>
      <c r="Q2823" s="8">
        <f t="shared" si="178"/>
        <v>1</v>
      </c>
      <c r="R2823" s="10">
        <f t="shared" si="179"/>
        <v>28.571428571428573</v>
      </c>
      <c r="S2823" s="3" t="s">
        <v>8307</v>
      </c>
      <c r="T2823" s="3" t="s">
        <v>8308</v>
      </c>
    </row>
    <row r="2824" spans="1:20" ht="88" x14ac:dyDescent="0.2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14">
        <f t="shared" si="176"/>
        <v>42090.558935185189</v>
      </c>
      <c r="J2824" s="3">
        <v>1427469892</v>
      </c>
      <c r="K2824" s="14">
        <f t="shared" si="177"/>
        <v>42060.600601851846</v>
      </c>
      <c r="L2824" s="3">
        <v>1424881492</v>
      </c>
      <c r="M2824" s="3" t="b">
        <v>0</v>
      </c>
      <c r="N2824" s="3">
        <v>94</v>
      </c>
      <c r="O2824" s="3" t="b">
        <v>1</v>
      </c>
      <c r="P2824" s="3" t="s">
        <v>8266</v>
      </c>
      <c r="Q2824" s="8">
        <f t="shared" si="178"/>
        <v>1</v>
      </c>
      <c r="R2824" s="10">
        <f t="shared" si="179"/>
        <v>63.829787234042556</v>
      </c>
      <c r="S2824" s="3" t="s">
        <v>8307</v>
      </c>
      <c r="T2824" s="3" t="s">
        <v>8308</v>
      </c>
    </row>
    <row r="2825" spans="1:20" ht="110" x14ac:dyDescent="0.2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14">
        <f t="shared" si="176"/>
        <v>42094.874305555553</v>
      </c>
      <c r="J2825" s="3">
        <v>1427842740</v>
      </c>
      <c r="K2825" s="14">
        <f t="shared" si="177"/>
        <v>42066.928310185183</v>
      </c>
      <c r="L2825" s="3">
        <v>1425428206</v>
      </c>
      <c r="M2825" s="3" t="b">
        <v>0</v>
      </c>
      <c r="N2825" s="3">
        <v>14</v>
      </c>
      <c r="O2825" s="3" t="b">
        <v>1</v>
      </c>
      <c r="P2825" s="3" t="s">
        <v>8266</v>
      </c>
      <c r="Q2825" s="8">
        <f t="shared" si="178"/>
        <v>1.24</v>
      </c>
      <c r="R2825" s="10">
        <f t="shared" si="179"/>
        <v>8.8571428571428577</v>
      </c>
      <c r="S2825" s="3" t="s">
        <v>8307</v>
      </c>
      <c r="T2825" s="3" t="s">
        <v>8308</v>
      </c>
    </row>
    <row r="2826" spans="1:20" ht="66" x14ac:dyDescent="0.2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14">
        <f t="shared" si="176"/>
        <v>42167.988194444442</v>
      </c>
      <c r="J2826" s="3">
        <v>1434159780</v>
      </c>
      <c r="K2826" s="14">
        <f t="shared" si="177"/>
        <v>42136.1874537037</v>
      </c>
      <c r="L2826" s="3">
        <v>1431412196</v>
      </c>
      <c r="M2826" s="3" t="b">
        <v>0</v>
      </c>
      <c r="N2826" s="3">
        <v>15</v>
      </c>
      <c r="O2826" s="3" t="b">
        <v>1</v>
      </c>
      <c r="P2826" s="3" t="s">
        <v>8266</v>
      </c>
      <c r="Q2826" s="8">
        <f t="shared" si="178"/>
        <v>1.1692307692307693</v>
      </c>
      <c r="R2826" s="10">
        <f t="shared" si="179"/>
        <v>50.666666666666664</v>
      </c>
      <c r="S2826" s="3" t="s">
        <v>8307</v>
      </c>
      <c r="T2826" s="3" t="s">
        <v>8308</v>
      </c>
    </row>
    <row r="2827" spans="1:20" ht="88" x14ac:dyDescent="0.2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14">
        <f t="shared" si="176"/>
        <v>42342.709328703706</v>
      </c>
      <c r="J2827" s="3">
        <v>1449255686</v>
      </c>
      <c r="K2827" s="14">
        <f t="shared" si="177"/>
        <v>42312.709328703706</v>
      </c>
      <c r="L2827" s="3">
        <v>1446663686</v>
      </c>
      <c r="M2827" s="3" t="b">
        <v>0</v>
      </c>
      <c r="N2827" s="3">
        <v>51</v>
      </c>
      <c r="O2827" s="3" t="b">
        <v>1</v>
      </c>
      <c r="P2827" s="3" t="s">
        <v>8266</v>
      </c>
      <c r="Q2827" s="8">
        <f t="shared" si="178"/>
        <v>1.0333333333333334</v>
      </c>
      <c r="R2827" s="10">
        <f t="shared" si="179"/>
        <v>60.784313725490193</v>
      </c>
      <c r="S2827" s="3" t="s">
        <v>8307</v>
      </c>
      <c r="T2827" s="3" t="s">
        <v>8308</v>
      </c>
    </row>
    <row r="2828" spans="1:20" ht="88" x14ac:dyDescent="0.2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14">
        <f t="shared" si="176"/>
        <v>42195.208333333336</v>
      </c>
      <c r="J2828" s="3">
        <v>1436511600</v>
      </c>
      <c r="K2828" s="14">
        <f t="shared" si="177"/>
        <v>42170.951527777775</v>
      </c>
      <c r="L2828" s="3">
        <v>1434415812</v>
      </c>
      <c r="M2828" s="3" t="b">
        <v>0</v>
      </c>
      <c r="N2828" s="3">
        <v>19</v>
      </c>
      <c r="O2828" s="3" t="b">
        <v>1</v>
      </c>
      <c r="P2828" s="3" t="s">
        <v>8266</v>
      </c>
      <c r="Q2828" s="8">
        <f t="shared" si="178"/>
        <v>1.0774999999999999</v>
      </c>
      <c r="R2828" s="10">
        <f t="shared" si="179"/>
        <v>113.42105263157895</v>
      </c>
      <c r="S2828" s="3" t="s">
        <v>8307</v>
      </c>
      <c r="T2828" s="3" t="s">
        <v>8308</v>
      </c>
    </row>
    <row r="2829" spans="1:20" ht="88" x14ac:dyDescent="0.2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14">
        <f t="shared" si="176"/>
        <v>42524.604166666664</v>
      </c>
      <c r="J2829" s="3">
        <v>1464971400</v>
      </c>
      <c r="K2829" s="14">
        <f t="shared" si="177"/>
        <v>42494.600300925922</v>
      </c>
      <c r="L2829" s="3">
        <v>1462379066</v>
      </c>
      <c r="M2829" s="3" t="b">
        <v>0</v>
      </c>
      <c r="N2829" s="3">
        <v>23</v>
      </c>
      <c r="O2829" s="3" t="b">
        <v>1</v>
      </c>
      <c r="P2829" s="3" t="s">
        <v>8266</v>
      </c>
      <c r="Q2829" s="8">
        <f t="shared" si="178"/>
        <v>1.2024999999999999</v>
      </c>
      <c r="R2829" s="10">
        <f t="shared" si="179"/>
        <v>104.56521739130434</v>
      </c>
      <c r="S2829" s="3" t="s">
        <v>8307</v>
      </c>
      <c r="T2829" s="3" t="s">
        <v>8308</v>
      </c>
    </row>
    <row r="2830" spans="1:20" ht="88" x14ac:dyDescent="0.2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14">
        <f t="shared" si="176"/>
        <v>42279.874999999993</v>
      </c>
      <c r="J2830" s="3">
        <v>1443826800</v>
      </c>
      <c r="K2830" s="14">
        <f t="shared" si="177"/>
        <v>42254.181354166663</v>
      </c>
      <c r="L2830" s="3">
        <v>1441606869</v>
      </c>
      <c r="M2830" s="3" t="b">
        <v>0</v>
      </c>
      <c r="N2830" s="3">
        <v>97</v>
      </c>
      <c r="O2830" s="3" t="b">
        <v>1</v>
      </c>
      <c r="P2830" s="3" t="s">
        <v>8266</v>
      </c>
      <c r="Q2830" s="8">
        <f t="shared" si="178"/>
        <v>1.0037894736842106</v>
      </c>
      <c r="R2830" s="10">
        <f t="shared" si="179"/>
        <v>98.30927835051547</v>
      </c>
      <c r="S2830" s="3" t="s">
        <v>8307</v>
      </c>
      <c r="T2830" s="3" t="s">
        <v>8308</v>
      </c>
    </row>
    <row r="2831" spans="1:20" ht="88" x14ac:dyDescent="0.2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14">
        <f t="shared" si="176"/>
        <v>42523.350902777776</v>
      </c>
      <c r="J2831" s="3">
        <v>1464863118</v>
      </c>
      <c r="K2831" s="14">
        <f t="shared" si="177"/>
        <v>42495.350902777776</v>
      </c>
      <c r="L2831" s="3">
        <v>1462443918</v>
      </c>
      <c r="M2831" s="3" t="b">
        <v>0</v>
      </c>
      <c r="N2831" s="3">
        <v>76</v>
      </c>
      <c r="O2831" s="3" t="b">
        <v>1</v>
      </c>
      <c r="P2831" s="3" t="s">
        <v>8266</v>
      </c>
      <c r="Q2831" s="8">
        <f t="shared" si="178"/>
        <v>1.0651999999999999</v>
      </c>
      <c r="R2831" s="10">
        <f t="shared" si="179"/>
        <v>35.039473684210527</v>
      </c>
      <c r="S2831" s="3" t="s">
        <v>8307</v>
      </c>
      <c r="T2831" s="3" t="s">
        <v>8308</v>
      </c>
    </row>
    <row r="2832" spans="1:20" ht="66" x14ac:dyDescent="0.2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14">
        <f t="shared" si="176"/>
        <v>41771.082638888889</v>
      </c>
      <c r="J2832" s="3">
        <v>1399867140</v>
      </c>
      <c r="K2832" s="14">
        <f t="shared" si="177"/>
        <v>41758.756342592591</v>
      </c>
      <c r="L2832" s="3">
        <v>1398802148</v>
      </c>
      <c r="M2832" s="3" t="b">
        <v>0</v>
      </c>
      <c r="N2832" s="3">
        <v>11</v>
      </c>
      <c r="O2832" s="3" t="b">
        <v>1</v>
      </c>
      <c r="P2832" s="3" t="s">
        <v>8266</v>
      </c>
      <c r="Q2832" s="8">
        <f t="shared" si="178"/>
        <v>1</v>
      </c>
      <c r="R2832" s="10">
        <f t="shared" si="179"/>
        <v>272.72727272727275</v>
      </c>
      <c r="S2832" s="3" t="s">
        <v>8307</v>
      </c>
      <c r="T2832" s="3" t="s">
        <v>8308</v>
      </c>
    </row>
    <row r="2833" spans="1:20" ht="66" x14ac:dyDescent="0.2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14">
        <f t="shared" si="176"/>
        <v>42201.741550925923</v>
      </c>
      <c r="J2833" s="3">
        <v>1437076070</v>
      </c>
      <c r="K2833" s="14">
        <f t="shared" si="177"/>
        <v>42171.741550925923</v>
      </c>
      <c r="L2833" s="3">
        <v>1434484070</v>
      </c>
      <c r="M2833" s="3" t="b">
        <v>0</v>
      </c>
      <c r="N2833" s="3">
        <v>52</v>
      </c>
      <c r="O2833" s="3" t="b">
        <v>1</v>
      </c>
      <c r="P2833" s="3" t="s">
        <v>8266</v>
      </c>
      <c r="Q2833" s="8">
        <f t="shared" si="178"/>
        <v>1.1066666666666667</v>
      </c>
      <c r="R2833" s="10">
        <f t="shared" si="179"/>
        <v>63.846153846153847</v>
      </c>
      <c r="S2833" s="3" t="s">
        <v>8307</v>
      </c>
      <c r="T2833" s="3" t="s">
        <v>8308</v>
      </c>
    </row>
    <row r="2834" spans="1:20" ht="110" x14ac:dyDescent="0.2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14">
        <f t="shared" si="176"/>
        <v>41966.833333333336</v>
      </c>
      <c r="J2834" s="3">
        <v>1416780000</v>
      </c>
      <c r="K2834" s="14">
        <f t="shared" si="177"/>
        <v>41938.626087962963</v>
      </c>
      <c r="L2834" s="3">
        <v>1414342894</v>
      </c>
      <c r="M2834" s="3" t="b">
        <v>0</v>
      </c>
      <c r="N2834" s="3">
        <v>95</v>
      </c>
      <c r="O2834" s="3" t="b">
        <v>1</v>
      </c>
      <c r="P2834" s="3" t="s">
        <v>8266</v>
      </c>
      <c r="Q2834" s="8">
        <f t="shared" si="178"/>
        <v>1.1471959999999999</v>
      </c>
      <c r="R2834" s="10">
        <f t="shared" si="179"/>
        <v>30.189368421052631</v>
      </c>
      <c r="S2834" s="3" t="s">
        <v>8307</v>
      </c>
      <c r="T2834" s="3" t="s">
        <v>8308</v>
      </c>
    </row>
    <row r="2835" spans="1:20" ht="44" x14ac:dyDescent="0.2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14">
        <f t="shared" si="176"/>
        <v>42287.999999999993</v>
      </c>
      <c r="J2835" s="3">
        <v>1444528800</v>
      </c>
      <c r="K2835" s="14">
        <f t="shared" si="177"/>
        <v>42268.044363425921</v>
      </c>
      <c r="L2835" s="3">
        <v>1442804633</v>
      </c>
      <c r="M2835" s="3" t="b">
        <v>0</v>
      </c>
      <c r="N2835" s="3">
        <v>35</v>
      </c>
      <c r="O2835" s="3" t="b">
        <v>1</v>
      </c>
      <c r="P2835" s="3" t="s">
        <v>8266</v>
      </c>
      <c r="Q2835" s="8">
        <f t="shared" si="178"/>
        <v>1.0825925925925926</v>
      </c>
      <c r="R2835" s="10">
        <f t="shared" si="179"/>
        <v>83.51428571428572</v>
      </c>
      <c r="S2835" s="3" t="s">
        <v>8307</v>
      </c>
      <c r="T2835" s="3" t="s">
        <v>8308</v>
      </c>
    </row>
    <row r="2836" spans="1:20" ht="88" x14ac:dyDescent="0.2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14">
        <f t="shared" si="176"/>
        <v>42034.876504629625</v>
      </c>
      <c r="J2836" s="3">
        <v>1422658930</v>
      </c>
      <c r="K2836" s="14">
        <f t="shared" si="177"/>
        <v>42019.876504629625</v>
      </c>
      <c r="L2836" s="3">
        <v>1421362930</v>
      </c>
      <c r="M2836" s="3" t="b">
        <v>0</v>
      </c>
      <c r="N2836" s="3">
        <v>21</v>
      </c>
      <c r="O2836" s="3" t="b">
        <v>1</v>
      </c>
      <c r="P2836" s="3" t="s">
        <v>8266</v>
      </c>
      <c r="Q2836" s="8">
        <f t="shared" si="178"/>
        <v>1.7</v>
      </c>
      <c r="R2836" s="10">
        <f t="shared" si="179"/>
        <v>64.761904761904759</v>
      </c>
      <c r="S2836" s="3" t="s">
        <v>8307</v>
      </c>
      <c r="T2836" s="3" t="s">
        <v>8308</v>
      </c>
    </row>
    <row r="2837" spans="1:20" ht="88" x14ac:dyDescent="0.2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14">
        <f t="shared" si="176"/>
        <v>42342.916666666664</v>
      </c>
      <c r="J2837" s="3">
        <v>1449273600</v>
      </c>
      <c r="K2837" s="14">
        <f t="shared" si="177"/>
        <v>42313.620567129627</v>
      </c>
      <c r="L2837" s="3">
        <v>1446742417</v>
      </c>
      <c r="M2837" s="3" t="b">
        <v>0</v>
      </c>
      <c r="N2837" s="3">
        <v>93</v>
      </c>
      <c r="O2837" s="3" t="b">
        <v>1</v>
      </c>
      <c r="P2837" s="3" t="s">
        <v>8266</v>
      </c>
      <c r="Q2837" s="8">
        <f t="shared" si="178"/>
        <v>1.8709899999999999</v>
      </c>
      <c r="R2837" s="10">
        <f t="shared" si="179"/>
        <v>20.118172043010752</v>
      </c>
      <c r="S2837" s="3" t="s">
        <v>8307</v>
      </c>
      <c r="T2837" s="3" t="s">
        <v>8308</v>
      </c>
    </row>
    <row r="2838" spans="1:20" ht="88" x14ac:dyDescent="0.2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14">
        <f t="shared" si="176"/>
        <v>42784.124305555553</v>
      </c>
      <c r="J2838" s="3">
        <v>1487393940</v>
      </c>
      <c r="K2838" s="14">
        <f t="shared" si="177"/>
        <v>42746.178449074076</v>
      </c>
      <c r="L2838" s="3">
        <v>1484115418</v>
      </c>
      <c r="M2838" s="3" t="b">
        <v>0</v>
      </c>
      <c r="N2838" s="3">
        <v>11</v>
      </c>
      <c r="O2838" s="3" t="b">
        <v>1</v>
      </c>
      <c r="P2838" s="3" t="s">
        <v>8266</v>
      </c>
      <c r="Q2838" s="8">
        <f t="shared" si="178"/>
        <v>1.0777777777777777</v>
      </c>
      <c r="R2838" s="10">
        <f t="shared" si="179"/>
        <v>44.090909090909093</v>
      </c>
      <c r="S2838" s="3" t="s">
        <v>8307</v>
      </c>
      <c r="T2838" s="3" t="s">
        <v>8308</v>
      </c>
    </row>
    <row r="2839" spans="1:20" ht="110" x14ac:dyDescent="0.2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14">
        <f t="shared" si="176"/>
        <v>42347.866712962961</v>
      </c>
      <c r="J2839" s="3">
        <v>1449701284</v>
      </c>
      <c r="K2839" s="14">
        <f t="shared" si="177"/>
        <v>42307.825046296297</v>
      </c>
      <c r="L2839" s="3">
        <v>1446241684</v>
      </c>
      <c r="M2839" s="3" t="b">
        <v>0</v>
      </c>
      <c r="N2839" s="3">
        <v>21</v>
      </c>
      <c r="O2839" s="3" t="b">
        <v>1</v>
      </c>
      <c r="P2839" s="3" t="s">
        <v>8266</v>
      </c>
      <c r="Q2839" s="8">
        <f t="shared" si="178"/>
        <v>1</v>
      </c>
      <c r="R2839" s="10">
        <f t="shared" si="179"/>
        <v>40.476190476190474</v>
      </c>
      <c r="S2839" s="3" t="s">
        <v>8307</v>
      </c>
      <c r="T2839" s="3" t="s">
        <v>8308</v>
      </c>
    </row>
    <row r="2840" spans="1:20" ht="88" x14ac:dyDescent="0.2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14">
        <f t="shared" si="176"/>
        <v>41864.833333333328</v>
      </c>
      <c r="J2840" s="3">
        <v>1407967200</v>
      </c>
      <c r="K2840" s="14">
        <f t="shared" si="177"/>
        <v>41842.524259259255</v>
      </c>
      <c r="L2840" s="3">
        <v>1406039696</v>
      </c>
      <c r="M2840" s="3" t="b">
        <v>0</v>
      </c>
      <c r="N2840" s="3">
        <v>54</v>
      </c>
      <c r="O2840" s="3" t="b">
        <v>1</v>
      </c>
      <c r="P2840" s="3" t="s">
        <v>8266</v>
      </c>
      <c r="Q2840" s="8">
        <f t="shared" si="178"/>
        <v>1.2024999999999999</v>
      </c>
      <c r="R2840" s="10">
        <f t="shared" si="179"/>
        <v>44.537037037037038</v>
      </c>
      <c r="S2840" s="3" t="s">
        <v>8307</v>
      </c>
      <c r="T2840" s="3" t="s">
        <v>8308</v>
      </c>
    </row>
    <row r="2841" spans="1:20" ht="110" x14ac:dyDescent="0.2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14">
        <f t="shared" si="176"/>
        <v>41876.124305555553</v>
      </c>
      <c r="J2841" s="3">
        <v>1408942740</v>
      </c>
      <c r="K2841" s="14">
        <f t="shared" si="177"/>
        <v>41853.156874999993</v>
      </c>
      <c r="L2841" s="3">
        <v>1406958354</v>
      </c>
      <c r="M2841" s="3" t="b">
        <v>0</v>
      </c>
      <c r="N2841" s="3">
        <v>31</v>
      </c>
      <c r="O2841" s="3" t="b">
        <v>1</v>
      </c>
      <c r="P2841" s="3" t="s">
        <v>8266</v>
      </c>
      <c r="Q2841" s="8">
        <f t="shared" si="178"/>
        <v>1.1142857142857143</v>
      </c>
      <c r="R2841" s="10">
        <f t="shared" si="179"/>
        <v>125.80645161290323</v>
      </c>
      <c r="S2841" s="3" t="s">
        <v>8307</v>
      </c>
      <c r="T2841" s="3" t="s">
        <v>8308</v>
      </c>
    </row>
    <row r="2842" spans="1:20" ht="110" x14ac:dyDescent="0.2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14">
        <f t="shared" si="176"/>
        <v>42081.624999999993</v>
      </c>
      <c r="J2842" s="3">
        <v>1426698000</v>
      </c>
      <c r="K2842" s="14">
        <f t="shared" si="177"/>
        <v>42059.952303240738</v>
      </c>
      <c r="L2842" s="3">
        <v>1424825479</v>
      </c>
      <c r="M2842" s="3" t="b">
        <v>0</v>
      </c>
      <c r="N2842" s="3">
        <v>132</v>
      </c>
      <c r="O2842" s="3" t="b">
        <v>1</v>
      </c>
      <c r="P2842" s="3" t="s">
        <v>8266</v>
      </c>
      <c r="Q2842" s="8">
        <f t="shared" si="178"/>
        <v>1.04</v>
      </c>
      <c r="R2842" s="10">
        <f t="shared" si="179"/>
        <v>19.696969696969695</v>
      </c>
      <c r="S2842" s="3" t="s">
        <v>8307</v>
      </c>
      <c r="T2842" s="3" t="s">
        <v>8308</v>
      </c>
    </row>
    <row r="2843" spans="1:20" ht="110" x14ac:dyDescent="0.2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14">
        <f t="shared" si="176"/>
        <v>42351.697881944441</v>
      </c>
      <c r="J2843" s="3">
        <v>1450032297</v>
      </c>
      <c r="K2843" s="14">
        <f t="shared" si="177"/>
        <v>42291.656215277777</v>
      </c>
      <c r="L2843" s="3">
        <v>1444844697</v>
      </c>
      <c r="M2843" s="3" t="b">
        <v>0</v>
      </c>
      <c r="N2843" s="3">
        <v>1</v>
      </c>
      <c r="O2843" s="3" t="b">
        <v>0</v>
      </c>
      <c r="P2843" s="3" t="s">
        <v>8266</v>
      </c>
      <c r="Q2843" s="8">
        <f t="shared" si="178"/>
        <v>0.01</v>
      </c>
      <c r="R2843" s="10">
        <f t="shared" si="179"/>
        <v>10</v>
      </c>
      <c r="S2843" s="3" t="s">
        <v>8307</v>
      </c>
      <c r="T2843" s="3" t="s">
        <v>8308</v>
      </c>
    </row>
    <row r="2844" spans="1:20" ht="110" x14ac:dyDescent="0.2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14">
        <f t="shared" si="176"/>
        <v>41811.375</v>
      </c>
      <c r="J2844" s="3">
        <v>1403348400</v>
      </c>
      <c r="K2844" s="14">
        <f t="shared" si="177"/>
        <v>41784.869155092594</v>
      </c>
      <c r="L2844" s="3">
        <v>1401058295</v>
      </c>
      <c r="M2844" s="3" t="b">
        <v>0</v>
      </c>
      <c r="N2844" s="3">
        <v>0</v>
      </c>
      <c r="O2844" s="3" t="b">
        <v>0</v>
      </c>
      <c r="P2844" s="3" t="s">
        <v>8266</v>
      </c>
      <c r="Q2844" s="8">
        <f t="shared" si="178"/>
        <v>0</v>
      </c>
      <c r="R2844" s="10" t="e">
        <f t="shared" si="179"/>
        <v>#DIV/0!</v>
      </c>
      <c r="S2844" s="3" t="s">
        <v>8307</v>
      </c>
      <c r="T2844" s="3" t="s">
        <v>8308</v>
      </c>
    </row>
    <row r="2845" spans="1:20" ht="110" x14ac:dyDescent="0.2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14">
        <f t="shared" si="176"/>
        <v>42534.083333333336</v>
      </c>
      <c r="J2845" s="3">
        <v>1465790400</v>
      </c>
      <c r="K2845" s="14">
        <f t="shared" si="177"/>
        <v>42492.654513888883</v>
      </c>
      <c r="L2845" s="3">
        <v>1462210950</v>
      </c>
      <c r="M2845" s="3" t="b">
        <v>0</v>
      </c>
      <c r="N2845" s="3">
        <v>0</v>
      </c>
      <c r="O2845" s="3" t="b">
        <v>0</v>
      </c>
      <c r="P2845" s="3" t="s">
        <v>8266</v>
      </c>
      <c r="Q2845" s="8">
        <f t="shared" si="178"/>
        <v>0</v>
      </c>
      <c r="R2845" s="10" t="e">
        <f t="shared" si="179"/>
        <v>#DIV/0!</v>
      </c>
      <c r="S2845" s="3" t="s">
        <v>8307</v>
      </c>
      <c r="T2845" s="3" t="s">
        <v>8308</v>
      </c>
    </row>
    <row r="2846" spans="1:20" ht="88" x14ac:dyDescent="0.2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14">
        <f t="shared" si="176"/>
        <v>42739.462731481479</v>
      </c>
      <c r="J2846" s="3">
        <v>1483535180</v>
      </c>
      <c r="K2846" s="14">
        <f t="shared" si="177"/>
        <v>42709.462731481479</v>
      </c>
      <c r="L2846" s="3">
        <v>1480943180</v>
      </c>
      <c r="M2846" s="3" t="b">
        <v>0</v>
      </c>
      <c r="N2846" s="3">
        <v>1</v>
      </c>
      <c r="O2846" s="3" t="b">
        <v>0</v>
      </c>
      <c r="P2846" s="3" t="s">
        <v>8266</v>
      </c>
      <c r="Q2846" s="8">
        <f t="shared" si="178"/>
        <v>5.4545454545454543E-2</v>
      </c>
      <c r="R2846" s="10">
        <f t="shared" si="179"/>
        <v>30</v>
      </c>
      <c r="S2846" s="3" t="s">
        <v>8307</v>
      </c>
      <c r="T2846" s="3" t="s">
        <v>8308</v>
      </c>
    </row>
    <row r="2847" spans="1:20" ht="88" x14ac:dyDescent="0.2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14">
        <f t="shared" si="176"/>
        <v>42162.933252314811</v>
      </c>
      <c r="J2847" s="3">
        <v>1433723033</v>
      </c>
      <c r="K2847" s="14">
        <f t="shared" si="177"/>
        <v>42102.933252314811</v>
      </c>
      <c r="L2847" s="3">
        <v>1428539033</v>
      </c>
      <c r="M2847" s="3" t="b">
        <v>0</v>
      </c>
      <c r="N2847" s="3">
        <v>39</v>
      </c>
      <c r="O2847" s="3" t="b">
        <v>0</v>
      </c>
      <c r="P2847" s="3" t="s">
        <v>8266</v>
      </c>
      <c r="Q2847" s="8">
        <f t="shared" si="178"/>
        <v>0.31546666666666667</v>
      </c>
      <c r="R2847" s="10">
        <f t="shared" si="179"/>
        <v>60.666666666666664</v>
      </c>
      <c r="S2847" s="3" t="s">
        <v>8307</v>
      </c>
      <c r="T2847" s="3" t="s">
        <v>8308</v>
      </c>
    </row>
    <row r="2848" spans="1:20" ht="110" x14ac:dyDescent="0.2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14">
        <f t="shared" si="176"/>
        <v>42153.608726851853</v>
      </c>
      <c r="J2848" s="3">
        <v>1432917394</v>
      </c>
      <c r="K2848" s="14">
        <f t="shared" si="177"/>
        <v>42108.608726851853</v>
      </c>
      <c r="L2848" s="3">
        <v>1429029394</v>
      </c>
      <c r="M2848" s="3" t="b">
        <v>0</v>
      </c>
      <c r="N2848" s="3">
        <v>0</v>
      </c>
      <c r="O2848" s="3" t="b">
        <v>0</v>
      </c>
      <c r="P2848" s="3" t="s">
        <v>8266</v>
      </c>
      <c r="Q2848" s="8">
        <f t="shared" si="178"/>
        <v>0</v>
      </c>
      <c r="R2848" s="10" t="e">
        <f t="shared" si="179"/>
        <v>#DIV/0!</v>
      </c>
      <c r="S2848" s="3" t="s">
        <v>8307</v>
      </c>
      <c r="T2848" s="3" t="s">
        <v>8308</v>
      </c>
    </row>
    <row r="2849" spans="1:20" ht="88" x14ac:dyDescent="0.2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14">
        <f t="shared" si="176"/>
        <v>42513.722974537035</v>
      </c>
      <c r="J2849" s="3">
        <v>1464031265</v>
      </c>
      <c r="K2849" s="14">
        <f t="shared" si="177"/>
        <v>42453.722974537035</v>
      </c>
      <c r="L2849" s="3">
        <v>1458847265</v>
      </c>
      <c r="M2849" s="3" t="b">
        <v>0</v>
      </c>
      <c r="N2849" s="3">
        <v>0</v>
      </c>
      <c r="O2849" s="3" t="b">
        <v>0</v>
      </c>
      <c r="P2849" s="3" t="s">
        <v>8266</v>
      </c>
      <c r="Q2849" s="8">
        <f t="shared" si="178"/>
        <v>0</v>
      </c>
      <c r="R2849" s="10" t="e">
        <f t="shared" si="179"/>
        <v>#DIV/0!</v>
      </c>
      <c r="S2849" s="3" t="s">
        <v>8307</v>
      </c>
      <c r="T2849" s="3" t="s">
        <v>8308</v>
      </c>
    </row>
    <row r="2850" spans="1:20" ht="110" x14ac:dyDescent="0.2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14">
        <f t="shared" si="176"/>
        <v>42153.565497685187</v>
      </c>
      <c r="J2850" s="3">
        <v>1432913659</v>
      </c>
      <c r="K2850" s="14">
        <f t="shared" si="177"/>
        <v>42123.565497685187</v>
      </c>
      <c r="L2850" s="3">
        <v>1430321659</v>
      </c>
      <c r="M2850" s="3" t="b">
        <v>0</v>
      </c>
      <c r="N2850" s="3">
        <v>3</v>
      </c>
      <c r="O2850" s="3" t="b">
        <v>0</v>
      </c>
      <c r="P2850" s="3" t="s">
        <v>8266</v>
      </c>
      <c r="Q2850" s="8">
        <f t="shared" si="178"/>
        <v>2E-3</v>
      </c>
      <c r="R2850" s="10">
        <f t="shared" si="179"/>
        <v>23.333333333333332</v>
      </c>
      <c r="S2850" s="3" t="s">
        <v>8307</v>
      </c>
      <c r="T2850" s="3" t="s">
        <v>8308</v>
      </c>
    </row>
    <row r="2851" spans="1:20" ht="88" x14ac:dyDescent="0.2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14">
        <f t="shared" si="176"/>
        <v>42483.344907407409</v>
      </c>
      <c r="J2851" s="3">
        <v>1461406600</v>
      </c>
      <c r="K2851" s="14">
        <f t="shared" si="177"/>
        <v>42453.344907407409</v>
      </c>
      <c r="L2851" s="3">
        <v>1458814600</v>
      </c>
      <c r="M2851" s="3" t="b">
        <v>0</v>
      </c>
      <c r="N2851" s="3">
        <v>1</v>
      </c>
      <c r="O2851" s="3" t="b">
        <v>0</v>
      </c>
      <c r="P2851" s="3" t="s">
        <v>8266</v>
      </c>
      <c r="Q2851" s="8">
        <f t="shared" si="178"/>
        <v>0.01</v>
      </c>
      <c r="R2851" s="10">
        <f t="shared" si="179"/>
        <v>5</v>
      </c>
      <c r="S2851" s="3" t="s">
        <v>8307</v>
      </c>
      <c r="T2851" s="3" t="s">
        <v>8308</v>
      </c>
    </row>
    <row r="2852" spans="1:20" ht="88" x14ac:dyDescent="0.2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14">
        <f t="shared" si="176"/>
        <v>41887.923738425925</v>
      </c>
      <c r="J2852" s="3">
        <v>1409962211</v>
      </c>
      <c r="K2852" s="14">
        <f t="shared" si="177"/>
        <v>41857.923738425925</v>
      </c>
      <c r="L2852" s="3">
        <v>1407370211</v>
      </c>
      <c r="M2852" s="3" t="b">
        <v>0</v>
      </c>
      <c r="N2852" s="3">
        <v>13</v>
      </c>
      <c r="O2852" s="3" t="b">
        <v>0</v>
      </c>
      <c r="P2852" s="3" t="s">
        <v>8266</v>
      </c>
      <c r="Q2852" s="8">
        <f t="shared" si="178"/>
        <v>3.8875E-2</v>
      </c>
      <c r="R2852" s="10">
        <f t="shared" si="179"/>
        <v>23.923076923076923</v>
      </c>
      <c r="S2852" s="3" t="s">
        <v>8307</v>
      </c>
      <c r="T2852" s="3" t="s">
        <v>8308</v>
      </c>
    </row>
    <row r="2853" spans="1:20" ht="110" x14ac:dyDescent="0.2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14">
        <f t="shared" si="176"/>
        <v>42398.886805555558</v>
      </c>
      <c r="J2853" s="3">
        <v>1454109420</v>
      </c>
      <c r="K2853" s="14">
        <f t="shared" si="177"/>
        <v>42389.919317129628</v>
      </c>
      <c r="L2853" s="3">
        <v>1453334629</v>
      </c>
      <c r="M2853" s="3" t="b">
        <v>0</v>
      </c>
      <c r="N2853" s="3">
        <v>0</v>
      </c>
      <c r="O2853" s="3" t="b">
        <v>0</v>
      </c>
      <c r="P2853" s="3" t="s">
        <v>8266</v>
      </c>
      <c r="Q2853" s="8">
        <f t="shared" si="178"/>
        <v>0</v>
      </c>
      <c r="R2853" s="10" t="e">
        <f t="shared" si="179"/>
        <v>#DIV/0!</v>
      </c>
      <c r="S2853" s="3" t="s">
        <v>8307</v>
      </c>
      <c r="T2853" s="3" t="s">
        <v>8308</v>
      </c>
    </row>
    <row r="2854" spans="1:20" ht="88" x14ac:dyDescent="0.2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14">
        <f t="shared" si="176"/>
        <v>41810.961840277778</v>
      </c>
      <c r="J2854" s="3">
        <v>1403312703</v>
      </c>
      <c r="K2854" s="14">
        <f t="shared" si="177"/>
        <v>41780.961840277778</v>
      </c>
      <c r="L2854" s="3">
        <v>1400720703</v>
      </c>
      <c r="M2854" s="3" t="b">
        <v>0</v>
      </c>
      <c r="N2854" s="3">
        <v>6</v>
      </c>
      <c r="O2854" s="3" t="b">
        <v>0</v>
      </c>
      <c r="P2854" s="3" t="s">
        <v>8266</v>
      </c>
      <c r="Q2854" s="8">
        <f t="shared" si="178"/>
        <v>1.9E-2</v>
      </c>
      <c r="R2854" s="10">
        <f t="shared" si="179"/>
        <v>15.833333333333334</v>
      </c>
      <c r="S2854" s="3" t="s">
        <v>8307</v>
      </c>
      <c r="T2854" s="3" t="s">
        <v>8308</v>
      </c>
    </row>
    <row r="2855" spans="1:20" ht="88" x14ac:dyDescent="0.2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14">
        <f t="shared" si="176"/>
        <v>41896.10760416666</v>
      </c>
      <c r="J2855" s="3">
        <v>1410669297</v>
      </c>
      <c r="K2855" s="14">
        <f t="shared" si="177"/>
        <v>41836.10760416666</v>
      </c>
      <c r="L2855" s="3">
        <v>1405485297</v>
      </c>
      <c r="M2855" s="3" t="b">
        <v>0</v>
      </c>
      <c r="N2855" s="3">
        <v>0</v>
      </c>
      <c r="O2855" s="3" t="b">
        <v>0</v>
      </c>
      <c r="P2855" s="3" t="s">
        <v>8266</v>
      </c>
      <c r="Q2855" s="8">
        <f t="shared" si="178"/>
        <v>0</v>
      </c>
      <c r="R2855" s="10" t="e">
        <f t="shared" si="179"/>
        <v>#DIV/0!</v>
      </c>
      <c r="S2855" s="3" t="s">
        <v>8307</v>
      </c>
      <c r="T2855" s="3" t="s">
        <v>8308</v>
      </c>
    </row>
    <row r="2856" spans="1:20" ht="88" x14ac:dyDescent="0.2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14">
        <f t="shared" si="176"/>
        <v>42131.633321759255</v>
      </c>
      <c r="J2856" s="3">
        <v>1431018719</v>
      </c>
      <c r="K2856" s="14">
        <f t="shared" si="177"/>
        <v>42111.633321759255</v>
      </c>
      <c r="L2856" s="3">
        <v>1429290719</v>
      </c>
      <c r="M2856" s="3" t="b">
        <v>0</v>
      </c>
      <c r="N2856" s="3">
        <v>14</v>
      </c>
      <c r="O2856" s="3" t="b">
        <v>0</v>
      </c>
      <c r="P2856" s="3" t="s">
        <v>8266</v>
      </c>
      <c r="Q2856" s="8">
        <f t="shared" si="178"/>
        <v>0.41699999999999998</v>
      </c>
      <c r="R2856" s="10">
        <f t="shared" si="179"/>
        <v>29.785714285714285</v>
      </c>
      <c r="S2856" s="3" t="s">
        <v>8307</v>
      </c>
      <c r="T2856" s="3" t="s">
        <v>8308</v>
      </c>
    </row>
    <row r="2857" spans="1:20" ht="110" x14ac:dyDescent="0.2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14">
        <f t="shared" si="176"/>
        <v>42398.898611111108</v>
      </c>
      <c r="J2857" s="3">
        <v>1454110440</v>
      </c>
      <c r="K2857" s="14">
        <f t="shared" si="177"/>
        <v>42369.924432870372</v>
      </c>
      <c r="L2857" s="3">
        <v>1451607071</v>
      </c>
      <c r="M2857" s="3" t="b">
        <v>0</v>
      </c>
      <c r="N2857" s="3">
        <v>5</v>
      </c>
      <c r="O2857" s="3" t="b">
        <v>0</v>
      </c>
      <c r="P2857" s="3" t="s">
        <v>8266</v>
      </c>
      <c r="Q2857" s="8">
        <f t="shared" si="178"/>
        <v>0.5</v>
      </c>
      <c r="R2857" s="10">
        <f t="shared" si="179"/>
        <v>60</v>
      </c>
      <c r="S2857" s="3" t="s">
        <v>8307</v>
      </c>
      <c r="T2857" s="3" t="s">
        <v>8308</v>
      </c>
    </row>
    <row r="2858" spans="1:20" ht="110" x14ac:dyDescent="0.2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14">
        <f t="shared" si="176"/>
        <v>42224.81527777778</v>
      </c>
      <c r="J2858" s="3">
        <v>1439069640</v>
      </c>
      <c r="K2858" s="14">
        <f t="shared" si="177"/>
        <v>42164.954247685186</v>
      </c>
      <c r="L2858" s="3">
        <v>1433897647</v>
      </c>
      <c r="M2858" s="3" t="b">
        <v>0</v>
      </c>
      <c r="N2858" s="3">
        <v>6</v>
      </c>
      <c r="O2858" s="3" t="b">
        <v>0</v>
      </c>
      <c r="P2858" s="3" t="s">
        <v>8266</v>
      </c>
      <c r="Q2858" s="8">
        <f t="shared" si="178"/>
        <v>4.8666666666666664E-2</v>
      </c>
      <c r="R2858" s="10">
        <f t="shared" si="179"/>
        <v>24.333333333333332</v>
      </c>
      <c r="S2858" s="3" t="s">
        <v>8307</v>
      </c>
      <c r="T2858" s="3" t="s">
        <v>8308</v>
      </c>
    </row>
    <row r="2859" spans="1:20" ht="110" x14ac:dyDescent="0.2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14">
        <f t="shared" si="176"/>
        <v>42786.666666666664</v>
      </c>
      <c r="J2859" s="3">
        <v>1487613600</v>
      </c>
      <c r="K2859" s="14">
        <f t="shared" si="177"/>
        <v>42726.836747685178</v>
      </c>
      <c r="L2859" s="3">
        <v>1482444295</v>
      </c>
      <c r="M2859" s="3" t="b">
        <v>0</v>
      </c>
      <c r="N2859" s="3">
        <v>15</v>
      </c>
      <c r="O2859" s="3" t="b">
        <v>0</v>
      </c>
      <c r="P2859" s="3" t="s">
        <v>8266</v>
      </c>
      <c r="Q2859" s="8">
        <f t="shared" si="178"/>
        <v>0.19736842105263158</v>
      </c>
      <c r="R2859" s="10">
        <f t="shared" si="179"/>
        <v>500</v>
      </c>
      <c r="S2859" s="3" t="s">
        <v>8307</v>
      </c>
      <c r="T2859" s="3" t="s">
        <v>8308</v>
      </c>
    </row>
    <row r="2860" spans="1:20" ht="88" x14ac:dyDescent="0.2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14">
        <f t="shared" si="176"/>
        <v>41978.394444444442</v>
      </c>
      <c r="J2860" s="3">
        <v>1417778880</v>
      </c>
      <c r="K2860" s="14">
        <f t="shared" si="177"/>
        <v>41954.461747685178</v>
      </c>
      <c r="L2860" s="3">
        <v>1415711095</v>
      </c>
      <c r="M2860" s="3" t="b">
        <v>0</v>
      </c>
      <c r="N2860" s="3">
        <v>0</v>
      </c>
      <c r="O2860" s="3" t="b">
        <v>0</v>
      </c>
      <c r="P2860" s="3" t="s">
        <v>8266</v>
      </c>
      <c r="Q2860" s="8">
        <f t="shared" si="178"/>
        <v>0</v>
      </c>
      <c r="R2860" s="10" t="e">
        <f t="shared" si="179"/>
        <v>#DIV/0!</v>
      </c>
      <c r="S2860" s="3" t="s">
        <v>8307</v>
      </c>
      <c r="T2860" s="3" t="s">
        <v>8308</v>
      </c>
    </row>
    <row r="2861" spans="1:20" ht="66" x14ac:dyDescent="0.2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14">
        <f t="shared" si="176"/>
        <v>42293.278981481482</v>
      </c>
      <c r="J2861" s="3">
        <v>1444984904</v>
      </c>
      <c r="K2861" s="14">
        <f t="shared" si="177"/>
        <v>42233.278981481482</v>
      </c>
      <c r="L2861" s="3">
        <v>1439800904</v>
      </c>
      <c r="M2861" s="3" t="b">
        <v>0</v>
      </c>
      <c r="N2861" s="3">
        <v>1</v>
      </c>
      <c r="O2861" s="3" t="b">
        <v>0</v>
      </c>
      <c r="P2861" s="3" t="s">
        <v>8266</v>
      </c>
      <c r="Q2861" s="8">
        <f t="shared" si="178"/>
        <v>1.7500000000000002E-2</v>
      </c>
      <c r="R2861" s="10">
        <f t="shared" si="179"/>
        <v>35</v>
      </c>
      <c r="S2861" s="3" t="s">
        <v>8307</v>
      </c>
      <c r="T2861" s="3" t="s">
        <v>8308</v>
      </c>
    </row>
    <row r="2862" spans="1:20" ht="110" x14ac:dyDescent="0.2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14">
        <f t="shared" si="176"/>
        <v>42540.717314814807</v>
      </c>
      <c r="J2862" s="3">
        <v>1466363576</v>
      </c>
      <c r="K2862" s="14">
        <f t="shared" si="177"/>
        <v>42480.717314814814</v>
      </c>
      <c r="L2862" s="3">
        <v>1461179576</v>
      </c>
      <c r="M2862" s="3" t="b">
        <v>0</v>
      </c>
      <c r="N2862" s="3">
        <v>9</v>
      </c>
      <c r="O2862" s="3" t="b">
        <v>0</v>
      </c>
      <c r="P2862" s="3" t="s">
        <v>8266</v>
      </c>
      <c r="Q2862" s="8">
        <f t="shared" si="178"/>
        <v>6.6500000000000004E-2</v>
      </c>
      <c r="R2862" s="10">
        <f t="shared" si="179"/>
        <v>29.555555555555557</v>
      </c>
      <c r="S2862" s="3" t="s">
        <v>8307</v>
      </c>
      <c r="T2862" s="3" t="s">
        <v>8308</v>
      </c>
    </row>
    <row r="2863" spans="1:20" ht="110" x14ac:dyDescent="0.2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14">
        <f t="shared" si="176"/>
        <v>42271.5075</v>
      </c>
      <c r="J2863" s="3">
        <v>1443103848</v>
      </c>
      <c r="K2863" s="14">
        <f t="shared" si="177"/>
        <v>42257.5075</v>
      </c>
      <c r="L2863" s="3">
        <v>1441894248</v>
      </c>
      <c r="M2863" s="3" t="b">
        <v>0</v>
      </c>
      <c r="N2863" s="3">
        <v>3</v>
      </c>
      <c r="O2863" s="3" t="b">
        <v>0</v>
      </c>
      <c r="P2863" s="3" t="s">
        <v>8266</v>
      </c>
      <c r="Q2863" s="8">
        <f t="shared" si="178"/>
        <v>0.32</v>
      </c>
      <c r="R2863" s="10">
        <f t="shared" si="179"/>
        <v>26.666666666666668</v>
      </c>
      <c r="S2863" s="3" t="s">
        <v>8307</v>
      </c>
      <c r="T2863" s="3" t="s">
        <v>8308</v>
      </c>
    </row>
    <row r="2864" spans="1:20" ht="88" x14ac:dyDescent="0.2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14">
        <f t="shared" si="176"/>
        <v>41814.706354166665</v>
      </c>
      <c r="J2864" s="3">
        <v>1403636229</v>
      </c>
      <c r="K2864" s="14">
        <f t="shared" si="177"/>
        <v>41784.706354166665</v>
      </c>
      <c r="L2864" s="3">
        <v>1401044229</v>
      </c>
      <c r="M2864" s="3" t="b">
        <v>0</v>
      </c>
      <c r="N2864" s="3">
        <v>3</v>
      </c>
      <c r="O2864" s="3" t="b">
        <v>0</v>
      </c>
      <c r="P2864" s="3" t="s">
        <v>8266</v>
      </c>
      <c r="Q2864" s="8">
        <f t="shared" si="178"/>
        <v>4.3307086614173228E-3</v>
      </c>
      <c r="R2864" s="10">
        <f t="shared" si="179"/>
        <v>18.333333333333332</v>
      </c>
      <c r="S2864" s="3" t="s">
        <v>8307</v>
      </c>
      <c r="T2864" s="3" t="s">
        <v>8308</v>
      </c>
    </row>
    <row r="2865" spans="1:20" ht="110" x14ac:dyDescent="0.2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14">
        <f t="shared" si="176"/>
        <v>41891.59170138889</v>
      </c>
      <c r="J2865" s="3">
        <v>1410279123</v>
      </c>
      <c r="K2865" s="14">
        <f t="shared" si="177"/>
        <v>41831.59170138889</v>
      </c>
      <c r="L2865" s="3">
        <v>1405095123</v>
      </c>
      <c r="M2865" s="3" t="b">
        <v>0</v>
      </c>
      <c r="N2865" s="3">
        <v>1</v>
      </c>
      <c r="O2865" s="3" t="b">
        <v>0</v>
      </c>
      <c r="P2865" s="3" t="s">
        <v>8266</v>
      </c>
      <c r="Q2865" s="8">
        <f t="shared" si="178"/>
        <v>4.0000000000000002E-4</v>
      </c>
      <c r="R2865" s="10">
        <f t="shared" si="179"/>
        <v>20</v>
      </c>
      <c r="S2865" s="3" t="s">
        <v>8307</v>
      </c>
      <c r="T2865" s="3" t="s">
        <v>8308</v>
      </c>
    </row>
    <row r="2866" spans="1:20" ht="44" x14ac:dyDescent="0.2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14">
        <f t="shared" si="176"/>
        <v>42202.470833333333</v>
      </c>
      <c r="J2866" s="3">
        <v>1437139080</v>
      </c>
      <c r="K2866" s="14">
        <f t="shared" si="177"/>
        <v>42172.530173611107</v>
      </c>
      <c r="L2866" s="3">
        <v>1434552207</v>
      </c>
      <c r="M2866" s="3" t="b">
        <v>0</v>
      </c>
      <c r="N2866" s="3">
        <v>3</v>
      </c>
      <c r="O2866" s="3" t="b">
        <v>0</v>
      </c>
      <c r="P2866" s="3" t="s">
        <v>8266</v>
      </c>
      <c r="Q2866" s="8">
        <f t="shared" si="178"/>
        <v>1.6E-2</v>
      </c>
      <c r="R2866" s="10">
        <f t="shared" si="179"/>
        <v>13.333333333333334</v>
      </c>
      <c r="S2866" s="3" t="s">
        <v>8307</v>
      </c>
      <c r="T2866" s="3" t="s">
        <v>8308</v>
      </c>
    </row>
    <row r="2867" spans="1:20" ht="88" x14ac:dyDescent="0.2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14">
        <f t="shared" si="176"/>
        <v>42010.030775462961</v>
      </c>
      <c r="J2867" s="3">
        <v>1420512259</v>
      </c>
      <c r="K2867" s="14">
        <f t="shared" si="177"/>
        <v>41950.030775462961</v>
      </c>
      <c r="L2867" s="3">
        <v>1415328259</v>
      </c>
      <c r="M2867" s="3" t="b">
        <v>0</v>
      </c>
      <c r="N2867" s="3">
        <v>0</v>
      </c>
      <c r="O2867" s="3" t="b">
        <v>0</v>
      </c>
      <c r="P2867" s="3" t="s">
        <v>8266</v>
      </c>
      <c r="Q2867" s="8">
        <f t="shared" si="178"/>
        <v>0</v>
      </c>
      <c r="R2867" s="10" t="e">
        <f t="shared" si="179"/>
        <v>#DIV/0!</v>
      </c>
      <c r="S2867" s="3" t="s">
        <v>8307</v>
      </c>
      <c r="T2867" s="3" t="s">
        <v>8308</v>
      </c>
    </row>
    <row r="2868" spans="1:20" ht="88" x14ac:dyDescent="0.2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14">
        <f t="shared" si="176"/>
        <v>42657.833333333336</v>
      </c>
      <c r="J2868" s="3">
        <v>1476482400</v>
      </c>
      <c r="K2868" s="14">
        <f t="shared" si="177"/>
        <v>42627.871770833335</v>
      </c>
      <c r="L2868" s="3">
        <v>1473893721</v>
      </c>
      <c r="M2868" s="3" t="b">
        <v>0</v>
      </c>
      <c r="N2868" s="3">
        <v>2</v>
      </c>
      <c r="O2868" s="3" t="b">
        <v>0</v>
      </c>
      <c r="P2868" s="3" t="s">
        <v>8266</v>
      </c>
      <c r="Q2868" s="8">
        <f t="shared" si="178"/>
        <v>8.9999999999999993E-3</v>
      </c>
      <c r="R2868" s="10">
        <f t="shared" si="179"/>
        <v>22.5</v>
      </c>
      <c r="S2868" s="3" t="s">
        <v>8307</v>
      </c>
      <c r="T2868" s="3" t="s">
        <v>8308</v>
      </c>
    </row>
    <row r="2869" spans="1:20" ht="110" x14ac:dyDescent="0.2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14">
        <f t="shared" si="176"/>
        <v>42555.083333333336</v>
      </c>
      <c r="J2869" s="3">
        <v>1467604800</v>
      </c>
      <c r="K2869" s="14">
        <f t="shared" si="177"/>
        <v>42531.111944444441</v>
      </c>
      <c r="L2869" s="3">
        <v>1465533672</v>
      </c>
      <c r="M2869" s="3" t="b">
        <v>0</v>
      </c>
      <c r="N2869" s="3">
        <v>10</v>
      </c>
      <c r="O2869" s="3" t="b">
        <v>0</v>
      </c>
      <c r="P2869" s="3" t="s">
        <v>8266</v>
      </c>
      <c r="Q2869" s="8">
        <f t="shared" si="178"/>
        <v>0.2016</v>
      </c>
      <c r="R2869" s="10">
        <f t="shared" si="179"/>
        <v>50.4</v>
      </c>
      <c r="S2869" s="3" t="s">
        <v>8307</v>
      </c>
      <c r="T2869" s="3" t="s">
        <v>8308</v>
      </c>
    </row>
    <row r="2870" spans="1:20" ht="110" x14ac:dyDescent="0.2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14">
        <f t="shared" si="176"/>
        <v>42648.743680555555</v>
      </c>
      <c r="J2870" s="3">
        <v>1475697054</v>
      </c>
      <c r="K2870" s="14">
        <f t="shared" si="177"/>
        <v>42618.743680555555</v>
      </c>
      <c r="L2870" s="3">
        <v>1473105054</v>
      </c>
      <c r="M2870" s="3" t="b">
        <v>0</v>
      </c>
      <c r="N2870" s="3">
        <v>60</v>
      </c>
      <c r="O2870" s="3" t="b">
        <v>0</v>
      </c>
      <c r="P2870" s="3" t="s">
        <v>8266</v>
      </c>
      <c r="Q2870" s="8">
        <f t="shared" si="178"/>
        <v>0.42011733333333334</v>
      </c>
      <c r="R2870" s="10">
        <f t="shared" si="179"/>
        <v>105.02933333333334</v>
      </c>
      <c r="S2870" s="3" t="s">
        <v>8307</v>
      </c>
      <c r="T2870" s="3" t="s">
        <v>8308</v>
      </c>
    </row>
    <row r="2871" spans="1:20" ht="110" x14ac:dyDescent="0.2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14">
        <f t="shared" si="176"/>
        <v>42570.510196759256</v>
      </c>
      <c r="J2871" s="3">
        <v>1468937681</v>
      </c>
      <c r="K2871" s="14">
        <f t="shared" si="177"/>
        <v>42540.510196759256</v>
      </c>
      <c r="L2871" s="3">
        <v>1466345681</v>
      </c>
      <c r="M2871" s="3" t="b">
        <v>0</v>
      </c>
      <c r="N2871" s="3">
        <v>5</v>
      </c>
      <c r="O2871" s="3" t="b">
        <v>0</v>
      </c>
      <c r="P2871" s="3" t="s">
        <v>8266</v>
      </c>
      <c r="Q2871" s="8">
        <f t="shared" si="178"/>
        <v>8.8500000000000002E-3</v>
      </c>
      <c r="R2871" s="10">
        <f t="shared" si="179"/>
        <v>35.4</v>
      </c>
      <c r="S2871" s="3" t="s">
        <v>8307</v>
      </c>
      <c r="T2871" s="3" t="s">
        <v>8308</v>
      </c>
    </row>
    <row r="2872" spans="1:20" ht="110" x14ac:dyDescent="0.2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14">
        <f t="shared" si="176"/>
        <v>41776.106076388889</v>
      </c>
      <c r="J2872" s="3">
        <v>1400301165</v>
      </c>
      <c r="K2872" s="14">
        <f t="shared" si="177"/>
        <v>41746.106076388889</v>
      </c>
      <c r="L2872" s="3">
        <v>1397709165</v>
      </c>
      <c r="M2872" s="3" t="b">
        <v>0</v>
      </c>
      <c r="N2872" s="3">
        <v>9</v>
      </c>
      <c r="O2872" s="3" t="b">
        <v>0</v>
      </c>
      <c r="P2872" s="3" t="s">
        <v>8266</v>
      </c>
      <c r="Q2872" s="8">
        <f t="shared" si="178"/>
        <v>0.15</v>
      </c>
      <c r="R2872" s="10">
        <f t="shared" si="179"/>
        <v>83.333333333333329</v>
      </c>
      <c r="S2872" s="3" t="s">
        <v>8307</v>
      </c>
      <c r="T2872" s="3" t="s">
        <v>8308</v>
      </c>
    </row>
    <row r="2873" spans="1:20" ht="88" x14ac:dyDescent="0.2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14">
        <f t="shared" si="176"/>
        <v>41994.655243055553</v>
      </c>
      <c r="J2873" s="3">
        <v>1419183813</v>
      </c>
      <c r="K2873" s="14">
        <f t="shared" si="177"/>
        <v>41974.655243055553</v>
      </c>
      <c r="L2873" s="3">
        <v>1417455813</v>
      </c>
      <c r="M2873" s="3" t="b">
        <v>0</v>
      </c>
      <c r="N2873" s="3">
        <v>13</v>
      </c>
      <c r="O2873" s="3" t="b">
        <v>0</v>
      </c>
      <c r="P2873" s="3" t="s">
        <v>8266</v>
      </c>
      <c r="Q2873" s="8">
        <f t="shared" si="178"/>
        <v>4.6699999999999998E-2</v>
      </c>
      <c r="R2873" s="10">
        <f t="shared" si="179"/>
        <v>35.92307692307692</v>
      </c>
      <c r="S2873" s="3" t="s">
        <v>8307</v>
      </c>
      <c r="T2873" s="3" t="s">
        <v>8308</v>
      </c>
    </row>
    <row r="2874" spans="1:20" ht="66" x14ac:dyDescent="0.2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14">
        <f t="shared" si="176"/>
        <v>42175.032847222225</v>
      </c>
      <c r="J2874" s="3">
        <v>1434768438</v>
      </c>
      <c r="K2874" s="14">
        <f t="shared" si="177"/>
        <v>42115.032847222225</v>
      </c>
      <c r="L2874" s="3">
        <v>1429584438</v>
      </c>
      <c r="M2874" s="3" t="b">
        <v>0</v>
      </c>
      <c r="N2874" s="3">
        <v>0</v>
      </c>
      <c r="O2874" s="3" t="b">
        <v>0</v>
      </c>
      <c r="P2874" s="3" t="s">
        <v>8266</v>
      </c>
      <c r="Q2874" s="8">
        <f t="shared" si="178"/>
        <v>0</v>
      </c>
      <c r="R2874" s="10" t="e">
        <f t="shared" si="179"/>
        <v>#DIV/0!</v>
      </c>
      <c r="S2874" s="3" t="s">
        <v>8307</v>
      </c>
      <c r="T2874" s="3" t="s">
        <v>8308</v>
      </c>
    </row>
    <row r="2875" spans="1:20" ht="110" x14ac:dyDescent="0.2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14">
        <f t="shared" si="176"/>
        <v>42032.734155092585</v>
      </c>
      <c r="J2875" s="3">
        <v>1422473831</v>
      </c>
      <c r="K2875" s="14">
        <f t="shared" si="177"/>
        <v>42002.734155092585</v>
      </c>
      <c r="L2875" s="3">
        <v>1419881831</v>
      </c>
      <c r="M2875" s="3" t="b">
        <v>0</v>
      </c>
      <c r="N2875" s="3">
        <v>8</v>
      </c>
      <c r="O2875" s="3" t="b">
        <v>0</v>
      </c>
      <c r="P2875" s="3" t="s">
        <v>8266</v>
      </c>
      <c r="Q2875" s="8">
        <f t="shared" si="178"/>
        <v>0.38119999999999998</v>
      </c>
      <c r="R2875" s="10">
        <f t="shared" si="179"/>
        <v>119.125</v>
      </c>
      <c r="S2875" s="3" t="s">
        <v>8307</v>
      </c>
      <c r="T2875" s="3" t="s">
        <v>8308</v>
      </c>
    </row>
    <row r="2876" spans="1:20" ht="88" x14ac:dyDescent="0.2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14">
        <f t="shared" si="176"/>
        <v>42752.761412037034</v>
      </c>
      <c r="J2876" s="3">
        <v>1484684186</v>
      </c>
      <c r="K2876" s="14">
        <f t="shared" si="177"/>
        <v>42722.761412037034</v>
      </c>
      <c r="L2876" s="3">
        <v>1482092186</v>
      </c>
      <c r="M2876" s="3" t="b">
        <v>0</v>
      </c>
      <c r="N2876" s="3">
        <v>3</v>
      </c>
      <c r="O2876" s="3" t="b">
        <v>0</v>
      </c>
      <c r="P2876" s="3" t="s">
        <v>8266</v>
      </c>
      <c r="Q2876" s="8">
        <f t="shared" si="178"/>
        <v>5.4199999999999998E-2</v>
      </c>
      <c r="R2876" s="10">
        <f t="shared" si="179"/>
        <v>90.333333333333329</v>
      </c>
      <c r="S2876" s="3" t="s">
        <v>8307</v>
      </c>
      <c r="T2876" s="3" t="s">
        <v>8308</v>
      </c>
    </row>
    <row r="2877" spans="1:20" ht="110" x14ac:dyDescent="0.2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14">
        <f t="shared" si="176"/>
        <v>42495.045057870368</v>
      </c>
      <c r="J2877" s="3">
        <v>1462417493</v>
      </c>
      <c r="K2877" s="14">
        <f t="shared" si="177"/>
        <v>42465.045057870368</v>
      </c>
      <c r="L2877" s="3">
        <v>1459825493</v>
      </c>
      <c r="M2877" s="3" t="b">
        <v>0</v>
      </c>
      <c r="N2877" s="3">
        <v>3</v>
      </c>
      <c r="O2877" s="3" t="b">
        <v>0</v>
      </c>
      <c r="P2877" s="3" t="s">
        <v>8266</v>
      </c>
      <c r="Q2877" s="8">
        <f t="shared" si="178"/>
        <v>3.5E-4</v>
      </c>
      <c r="R2877" s="10">
        <f t="shared" si="179"/>
        <v>2.3333333333333335</v>
      </c>
      <c r="S2877" s="3" t="s">
        <v>8307</v>
      </c>
      <c r="T2877" s="3" t="s">
        <v>8308</v>
      </c>
    </row>
    <row r="2878" spans="1:20" ht="88" x14ac:dyDescent="0.2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14">
        <f t="shared" si="176"/>
        <v>42201.660636574066</v>
      </c>
      <c r="J2878" s="3">
        <v>1437069079</v>
      </c>
      <c r="K2878" s="14">
        <f t="shared" si="177"/>
        <v>42171.660636574066</v>
      </c>
      <c r="L2878" s="3">
        <v>1434477079</v>
      </c>
      <c r="M2878" s="3" t="b">
        <v>0</v>
      </c>
      <c r="N2878" s="3">
        <v>0</v>
      </c>
      <c r="O2878" s="3" t="b">
        <v>0</v>
      </c>
      <c r="P2878" s="3" t="s">
        <v>8266</v>
      </c>
      <c r="Q2878" s="8">
        <f t="shared" si="178"/>
        <v>0</v>
      </c>
      <c r="R2878" s="10" t="e">
        <f t="shared" si="179"/>
        <v>#DIV/0!</v>
      </c>
      <c r="S2878" s="3" t="s">
        <v>8307</v>
      </c>
      <c r="T2878" s="3" t="s">
        <v>8308</v>
      </c>
    </row>
    <row r="2879" spans="1:20" ht="110" x14ac:dyDescent="0.2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14">
        <f t="shared" si="176"/>
        <v>42704.624999999993</v>
      </c>
      <c r="J2879" s="3">
        <v>1480525200</v>
      </c>
      <c r="K2879" s="14">
        <f t="shared" si="177"/>
        <v>42672.871805555558</v>
      </c>
      <c r="L2879" s="3">
        <v>1477781724</v>
      </c>
      <c r="M2879" s="3" t="b">
        <v>0</v>
      </c>
      <c r="N2879" s="3">
        <v>6</v>
      </c>
      <c r="O2879" s="3" t="b">
        <v>0</v>
      </c>
      <c r="P2879" s="3" t="s">
        <v>8266</v>
      </c>
      <c r="Q2879" s="8">
        <f t="shared" si="178"/>
        <v>0.10833333333333334</v>
      </c>
      <c r="R2879" s="10">
        <f t="shared" si="179"/>
        <v>108.33333333333333</v>
      </c>
      <c r="S2879" s="3" t="s">
        <v>8307</v>
      </c>
      <c r="T2879" s="3" t="s">
        <v>8308</v>
      </c>
    </row>
    <row r="2880" spans="1:20" ht="88" x14ac:dyDescent="0.2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14">
        <f t="shared" si="176"/>
        <v>42188.532349537032</v>
      </c>
      <c r="J2880" s="3">
        <v>1435934795</v>
      </c>
      <c r="K2880" s="14">
        <f t="shared" si="177"/>
        <v>42128.532349537032</v>
      </c>
      <c r="L2880" s="3">
        <v>1430750795</v>
      </c>
      <c r="M2880" s="3" t="b">
        <v>0</v>
      </c>
      <c r="N2880" s="3">
        <v>4</v>
      </c>
      <c r="O2880" s="3" t="b">
        <v>0</v>
      </c>
      <c r="P2880" s="3" t="s">
        <v>8266</v>
      </c>
      <c r="Q2880" s="8">
        <f t="shared" si="178"/>
        <v>2.1000000000000001E-2</v>
      </c>
      <c r="R2880" s="10">
        <f t="shared" si="179"/>
        <v>15.75</v>
      </c>
      <c r="S2880" s="3" t="s">
        <v>8307</v>
      </c>
      <c r="T2880" s="3" t="s">
        <v>8308</v>
      </c>
    </row>
    <row r="2881" spans="1:20" ht="88" x14ac:dyDescent="0.2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14">
        <f t="shared" si="176"/>
        <v>42389.641909722217</v>
      </c>
      <c r="J2881" s="3">
        <v>1453310661</v>
      </c>
      <c r="K2881" s="14">
        <f t="shared" si="177"/>
        <v>42359.641909722217</v>
      </c>
      <c r="L2881" s="3">
        <v>1450718661</v>
      </c>
      <c r="M2881" s="3" t="b">
        <v>0</v>
      </c>
      <c r="N2881" s="3">
        <v>1</v>
      </c>
      <c r="O2881" s="3" t="b">
        <v>0</v>
      </c>
      <c r="P2881" s="3" t="s">
        <v>8266</v>
      </c>
      <c r="Q2881" s="8">
        <f t="shared" si="178"/>
        <v>2.5892857142857141E-3</v>
      </c>
      <c r="R2881" s="10">
        <f t="shared" si="179"/>
        <v>29</v>
      </c>
      <c r="S2881" s="3" t="s">
        <v>8307</v>
      </c>
      <c r="T2881" s="3" t="s">
        <v>8308</v>
      </c>
    </row>
    <row r="2882" spans="1:20" ht="110" x14ac:dyDescent="0.2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14">
        <f t="shared" si="176"/>
        <v>42236.628472222219</v>
      </c>
      <c r="J2882" s="3">
        <v>1440090300</v>
      </c>
      <c r="K2882" s="14">
        <f t="shared" si="177"/>
        <v>42192.82236111111</v>
      </c>
      <c r="L2882" s="3">
        <v>1436305452</v>
      </c>
      <c r="M2882" s="3" t="b">
        <v>0</v>
      </c>
      <c r="N2882" s="3">
        <v>29</v>
      </c>
      <c r="O2882" s="3" t="b">
        <v>0</v>
      </c>
      <c r="P2882" s="3" t="s">
        <v>8266</v>
      </c>
      <c r="Q2882" s="8">
        <f t="shared" si="178"/>
        <v>0.23333333333333334</v>
      </c>
      <c r="R2882" s="10">
        <f t="shared" si="179"/>
        <v>96.551724137931032</v>
      </c>
      <c r="S2882" s="3" t="s">
        <v>8307</v>
      </c>
      <c r="T2882" s="3" t="s">
        <v>8308</v>
      </c>
    </row>
    <row r="2883" spans="1:20" ht="88" x14ac:dyDescent="0.2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14">
        <f t="shared" ref="I2883:I2946" si="180">(((J2883/60)/60)/24)+DATE(1970,1,1)+(-2/24)</f>
        <v>41976.555972222217</v>
      </c>
      <c r="J2883" s="3">
        <v>1417620036</v>
      </c>
      <c r="K2883" s="14">
        <f t="shared" ref="K2883:K2946" si="181">(L2883/86400)+25569+(-2/24)</f>
        <v>41916.514305555553</v>
      </c>
      <c r="L2883" s="3">
        <v>1412432436</v>
      </c>
      <c r="M2883" s="3" t="b">
        <v>0</v>
      </c>
      <c r="N2883" s="3">
        <v>0</v>
      </c>
      <c r="O2883" s="3" t="b">
        <v>0</v>
      </c>
      <c r="P2883" s="3" t="s">
        <v>8266</v>
      </c>
      <c r="Q2883" s="8">
        <f t="shared" ref="Q2883:Q2946" si="182">E2883/D2883</f>
        <v>0</v>
      </c>
      <c r="R2883" s="10" t="e">
        <f t="shared" ref="R2883:R2946" si="183">E2883/N2883</f>
        <v>#DIV/0!</v>
      </c>
      <c r="S2883" s="3" t="s">
        <v>8307</v>
      </c>
      <c r="T2883" s="3" t="s">
        <v>8308</v>
      </c>
    </row>
    <row r="2884" spans="1:20" ht="88" x14ac:dyDescent="0.2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14">
        <f t="shared" si="180"/>
        <v>42491.512939814813</v>
      </c>
      <c r="J2884" s="3">
        <v>1462112318</v>
      </c>
      <c r="K2884" s="14">
        <f t="shared" si="181"/>
        <v>42461.512939814813</v>
      </c>
      <c r="L2884" s="3">
        <v>1459520318</v>
      </c>
      <c r="M2884" s="3" t="b">
        <v>0</v>
      </c>
      <c r="N2884" s="3">
        <v>4</v>
      </c>
      <c r="O2884" s="3" t="b">
        <v>0</v>
      </c>
      <c r="P2884" s="3" t="s">
        <v>8266</v>
      </c>
      <c r="Q2884" s="8">
        <f t="shared" si="182"/>
        <v>0.33600000000000002</v>
      </c>
      <c r="R2884" s="10">
        <f t="shared" si="183"/>
        <v>63</v>
      </c>
      <c r="S2884" s="3" t="s">
        <v>8307</v>
      </c>
      <c r="T2884" s="3" t="s">
        <v>8308</v>
      </c>
    </row>
    <row r="2885" spans="1:20" ht="110" x14ac:dyDescent="0.2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14">
        <f t="shared" si="180"/>
        <v>42406.124305555553</v>
      </c>
      <c r="J2885" s="3">
        <v>1454734740</v>
      </c>
      <c r="K2885" s="14">
        <f t="shared" si="181"/>
        <v>42370.819872685184</v>
      </c>
      <c r="L2885" s="3">
        <v>1451684437</v>
      </c>
      <c r="M2885" s="3" t="b">
        <v>0</v>
      </c>
      <c r="N2885" s="3">
        <v>5</v>
      </c>
      <c r="O2885" s="3" t="b">
        <v>0</v>
      </c>
      <c r="P2885" s="3" t="s">
        <v>8266</v>
      </c>
      <c r="Q2885" s="8">
        <f t="shared" si="182"/>
        <v>0.1908</v>
      </c>
      <c r="R2885" s="10">
        <f t="shared" si="183"/>
        <v>381.6</v>
      </c>
      <c r="S2885" s="3" t="s">
        <v>8307</v>
      </c>
      <c r="T2885" s="3" t="s">
        <v>8308</v>
      </c>
    </row>
    <row r="2886" spans="1:20" ht="66" x14ac:dyDescent="0.2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14">
        <f t="shared" si="180"/>
        <v>41978.643923611111</v>
      </c>
      <c r="J2886" s="3">
        <v>1417800435</v>
      </c>
      <c r="K2886" s="14">
        <f t="shared" si="181"/>
        <v>41948.643923611111</v>
      </c>
      <c r="L2886" s="3">
        <v>1415208435</v>
      </c>
      <c r="M2886" s="3" t="b">
        <v>0</v>
      </c>
      <c r="N2886" s="3">
        <v>4</v>
      </c>
      <c r="O2886" s="3" t="b">
        <v>0</v>
      </c>
      <c r="P2886" s="3" t="s">
        <v>8266</v>
      </c>
      <c r="Q2886" s="8">
        <f t="shared" si="182"/>
        <v>4.1111111111111114E-3</v>
      </c>
      <c r="R2886" s="10">
        <f t="shared" si="183"/>
        <v>46.25</v>
      </c>
      <c r="S2886" s="3" t="s">
        <v>8307</v>
      </c>
      <c r="T2886" s="3" t="s">
        <v>8308</v>
      </c>
    </row>
    <row r="2887" spans="1:20" ht="66" x14ac:dyDescent="0.2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14">
        <f t="shared" si="180"/>
        <v>42076.95140046296</v>
      </c>
      <c r="J2887" s="3">
        <v>1426294201</v>
      </c>
      <c r="K2887" s="14">
        <f t="shared" si="181"/>
        <v>42046.993067129624</v>
      </c>
      <c r="L2887" s="3">
        <v>1423705801</v>
      </c>
      <c r="M2887" s="3" t="b">
        <v>0</v>
      </c>
      <c r="N2887" s="3">
        <v>5</v>
      </c>
      <c r="O2887" s="3" t="b">
        <v>0</v>
      </c>
      <c r="P2887" s="3" t="s">
        <v>8266</v>
      </c>
      <c r="Q2887" s="8">
        <f t="shared" si="182"/>
        <v>0.32500000000000001</v>
      </c>
      <c r="R2887" s="10">
        <f t="shared" si="183"/>
        <v>26</v>
      </c>
      <c r="S2887" s="3" t="s">
        <v>8307</v>
      </c>
      <c r="T2887" s="3" t="s">
        <v>8308</v>
      </c>
    </row>
    <row r="2888" spans="1:20" ht="88" x14ac:dyDescent="0.2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14">
        <f t="shared" si="180"/>
        <v>42266.082638888889</v>
      </c>
      <c r="J2888" s="3">
        <v>1442635140</v>
      </c>
      <c r="K2888" s="14">
        <f t="shared" si="181"/>
        <v>42261.549583333333</v>
      </c>
      <c r="L2888" s="3">
        <v>1442243484</v>
      </c>
      <c r="M2888" s="3" t="b">
        <v>0</v>
      </c>
      <c r="N2888" s="3">
        <v>1</v>
      </c>
      <c r="O2888" s="3" t="b">
        <v>0</v>
      </c>
      <c r="P2888" s="3" t="s">
        <v>8266</v>
      </c>
      <c r="Q2888" s="8">
        <f t="shared" si="182"/>
        <v>0.05</v>
      </c>
      <c r="R2888" s="10">
        <f t="shared" si="183"/>
        <v>10</v>
      </c>
      <c r="S2888" s="3" t="s">
        <v>8307</v>
      </c>
      <c r="T2888" s="3" t="s">
        <v>8308</v>
      </c>
    </row>
    <row r="2889" spans="1:20" ht="110" x14ac:dyDescent="0.2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14">
        <f t="shared" si="180"/>
        <v>42015.344027777777</v>
      </c>
      <c r="J2889" s="3">
        <v>1420971324</v>
      </c>
      <c r="K2889" s="14">
        <f t="shared" si="181"/>
        <v>41985.344027777777</v>
      </c>
      <c r="L2889" s="3">
        <v>1418379324</v>
      </c>
      <c r="M2889" s="3" t="b">
        <v>0</v>
      </c>
      <c r="N2889" s="3">
        <v>1</v>
      </c>
      <c r="O2889" s="3" t="b">
        <v>0</v>
      </c>
      <c r="P2889" s="3" t="s">
        <v>8266</v>
      </c>
      <c r="Q2889" s="8">
        <f t="shared" si="182"/>
        <v>1.6666666666666668E-3</v>
      </c>
      <c r="R2889" s="10">
        <f t="shared" si="183"/>
        <v>5</v>
      </c>
      <c r="S2889" s="3" t="s">
        <v>8307</v>
      </c>
      <c r="T2889" s="3" t="s">
        <v>8308</v>
      </c>
    </row>
    <row r="2890" spans="1:20" ht="110" x14ac:dyDescent="0.2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14">
        <f t="shared" si="180"/>
        <v>41930.124305555553</v>
      </c>
      <c r="J2890" s="3">
        <v>1413608340</v>
      </c>
      <c r="K2890" s="14">
        <f t="shared" si="181"/>
        <v>41922.451851851853</v>
      </c>
      <c r="L2890" s="3">
        <v>1412945440</v>
      </c>
      <c r="M2890" s="3" t="b">
        <v>0</v>
      </c>
      <c r="N2890" s="3">
        <v>0</v>
      </c>
      <c r="O2890" s="3" t="b">
        <v>0</v>
      </c>
      <c r="P2890" s="3" t="s">
        <v>8266</v>
      </c>
      <c r="Q2890" s="8">
        <f t="shared" si="182"/>
        <v>0</v>
      </c>
      <c r="R2890" s="10" t="e">
        <f t="shared" si="183"/>
        <v>#DIV/0!</v>
      </c>
      <c r="S2890" s="3" t="s">
        <v>8307</v>
      </c>
      <c r="T2890" s="3" t="s">
        <v>8308</v>
      </c>
    </row>
    <row r="2891" spans="1:20" ht="88" x14ac:dyDescent="0.2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14">
        <f t="shared" si="180"/>
        <v>41880.779918981476</v>
      </c>
      <c r="J2891" s="3">
        <v>1409344985</v>
      </c>
      <c r="K2891" s="14">
        <f t="shared" si="181"/>
        <v>41850.779918981476</v>
      </c>
      <c r="L2891" s="3">
        <v>1406752985</v>
      </c>
      <c r="M2891" s="3" t="b">
        <v>0</v>
      </c>
      <c r="N2891" s="3">
        <v>14</v>
      </c>
      <c r="O2891" s="3" t="b">
        <v>0</v>
      </c>
      <c r="P2891" s="3" t="s">
        <v>8266</v>
      </c>
      <c r="Q2891" s="8">
        <f t="shared" si="182"/>
        <v>0.38066666666666665</v>
      </c>
      <c r="R2891" s="10">
        <f t="shared" si="183"/>
        <v>81.571428571428569</v>
      </c>
      <c r="S2891" s="3" t="s">
        <v>8307</v>
      </c>
      <c r="T2891" s="3" t="s">
        <v>8308</v>
      </c>
    </row>
    <row r="2892" spans="1:20" ht="88" x14ac:dyDescent="0.2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14">
        <f t="shared" si="180"/>
        <v>41860.041666666664</v>
      </c>
      <c r="J2892" s="3">
        <v>1407553200</v>
      </c>
      <c r="K2892" s="14">
        <f t="shared" si="181"/>
        <v>41831.659629629627</v>
      </c>
      <c r="L2892" s="3">
        <v>1405100992</v>
      </c>
      <c r="M2892" s="3" t="b">
        <v>0</v>
      </c>
      <c r="N2892" s="3">
        <v>3</v>
      </c>
      <c r="O2892" s="3" t="b">
        <v>0</v>
      </c>
      <c r="P2892" s="3" t="s">
        <v>8266</v>
      </c>
      <c r="Q2892" s="8">
        <f t="shared" si="182"/>
        <v>1.0500000000000001E-2</v>
      </c>
      <c r="R2892" s="10">
        <f t="shared" si="183"/>
        <v>7</v>
      </c>
      <c r="S2892" s="3" t="s">
        <v>8307</v>
      </c>
      <c r="T2892" s="3" t="s">
        <v>8308</v>
      </c>
    </row>
    <row r="2893" spans="1:20" ht="88" x14ac:dyDescent="0.2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14">
        <f t="shared" si="180"/>
        <v>42475.758425925924</v>
      </c>
      <c r="J2893" s="3">
        <v>1460751128</v>
      </c>
      <c r="K2893" s="14">
        <f t="shared" si="181"/>
        <v>42415.800092592595</v>
      </c>
      <c r="L2893" s="3">
        <v>1455570728</v>
      </c>
      <c r="M2893" s="3" t="b">
        <v>0</v>
      </c>
      <c r="N2893" s="3">
        <v>10</v>
      </c>
      <c r="O2893" s="3" t="b">
        <v>0</v>
      </c>
      <c r="P2893" s="3" t="s">
        <v>8266</v>
      </c>
      <c r="Q2893" s="8">
        <f t="shared" si="182"/>
        <v>2.7300000000000001E-2</v>
      </c>
      <c r="R2893" s="10">
        <f t="shared" si="183"/>
        <v>27.3</v>
      </c>
      <c r="S2893" s="3" t="s">
        <v>8307</v>
      </c>
      <c r="T2893" s="3" t="s">
        <v>8308</v>
      </c>
    </row>
    <row r="2894" spans="1:20" ht="88" x14ac:dyDescent="0.2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14">
        <f t="shared" si="180"/>
        <v>41876.791666666664</v>
      </c>
      <c r="J2894" s="3">
        <v>1409000400</v>
      </c>
      <c r="K2894" s="14">
        <f t="shared" si="181"/>
        <v>41869.630833333329</v>
      </c>
      <c r="L2894" s="3">
        <v>1408381704</v>
      </c>
      <c r="M2894" s="3" t="b">
        <v>0</v>
      </c>
      <c r="N2894" s="3">
        <v>17</v>
      </c>
      <c r="O2894" s="3" t="b">
        <v>0</v>
      </c>
      <c r="P2894" s="3" t="s">
        <v>8266</v>
      </c>
      <c r="Q2894" s="8">
        <f t="shared" si="182"/>
        <v>9.0909090909090912E-2</v>
      </c>
      <c r="R2894" s="10">
        <f t="shared" si="183"/>
        <v>29.411764705882351</v>
      </c>
      <c r="S2894" s="3" t="s">
        <v>8307</v>
      </c>
      <c r="T2894" s="3" t="s">
        <v>8308</v>
      </c>
    </row>
    <row r="2895" spans="1:20" ht="44" x14ac:dyDescent="0.2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14">
        <f t="shared" si="180"/>
        <v>42012.999999999993</v>
      </c>
      <c r="J2895" s="3">
        <v>1420768800</v>
      </c>
      <c r="K2895" s="14">
        <f t="shared" si="181"/>
        <v>41953.689756944441</v>
      </c>
      <c r="L2895" s="3">
        <v>1415644395</v>
      </c>
      <c r="M2895" s="3" t="b">
        <v>0</v>
      </c>
      <c r="N2895" s="3">
        <v>2</v>
      </c>
      <c r="O2895" s="3" t="b">
        <v>0</v>
      </c>
      <c r="P2895" s="3" t="s">
        <v>8266</v>
      </c>
      <c r="Q2895" s="8">
        <f t="shared" si="182"/>
        <v>5.0000000000000001E-3</v>
      </c>
      <c r="R2895" s="10">
        <f t="shared" si="183"/>
        <v>12.5</v>
      </c>
      <c r="S2895" s="3" t="s">
        <v>8307</v>
      </c>
      <c r="T2895" s="3" t="s">
        <v>8308</v>
      </c>
    </row>
    <row r="2896" spans="1:20" ht="44" x14ac:dyDescent="0.2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14">
        <f t="shared" si="180"/>
        <v>42097.861284722218</v>
      </c>
      <c r="J2896" s="3">
        <v>1428100815</v>
      </c>
      <c r="K2896" s="14">
        <f t="shared" si="181"/>
        <v>42037.902951388889</v>
      </c>
      <c r="L2896" s="3">
        <v>1422920415</v>
      </c>
      <c r="M2896" s="3" t="b">
        <v>0</v>
      </c>
      <c r="N2896" s="3">
        <v>0</v>
      </c>
      <c r="O2896" s="3" t="b">
        <v>0</v>
      </c>
      <c r="P2896" s="3" t="s">
        <v>8266</v>
      </c>
      <c r="Q2896" s="8">
        <f t="shared" si="182"/>
        <v>0</v>
      </c>
      <c r="R2896" s="10" t="e">
        <f t="shared" si="183"/>
        <v>#DIV/0!</v>
      </c>
      <c r="S2896" s="3" t="s">
        <v>8307</v>
      </c>
      <c r="T2896" s="3" t="s">
        <v>8308</v>
      </c>
    </row>
    <row r="2897" spans="1:20" ht="88" x14ac:dyDescent="0.2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14">
        <f t="shared" si="180"/>
        <v>41812.791666666664</v>
      </c>
      <c r="J2897" s="3">
        <v>1403470800</v>
      </c>
      <c r="K2897" s="14">
        <f t="shared" si="181"/>
        <v>41811.472129629627</v>
      </c>
      <c r="L2897" s="3">
        <v>1403356792</v>
      </c>
      <c r="M2897" s="3" t="b">
        <v>0</v>
      </c>
      <c r="N2897" s="3">
        <v>4</v>
      </c>
      <c r="O2897" s="3" t="b">
        <v>0</v>
      </c>
      <c r="P2897" s="3" t="s">
        <v>8266</v>
      </c>
      <c r="Q2897" s="8">
        <f t="shared" si="182"/>
        <v>4.5999999999999999E-2</v>
      </c>
      <c r="R2897" s="10">
        <f t="shared" si="183"/>
        <v>5.75</v>
      </c>
      <c r="S2897" s="3" t="s">
        <v>8307</v>
      </c>
      <c r="T2897" s="3" t="s">
        <v>8308</v>
      </c>
    </row>
    <row r="2898" spans="1:20" ht="66" x14ac:dyDescent="0.2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14">
        <f t="shared" si="180"/>
        <v>42716.166666666664</v>
      </c>
      <c r="J2898" s="3">
        <v>1481522400</v>
      </c>
      <c r="K2898" s="14">
        <f t="shared" si="181"/>
        <v>42701.825474537036</v>
      </c>
      <c r="L2898" s="3">
        <v>1480283321</v>
      </c>
      <c r="M2898" s="3" t="b">
        <v>0</v>
      </c>
      <c r="N2898" s="3">
        <v>12</v>
      </c>
      <c r="O2898" s="3" t="b">
        <v>0</v>
      </c>
      <c r="P2898" s="3" t="s">
        <v>8266</v>
      </c>
      <c r="Q2898" s="8">
        <f t="shared" si="182"/>
        <v>0.20833333333333334</v>
      </c>
      <c r="R2898" s="10">
        <f t="shared" si="183"/>
        <v>52.083333333333336</v>
      </c>
      <c r="S2898" s="3" t="s">
        <v>8307</v>
      </c>
      <c r="T2898" s="3" t="s">
        <v>8308</v>
      </c>
    </row>
    <row r="2899" spans="1:20" ht="88" x14ac:dyDescent="0.2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14">
        <f t="shared" si="180"/>
        <v>42288.561863425923</v>
      </c>
      <c r="J2899" s="3">
        <v>1444577345</v>
      </c>
      <c r="K2899" s="14">
        <f t="shared" si="181"/>
        <v>42258.563171296293</v>
      </c>
      <c r="L2899" s="3">
        <v>1441985458</v>
      </c>
      <c r="M2899" s="3" t="b">
        <v>0</v>
      </c>
      <c r="N2899" s="3">
        <v>3</v>
      </c>
      <c r="O2899" s="3" t="b">
        <v>0</v>
      </c>
      <c r="P2899" s="3" t="s">
        <v>8266</v>
      </c>
      <c r="Q2899" s="8">
        <f t="shared" si="182"/>
        <v>4.583333333333333E-2</v>
      </c>
      <c r="R2899" s="10">
        <f t="shared" si="183"/>
        <v>183.33333333333334</v>
      </c>
      <c r="S2899" s="3" t="s">
        <v>8307</v>
      </c>
      <c r="T2899" s="3" t="s">
        <v>8308</v>
      </c>
    </row>
    <row r="2900" spans="1:20" ht="110" x14ac:dyDescent="0.2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14">
        <f t="shared" si="180"/>
        <v>42308.581631944442</v>
      </c>
      <c r="J2900" s="3">
        <v>1446307053</v>
      </c>
      <c r="K2900" s="14">
        <f t="shared" si="181"/>
        <v>42278.581631944442</v>
      </c>
      <c r="L2900" s="3">
        <v>1443715053</v>
      </c>
      <c r="M2900" s="3" t="b">
        <v>0</v>
      </c>
      <c r="N2900" s="3">
        <v>12</v>
      </c>
      <c r="O2900" s="3" t="b">
        <v>0</v>
      </c>
      <c r="P2900" s="3" t="s">
        <v>8266</v>
      </c>
      <c r="Q2900" s="8">
        <f t="shared" si="182"/>
        <v>4.2133333333333335E-2</v>
      </c>
      <c r="R2900" s="10">
        <f t="shared" si="183"/>
        <v>26.333333333333332</v>
      </c>
      <c r="S2900" s="3" t="s">
        <v>8307</v>
      </c>
      <c r="T2900" s="3" t="s">
        <v>8308</v>
      </c>
    </row>
    <row r="2901" spans="1:20" ht="88" x14ac:dyDescent="0.2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14">
        <f t="shared" si="180"/>
        <v>42574.994884259257</v>
      </c>
      <c r="J2901" s="3">
        <v>1469325158</v>
      </c>
      <c r="K2901" s="14">
        <f t="shared" si="181"/>
        <v>42514.994884259257</v>
      </c>
      <c r="L2901" s="3">
        <v>1464141158</v>
      </c>
      <c r="M2901" s="3" t="b">
        <v>0</v>
      </c>
      <c r="N2901" s="3">
        <v>0</v>
      </c>
      <c r="O2901" s="3" t="b">
        <v>0</v>
      </c>
      <c r="P2901" s="3" t="s">
        <v>8266</v>
      </c>
      <c r="Q2901" s="8">
        <f t="shared" si="182"/>
        <v>0</v>
      </c>
      <c r="R2901" s="10" t="e">
        <f t="shared" si="183"/>
        <v>#DIV/0!</v>
      </c>
      <c r="S2901" s="3" t="s">
        <v>8307</v>
      </c>
      <c r="T2901" s="3" t="s">
        <v>8308</v>
      </c>
    </row>
    <row r="2902" spans="1:20" ht="110" x14ac:dyDescent="0.2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14">
        <f t="shared" si="180"/>
        <v>41860.150833333333</v>
      </c>
      <c r="J2902" s="3">
        <v>1407562632</v>
      </c>
      <c r="K2902" s="14">
        <f t="shared" si="181"/>
        <v>41830.150833333333</v>
      </c>
      <c r="L2902" s="3">
        <v>1404970632</v>
      </c>
      <c r="M2902" s="3" t="b">
        <v>0</v>
      </c>
      <c r="N2902" s="3">
        <v>7</v>
      </c>
      <c r="O2902" s="3" t="b">
        <v>0</v>
      </c>
      <c r="P2902" s="3" t="s">
        <v>8266</v>
      </c>
      <c r="Q2902" s="8">
        <f t="shared" si="182"/>
        <v>0.61909090909090914</v>
      </c>
      <c r="R2902" s="10">
        <f t="shared" si="183"/>
        <v>486.42857142857144</v>
      </c>
      <c r="S2902" s="3" t="s">
        <v>8307</v>
      </c>
      <c r="T2902" s="3" t="s">
        <v>8308</v>
      </c>
    </row>
    <row r="2903" spans="1:20" ht="88" x14ac:dyDescent="0.2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14">
        <f t="shared" si="180"/>
        <v>42042.821053240739</v>
      </c>
      <c r="J2903" s="3">
        <v>1423345339</v>
      </c>
      <c r="K2903" s="14">
        <f t="shared" si="181"/>
        <v>41982.821053240739</v>
      </c>
      <c r="L2903" s="3">
        <v>1418161339</v>
      </c>
      <c r="M2903" s="3" t="b">
        <v>0</v>
      </c>
      <c r="N2903" s="3">
        <v>2</v>
      </c>
      <c r="O2903" s="3" t="b">
        <v>0</v>
      </c>
      <c r="P2903" s="3" t="s">
        <v>8266</v>
      </c>
      <c r="Q2903" s="8">
        <f t="shared" si="182"/>
        <v>8.0000000000000002E-3</v>
      </c>
      <c r="R2903" s="10">
        <f t="shared" si="183"/>
        <v>3</v>
      </c>
      <c r="S2903" s="3" t="s">
        <v>8307</v>
      </c>
      <c r="T2903" s="3" t="s">
        <v>8308</v>
      </c>
    </row>
    <row r="2904" spans="1:20" ht="66" x14ac:dyDescent="0.2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14">
        <f t="shared" si="180"/>
        <v>42240.356435185182</v>
      </c>
      <c r="J2904" s="3">
        <v>1440412396</v>
      </c>
      <c r="K2904" s="14">
        <f t="shared" si="181"/>
        <v>42210.356435185182</v>
      </c>
      <c r="L2904" s="3">
        <v>1437820396</v>
      </c>
      <c r="M2904" s="3" t="b">
        <v>0</v>
      </c>
      <c r="N2904" s="3">
        <v>1</v>
      </c>
      <c r="O2904" s="3" t="b">
        <v>0</v>
      </c>
      <c r="P2904" s="3" t="s">
        <v>8266</v>
      </c>
      <c r="Q2904" s="8">
        <f t="shared" si="182"/>
        <v>1.6666666666666666E-4</v>
      </c>
      <c r="R2904" s="10">
        <f t="shared" si="183"/>
        <v>25</v>
      </c>
      <c r="S2904" s="3" t="s">
        <v>8307</v>
      </c>
      <c r="T2904" s="3" t="s">
        <v>8308</v>
      </c>
    </row>
    <row r="2905" spans="1:20" ht="110" x14ac:dyDescent="0.2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14">
        <f t="shared" si="180"/>
        <v>42256.08354166666</v>
      </c>
      <c r="J2905" s="3">
        <v>1441771218</v>
      </c>
      <c r="K2905" s="14">
        <f t="shared" si="181"/>
        <v>42196.08354166666</v>
      </c>
      <c r="L2905" s="3">
        <v>1436587218</v>
      </c>
      <c r="M2905" s="3" t="b">
        <v>0</v>
      </c>
      <c r="N2905" s="3">
        <v>4</v>
      </c>
      <c r="O2905" s="3" t="b">
        <v>0</v>
      </c>
      <c r="P2905" s="3" t="s">
        <v>8266</v>
      </c>
      <c r="Q2905" s="8">
        <f t="shared" si="182"/>
        <v>7.7999999999999996E-3</v>
      </c>
      <c r="R2905" s="10">
        <f t="shared" si="183"/>
        <v>9.75</v>
      </c>
      <c r="S2905" s="3" t="s">
        <v>8307</v>
      </c>
      <c r="T2905" s="3" t="s">
        <v>8308</v>
      </c>
    </row>
    <row r="2906" spans="1:20" ht="110" x14ac:dyDescent="0.2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14">
        <f t="shared" si="180"/>
        <v>41952.416666666664</v>
      </c>
      <c r="J2906" s="3">
        <v>1415534400</v>
      </c>
      <c r="K2906" s="14">
        <f t="shared" si="181"/>
        <v>41940.884618055556</v>
      </c>
      <c r="L2906" s="3">
        <v>1414538031</v>
      </c>
      <c r="M2906" s="3" t="b">
        <v>0</v>
      </c>
      <c r="N2906" s="3">
        <v>4</v>
      </c>
      <c r="O2906" s="3" t="b">
        <v>0</v>
      </c>
      <c r="P2906" s="3" t="s">
        <v>8266</v>
      </c>
      <c r="Q2906" s="8">
        <f t="shared" si="182"/>
        <v>0.05</v>
      </c>
      <c r="R2906" s="10">
        <f t="shared" si="183"/>
        <v>18.75</v>
      </c>
      <c r="S2906" s="3" t="s">
        <v>8307</v>
      </c>
      <c r="T2906" s="3" t="s">
        <v>8308</v>
      </c>
    </row>
    <row r="2907" spans="1:20" ht="88" x14ac:dyDescent="0.2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14">
        <f t="shared" si="180"/>
        <v>42619.973530092589</v>
      </c>
      <c r="J2907" s="3">
        <v>1473211313</v>
      </c>
      <c r="K2907" s="14">
        <f t="shared" si="181"/>
        <v>42605.973530092589</v>
      </c>
      <c r="L2907" s="3">
        <v>1472001713</v>
      </c>
      <c r="M2907" s="3" t="b">
        <v>0</v>
      </c>
      <c r="N2907" s="3">
        <v>17</v>
      </c>
      <c r="O2907" s="3" t="b">
        <v>0</v>
      </c>
      <c r="P2907" s="3" t="s">
        <v>8266</v>
      </c>
      <c r="Q2907" s="8">
        <f t="shared" si="182"/>
        <v>0.17771428571428571</v>
      </c>
      <c r="R2907" s="10">
        <f t="shared" si="183"/>
        <v>36.588235294117645</v>
      </c>
      <c r="S2907" s="3" t="s">
        <v>8307</v>
      </c>
      <c r="T2907" s="3" t="s">
        <v>8308</v>
      </c>
    </row>
    <row r="2908" spans="1:20" ht="110" x14ac:dyDescent="0.2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14">
        <f t="shared" si="180"/>
        <v>42216.958333333336</v>
      </c>
      <c r="J2908" s="3">
        <v>1438390800</v>
      </c>
      <c r="K2908" s="14">
        <f t="shared" si="181"/>
        <v>42199.565578703703</v>
      </c>
      <c r="L2908" s="3">
        <v>1436888066</v>
      </c>
      <c r="M2908" s="3" t="b">
        <v>0</v>
      </c>
      <c r="N2908" s="3">
        <v>7</v>
      </c>
      <c r="O2908" s="3" t="b">
        <v>0</v>
      </c>
      <c r="P2908" s="3" t="s">
        <v>8266</v>
      </c>
      <c r="Q2908" s="8">
        <f t="shared" si="182"/>
        <v>9.4166666666666662E-2</v>
      </c>
      <c r="R2908" s="10">
        <f t="shared" si="183"/>
        <v>80.714285714285708</v>
      </c>
      <c r="S2908" s="3" t="s">
        <v>8307</v>
      </c>
      <c r="T2908" s="3" t="s">
        <v>8308</v>
      </c>
    </row>
    <row r="2909" spans="1:20" ht="110" x14ac:dyDescent="0.2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14">
        <f t="shared" si="180"/>
        <v>42504.794409722213</v>
      </c>
      <c r="J2909" s="3">
        <v>1463259837</v>
      </c>
      <c r="K2909" s="14">
        <f t="shared" si="181"/>
        <v>42444.794409722221</v>
      </c>
      <c r="L2909" s="3">
        <v>1458075837</v>
      </c>
      <c r="M2909" s="3" t="b">
        <v>0</v>
      </c>
      <c r="N2909" s="3">
        <v>2</v>
      </c>
      <c r="O2909" s="3" t="b">
        <v>0</v>
      </c>
      <c r="P2909" s="3" t="s">
        <v>8266</v>
      </c>
      <c r="Q2909" s="8">
        <f t="shared" si="182"/>
        <v>8.0000000000000004E-4</v>
      </c>
      <c r="R2909" s="10">
        <f t="shared" si="183"/>
        <v>1</v>
      </c>
      <c r="S2909" s="3" t="s">
        <v>8307</v>
      </c>
      <c r="T2909" s="3" t="s">
        <v>8308</v>
      </c>
    </row>
    <row r="2910" spans="1:20" ht="88" x14ac:dyDescent="0.2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14">
        <f t="shared" si="180"/>
        <v>42529.648368055547</v>
      </c>
      <c r="J2910" s="3">
        <v>1465407219</v>
      </c>
      <c r="K2910" s="14">
        <f t="shared" si="181"/>
        <v>42499.648368055554</v>
      </c>
      <c r="L2910" s="3">
        <v>1462815219</v>
      </c>
      <c r="M2910" s="3" t="b">
        <v>0</v>
      </c>
      <c r="N2910" s="3">
        <v>5</v>
      </c>
      <c r="O2910" s="3" t="b">
        <v>0</v>
      </c>
      <c r="P2910" s="3" t="s">
        <v>8266</v>
      </c>
      <c r="Q2910" s="8">
        <f t="shared" si="182"/>
        <v>2.75E-2</v>
      </c>
      <c r="R2910" s="10">
        <f t="shared" si="183"/>
        <v>52.8</v>
      </c>
      <c r="S2910" s="3" t="s">
        <v>8307</v>
      </c>
      <c r="T2910" s="3" t="s">
        <v>8308</v>
      </c>
    </row>
    <row r="2911" spans="1:20" ht="110" x14ac:dyDescent="0.2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14">
        <f t="shared" si="180"/>
        <v>41968.740277777775</v>
      </c>
      <c r="J2911" s="3">
        <v>1416944760</v>
      </c>
      <c r="K2911" s="14">
        <f t="shared" si="181"/>
        <v>41929.182881944442</v>
      </c>
      <c r="L2911" s="3">
        <v>1413527001</v>
      </c>
      <c r="M2911" s="3" t="b">
        <v>0</v>
      </c>
      <c r="N2911" s="3">
        <v>1</v>
      </c>
      <c r="O2911" s="3" t="b">
        <v>0</v>
      </c>
      <c r="P2911" s="3" t="s">
        <v>8266</v>
      </c>
      <c r="Q2911" s="8">
        <f t="shared" si="182"/>
        <v>1.1111111111111112E-4</v>
      </c>
      <c r="R2911" s="10">
        <f t="shared" si="183"/>
        <v>20</v>
      </c>
      <c r="S2911" s="3" t="s">
        <v>8307</v>
      </c>
      <c r="T2911" s="3" t="s">
        <v>8308</v>
      </c>
    </row>
    <row r="2912" spans="1:20" ht="88" x14ac:dyDescent="0.2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14">
        <f t="shared" si="180"/>
        <v>42167.757951388885</v>
      </c>
      <c r="J2912" s="3">
        <v>1434139887</v>
      </c>
      <c r="K2912" s="14">
        <f t="shared" si="181"/>
        <v>42107.757951388885</v>
      </c>
      <c r="L2912" s="3">
        <v>1428955887</v>
      </c>
      <c r="M2912" s="3" t="b">
        <v>0</v>
      </c>
      <c r="N2912" s="3">
        <v>1</v>
      </c>
      <c r="O2912" s="3" t="b">
        <v>0</v>
      </c>
      <c r="P2912" s="3" t="s">
        <v>8266</v>
      </c>
      <c r="Q2912" s="8">
        <f t="shared" si="182"/>
        <v>3.3333333333333335E-5</v>
      </c>
      <c r="R2912" s="10">
        <f t="shared" si="183"/>
        <v>1</v>
      </c>
      <c r="S2912" s="3" t="s">
        <v>8307</v>
      </c>
      <c r="T2912" s="3" t="s">
        <v>8308</v>
      </c>
    </row>
    <row r="2913" spans="1:20" ht="110" x14ac:dyDescent="0.2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14">
        <f t="shared" si="180"/>
        <v>42182.685486111113</v>
      </c>
      <c r="J2913" s="3">
        <v>1435429626</v>
      </c>
      <c r="K2913" s="14">
        <f t="shared" si="181"/>
        <v>42142.685486111113</v>
      </c>
      <c r="L2913" s="3">
        <v>1431973626</v>
      </c>
      <c r="M2913" s="3" t="b">
        <v>0</v>
      </c>
      <c r="N2913" s="3">
        <v>14</v>
      </c>
      <c r="O2913" s="3" t="b">
        <v>0</v>
      </c>
      <c r="P2913" s="3" t="s">
        <v>8266</v>
      </c>
      <c r="Q2913" s="8">
        <f t="shared" si="182"/>
        <v>0.36499999999999999</v>
      </c>
      <c r="R2913" s="10">
        <f t="shared" si="183"/>
        <v>46.928571428571431</v>
      </c>
      <c r="S2913" s="3" t="s">
        <v>8307</v>
      </c>
      <c r="T2913" s="3" t="s">
        <v>8308</v>
      </c>
    </row>
    <row r="2914" spans="1:20" ht="88" x14ac:dyDescent="0.2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14">
        <f t="shared" si="180"/>
        <v>42384.048310185179</v>
      </c>
      <c r="J2914" s="3">
        <v>1452827374</v>
      </c>
      <c r="K2914" s="14">
        <f t="shared" si="181"/>
        <v>42354.048310185179</v>
      </c>
      <c r="L2914" s="3">
        <v>1450235374</v>
      </c>
      <c r="M2914" s="3" t="b">
        <v>0</v>
      </c>
      <c r="N2914" s="3">
        <v>26</v>
      </c>
      <c r="O2914" s="3" t="b">
        <v>0</v>
      </c>
      <c r="P2914" s="3" t="s">
        <v>8266</v>
      </c>
      <c r="Q2914" s="8">
        <f t="shared" si="182"/>
        <v>0.14058171745152354</v>
      </c>
      <c r="R2914" s="10">
        <f t="shared" si="183"/>
        <v>78.07692307692308</v>
      </c>
      <c r="S2914" s="3" t="s">
        <v>8307</v>
      </c>
      <c r="T2914" s="3" t="s">
        <v>8308</v>
      </c>
    </row>
    <row r="2915" spans="1:20" ht="88" x14ac:dyDescent="0.2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14">
        <f t="shared" si="180"/>
        <v>41888.839571759258</v>
      </c>
      <c r="J2915" s="3">
        <v>1410041339</v>
      </c>
      <c r="K2915" s="14">
        <f t="shared" si="181"/>
        <v>41828.839571759258</v>
      </c>
      <c r="L2915" s="3">
        <v>1404857339</v>
      </c>
      <c r="M2915" s="3" t="b">
        <v>0</v>
      </c>
      <c r="N2915" s="3">
        <v>2</v>
      </c>
      <c r="O2915" s="3" t="b">
        <v>0</v>
      </c>
      <c r="P2915" s="3" t="s">
        <v>8266</v>
      </c>
      <c r="Q2915" s="8">
        <f t="shared" si="182"/>
        <v>2.0000000000000001E-4</v>
      </c>
      <c r="R2915" s="10">
        <f t="shared" si="183"/>
        <v>1</v>
      </c>
      <c r="S2915" s="3" t="s">
        <v>8307</v>
      </c>
      <c r="T2915" s="3" t="s">
        <v>8308</v>
      </c>
    </row>
    <row r="2916" spans="1:20" ht="66" x14ac:dyDescent="0.2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14">
        <f t="shared" si="180"/>
        <v>42077.782337962963</v>
      </c>
      <c r="J2916" s="3">
        <v>1426365994</v>
      </c>
      <c r="K2916" s="14">
        <f t="shared" si="181"/>
        <v>42017.824004629627</v>
      </c>
      <c r="L2916" s="3">
        <v>1421185594</v>
      </c>
      <c r="M2916" s="3" t="b">
        <v>0</v>
      </c>
      <c r="N2916" s="3">
        <v>1</v>
      </c>
      <c r="O2916" s="3" t="b">
        <v>0</v>
      </c>
      <c r="P2916" s="3" t="s">
        <v>8266</v>
      </c>
      <c r="Q2916" s="8">
        <f t="shared" si="182"/>
        <v>4.0000000000000003E-5</v>
      </c>
      <c r="R2916" s="10">
        <f t="shared" si="183"/>
        <v>1</v>
      </c>
      <c r="S2916" s="3" t="s">
        <v>8307</v>
      </c>
      <c r="T2916" s="3" t="s">
        <v>8308</v>
      </c>
    </row>
    <row r="2917" spans="1:20" ht="88" x14ac:dyDescent="0.2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14">
        <f t="shared" si="180"/>
        <v>42445.2730324074</v>
      </c>
      <c r="J2917" s="3">
        <v>1458117190</v>
      </c>
      <c r="K2917" s="14">
        <f t="shared" si="181"/>
        <v>42415.314699074072</v>
      </c>
      <c r="L2917" s="3">
        <v>1455528790</v>
      </c>
      <c r="M2917" s="3" t="b">
        <v>0</v>
      </c>
      <c r="N2917" s="3">
        <v>3</v>
      </c>
      <c r="O2917" s="3" t="b">
        <v>0</v>
      </c>
      <c r="P2917" s="3" t="s">
        <v>8266</v>
      </c>
      <c r="Q2917" s="8">
        <f t="shared" si="182"/>
        <v>0.61099999999999999</v>
      </c>
      <c r="R2917" s="10">
        <f t="shared" si="183"/>
        <v>203.66666666666666</v>
      </c>
      <c r="S2917" s="3" t="s">
        <v>8307</v>
      </c>
      <c r="T2917" s="3" t="s">
        <v>8308</v>
      </c>
    </row>
    <row r="2918" spans="1:20" ht="66" x14ac:dyDescent="0.2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14">
        <f t="shared" si="180"/>
        <v>41778.393391203703</v>
      </c>
      <c r="J2918" s="3">
        <v>1400498789</v>
      </c>
      <c r="K2918" s="14">
        <f t="shared" si="181"/>
        <v>41755.393391203703</v>
      </c>
      <c r="L2918" s="3">
        <v>1398511589</v>
      </c>
      <c r="M2918" s="3" t="b">
        <v>0</v>
      </c>
      <c r="N2918" s="3">
        <v>7</v>
      </c>
      <c r="O2918" s="3" t="b">
        <v>0</v>
      </c>
      <c r="P2918" s="3" t="s">
        <v>8266</v>
      </c>
      <c r="Q2918" s="8">
        <f t="shared" si="182"/>
        <v>7.8378378378378383E-2</v>
      </c>
      <c r="R2918" s="10">
        <f t="shared" si="183"/>
        <v>20.714285714285715</v>
      </c>
      <c r="S2918" s="3" t="s">
        <v>8307</v>
      </c>
      <c r="T2918" s="3" t="s">
        <v>8308</v>
      </c>
    </row>
    <row r="2919" spans="1:20" ht="88" x14ac:dyDescent="0.2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14">
        <f t="shared" si="180"/>
        <v>42263.151006944441</v>
      </c>
      <c r="J2919" s="3">
        <v>1442381847</v>
      </c>
      <c r="K2919" s="14">
        <f t="shared" si="181"/>
        <v>42245.151006944441</v>
      </c>
      <c r="L2919" s="3">
        <v>1440826647</v>
      </c>
      <c r="M2919" s="3" t="b">
        <v>0</v>
      </c>
      <c r="N2919" s="3">
        <v>9</v>
      </c>
      <c r="O2919" s="3" t="b">
        <v>0</v>
      </c>
      <c r="P2919" s="3" t="s">
        <v>8266</v>
      </c>
      <c r="Q2919" s="8">
        <f t="shared" si="182"/>
        <v>0.2185</v>
      </c>
      <c r="R2919" s="10">
        <f t="shared" si="183"/>
        <v>48.555555555555557</v>
      </c>
      <c r="S2919" s="3" t="s">
        <v>8307</v>
      </c>
      <c r="T2919" s="3" t="s">
        <v>8308</v>
      </c>
    </row>
    <row r="2920" spans="1:20" ht="88" x14ac:dyDescent="0.2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14">
        <f t="shared" si="180"/>
        <v>42306.546377314815</v>
      </c>
      <c r="J2920" s="3">
        <v>1446131207</v>
      </c>
      <c r="K2920" s="14">
        <f t="shared" si="181"/>
        <v>42278.546377314815</v>
      </c>
      <c r="L2920" s="3">
        <v>1443712007</v>
      </c>
      <c r="M2920" s="3" t="b">
        <v>0</v>
      </c>
      <c r="N2920" s="3">
        <v>20</v>
      </c>
      <c r="O2920" s="3" t="b">
        <v>0</v>
      </c>
      <c r="P2920" s="3" t="s">
        <v>8266</v>
      </c>
      <c r="Q2920" s="8">
        <f t="shared" si="182"/>
        <v>0.27239999999999998</v>
      </c>
      <c r="R2920" s="10">
        <f t="shared" si="183"/>
        <v>68.099999999999994</v>
      </c>
      <c r="S2920" s="3" t="s">
        <v>8307</v>
      </c>
      <c r="T2920" s="3" t="s">
        <v>8308</v>
      </c>
    </row>
    <row r="2921" spans="1:20" ht="88" x14ac:dyDescent="0.2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14">
        <f t="shared" si="180"/>
        <v>41856.536215277774</v>
      </c>
      <c r="J2921" s="3">
        <v>1407250329</v>
      </c>
      <c r="K2921" s="14">
        <f t="shared" si="181"/>
        <v>41826.536215277774</v>
      </c>
      <c r="L2921" s="3">
        <v>1404658329</v>
      </c>
      <c r="M2921" s="3" t="b">
        <v>0</v>
      </c>
      <c r="N2921" s="3">
        <v>6</v>
      </c>
      <c r="O2921" s="3" t="b">
        <v>0</v>
      </c>
      <c r="P2921" s="3" t="s">
        <v>8266</v>
      </c>
      <c r="Q2921" s="8">
        <f t="shared" si="182"/>
        <v>8.5000000000000006E-2</v>
      </c>
      <c r="R2921" s="10">
        <f t="shared" si="183"/>
        <v>8.5</v>
      </c>
      <c r="S2921" s="3" t="s">
        <v>8307</v>
      </c>
      <c r="T2921" s="3" t="s">
        <v>8308</v>
      </c>
    </row>
    <row r="2922" spans="1:20" ht="110" x14ac:dyDescent="0.2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14">
        <f t="shared" si="180"/>
        <v>42088.66747685185</v>
      </c>
      <c r="J2922" s="3">
        <v>1427306470</v>
      </c>
      <c r="K2922" s="14">
        <f t="shared" si="181"/>
        <v>42058.709143518521</v>
      </c>
      <c r="L2922" s="3">
        <v>1424718070</v>
      </c>
      <c r="M2922" s="3" t="b">
        <v>0</v>
      </c>
      <c r="N2922" s="3">
        <v>13</v>
      </c>
      <c r="O2922" s="3" t="b">
        <v>0</v>
      </c>
      <c r="P2922" s="3" t="s">
        <v>8266</v>
      </c>
      <c r="Q2922" s="8">
        <f t="shared" si="182"/>
        <v>0.26840000000000003</v>
      </c>
      <c r="R2922" s="10">
        <f t="shared" si="183"/>
        <v>51.615384615384613</v>
      </c>
      <c r="S2922" s="3" t="s">
        <v>8307</v>
      </c>
      <c r="T2922" s="3" t="s">
        <v>8308</v>
      </c>
    </row>
    <row r="2923" spans="1:20" ht="66" x14ac:dyDescent="0.2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14">
        <f t="shared" si="180"/>
        <v>41907.803287037037</v>
      </c>
      <c r="J2923" s="3">
        <v>1411679804</v>
      </c>
      <c r="K2923" s="14">
        <f t="shared" si="181"/>
        <v>41877.803287037037</v>
      </c>
      <c r="L2923" s="3">
        <v>1409087804</v>
      </c>
      <c r="M2923" s="3" t="b">
        <v>0</v>
      </c>
      <c r="N2923" s="3">
        <v>3</v>
      </c>
      <c r="O2923" s="3" t="b">
        <v>1</v>
      </c>
      <c r="P2923" s="3" t="s">
        <v>8300</v>
      </c>
      <c r="Q2923" s="8">
        <f t="shared" si="182"/>
        <v>1.29</v>
      </c>
      <c r="R2923" s="10">
        <f t="shared" si="183"/>
        <v>43</v>
      </c>
      <c r="S2923" s="3" t="s">
        <v>8307</v>
      </c>
      <c r="T2923" s="3" t="s">
        <v>8349</v>
      </c>
    </row>
    <row r="2924" spans="1:20" ht="88" x14ac:dyDescent="0.2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14">
        <f t="shared" si="180"/>
        <v>42142.790821759256</v>
      </c>
      <c r="J2924" s="3">
        <v>1431982727</v>
      </c>
      <c r="K2924" s="14">
        <f t="shared" si="181"/>
        <v>42097.790821759256</v>
      </c>
      <c r="L2924" s="3">
        <v>1428094727</v>
      </c>
      <c r="M2924" s="3" t="b">
        <v>0</v>
      </c>
      <c r="N2924" s="3">
        <v>6</v>
      </c>
      <c r="O2924" s="3" t="b">
        <v>1</v>
      </c>
      <c r="P2924" s="3" t="s">
        <v>8300</v>
      </c>
      <c r="Q2924" s="8">
        <f t="shared" si="182"/>
        <v>1</v>
      </c>
      <c r="R2924" s="10">
        <f t="shared" si="183"/>
        <v>83.333333333333329</v>
      </c>
      <c r="S2924" s="3" t="s">
        <v>8307</v>
      </c>
      <c r="T2924" s="3" t="s">
        <v>8349</v>
      </c>
    </row>
    <row r="2925" spans="1:20" ht="88" x14ac:dyDescent="0.2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14">
        <f t="shared" si="180"/>
        <v>42028.041666666664</v>
      </c>
      <c r="J2925" s="3">
        <v>1422068400</v>
      </c>
      <c r="K2925" s="14">
        <f t="shared" si="181"/>
        <v>42013.069201388884</v>
      </c>
      <c r="L2925" s="3">
        <v>1420774779</v>
      </c>
      <c r="M2925" s="3" t="b">
        <v>0</v>
      </c>
      <c r="N2925" s="3">
        <v>10</v>
      </c>
      <c r="O2925" s="3" t="b">
        <v>1</v>
      </c>
      <c r="P2925" s="3" t="s">
        <v>8300</v>
      </c>
      <c r="Q2925" s="8">
        <f t="shared" si="182"/>
        <v>1</v>
      </c>
      <c r="R2925" s="10">
        <f t="shared" si="183"/>
        <v>30</v>
      </c>
      <c r="S2925" s="3" t="s">
        <v>8307</v>
      </c>
      <c r="T2925" s="3" t="s">
        <v>8349</v>
      </c>
    </row>
    <row r="2926" spans="1:20" ht="88" x14ac:dyDescent="0.2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14">
        <f t="shared" si="180"/>
        <v>42133.082638888889</v>
      </c>
      <c r="J2926" s="3">
        <v>1431143940</v>
      </c>
      <c r="K2926" s="14">
        <f t="shared" si="181"/>
        <v>42103.473495370366</v>
      </c>
      <c r="L2926" s="3">
        <v>1428585710</v>
      </c>
      <c r="M2926" s="3" t="b">
        <v>0</v>
      </c>
      <c r="N2926" s="3">
        <v>147</v>
      </c>
      <c r="O2926" s="3" t="b">
        <v>1</v>
      </c>
      <c r="P2926" s="3" t="s">
        <v>8300</v>
      </c>
      <c r="Q2926" s="8">
        <f t="shared" si="182"/>
        <v>1.032</v>
      </c>
      <c r="R2926" s="10">
        <f t="shared" si="183"/>
        <v>175.51020408163265</v>
      </c>
      <c r="S2926" s="3" t="s">
        <v>8307</v>
      </c>
      <c r="T2926" s="3" t="s">
        <v>8349</v>
      </c>
    </row>
    <row r="2927" spans="1:20" ht="88" x14ac:dyDescent="0.2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14">
        <f t="shared" si="180"/>
        <v>41893.500787037032</v>
      </c>
      <c r="J2927" s="3">
        <v>1410444068</v>
      </c>
      <c r="K2927" s="14">
        <f t="shared" si="181"/>
        <v>41863.500787037039</v>
      </c>
      <c r="L2927" s="3">
        <v>1407852068</v>
      </c>
      <c r="M2927" s="3" t="b">
        <v>0</v>
      </c>
      <c r="N2927" s="3">
        <v>199</v>
      </c>
      <c r="O2927" s="3" t="b">
        <v>1</v>
      </c>
      <c r="P2927" s="3" t="s">
        <v>8300</v>
      </c>
      <c r="Q2927" s="8">
        <f t="shared" si="182"/>
        <v>1.0244597777777777</v>
      </c>
      <c r="R2927" s="10">
        <f t="shared" si="183"/>
        <v>231.66175879396985</v>
      </c>
      <c r="S2927" s="3" t="s">
        <v>8307</v>
      </c>
      <c r="T2927" s="3" t="s">
        <v>8349</v>
      </c>
    </row>
    <row r="2928" spans="1:20" ht="88" x14ac:dyDescent="0.2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14">
        <f t="shared" si="180"/>
        <v>42058.682627314811</v>
      </c>
      <c r="J2928" s="3">
        <v>1424715779</v>
      </c>
      <c r="K2928" s="14">
        <f t="shared" si="181"/>
        <v>42044.682627314811</v>
      </c>
      <c r="L2928" s="3">
        <v>1423506179</v>
      </c>
      <c r="M2928" s="3" t="b">
        <v>0</v>
      </c>
      <c r="N2928" s="3">
        <v>50</v>
      </c>
      <c r="O2928" s="3" t="b">
        <v>1</v>
      </c>
      <c r="P2928" s="3" t="s">
        <v>8300</v>
      </c>
      <c r="Q2928" s="8">
        <f t="shared" si="182"/>
        <v>1.25</v>
      </c>
      <c r="R2928" s="10">
        <f t="shared" si="183"/>
        <v>75</v>
      </c>
      <c r="S2928" s="3" t="s">
        <v>8307</v>
      </c>
      <c r="T2928" s="3" t="s">
        <v>8349</v>
      </c>
    </row>
    <row r="2929" spans="1:20" ht="110" x14ac:dyDescent="0.2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14">
        <f t="shared" si="180"/>
        <v>41835.125</v>
      </c>
      <c r="J2929" s="3">
        <v>1405400400</v>
      </c>
      <c r="K2929" s="14">
        <f t="shared" si="181"/>
        <v>41806.585983796293</v>
      </c>
      <c r="L2929" s="3">
        <v>1402934629</v>
      </c>
      <c r="M2929" s="3" t="b">
        <v>0</v>
      </c>
      <c r="N2929" s="3">
        <v>21</v>
      </c>
      <c r="O2929" s="3" t="b">
        <v>1</v>
      </c>
      <c r="P2929" s="3" t="s">
        <v>8300</v>
      </c>
      <c r="Q2929" s="8">
        <f t="shared" si="182"/>
        <v>1.3083333333333333</v>
      </c>
      <c r="R2929" s="10">
        <f t="shared" si="183"/>
        <v>112.14285714285714</v>
      </c>
      <c r="S2929" s="3" t="s">
        <v>8307</v>
      </c>
      <c r="T2929" s="3" t="s">
        <v>8349</v>
      </c>
    </row>
    <row r="2930" spans="1:20" ht="44" x14ac:dyDescent="0.2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14">
        <f t="shared" si="180"/>
        <v>42433.914884259262</v>
      </c>
      <c r="J2930" s="3">
        <v>1457135846</v>
      </c>
      <c r="K2930" s="14">
        <f t="shared" si="181"/>
        <v>42403.914884259262</v>
      </c>
      <c r="L2930" s="3">
        <v>1454543846</v>
      </c>
      <c r="M2930" s="3" t="b">
        <v>0</v>
      </c>
      <c r="N2930" s="3">
        <v>24</v>
      </c>
      <c r="O2930" s="3" t="b">
        <v>1</v>
      </c>
      <c r="P2930" s="3" t="s">
        <v>8300</v>
      </c>
      <c r="Q2930" s="8">
        <f t="shared" si="182"/>
        <v>1</v>
      </c>
      <c r="R2930" s="10">
        <f t="shared" si="183"/>
        <v>41.666666666666664</v>
      </c>
      <c r="S2930" s="3" t="s">
        <v>8307</v>
      </c>
      <c r="T2930" s="3" t="s">
        <v>8349</v>
      </c>
    </row>
    <row r="2931" spans="1:20" ht="110" x14ac:dyDescent="0.2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14">
        <f t="shared" si="180"/>
        <v>41784.480995370366</v>
      </c>
      <c r="J2931" s="3">
        <v>1401024758</v>
      </c>
      <c r="K2931" s="14">
        <f t="shared" si="181"/>
        <v>41754.480995370366</v>
      </c>
      <c r="L2931" s="3">
        <v>1398432758</v>
      </c>
      <c r="M2931" s="3" t="b">
        <v>0</v>
      </c>
      <c r="N2931" s="3">
        <v>32</v>
      </c>
      <c r="O2931" s="3" t="b">
        <v>1</v>
      </c>
      <c r="P2931" s="3" t="s">
        <v>8300</v>
      </c>
      <c r="Q2931" s="8">
        <f t="shared" si="182"/>
        <v>1.02069375</v>
      </c>
      <c r="R2931" s="10">
        <f t="shared" si="183"/>
        <v>255.17343750000001</v>
      </c>
      <c r="S2931" s="3" t="s">
        <v>8307</v>
      </c>
      <c r="T2931" s="3" t="s">
        <v>8349</v>
      </c>
    </row>
    <row r="2932" spans="1:20" ht="110" x14ac:dyDescent="0.2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14">
        <f t="shared" si="180"/>
        <v>42131.500740740739</v>
      </c>
      <c r="J2932" s="3">
        <v>1431007264</v>
      </c>
      <c r="K2932" s="14">
        <f t="shared" si="181"/>
        <v>42101.500740740739</v>
      </c>
      <c r="L2932" s="3">
        <v>1428415264</v>
      </c>
      <c r="M2932" s="3" t="b">
        <v>0</v>
      </c>
      <c r="N2932" s="3">
        <v>62</v>
      </c>
      <c r="O2932" s="3" t="b">
        <v>1</v>
      </c>
      <c r="P2932" s="3" t="s">
        <v>8300</v>
      </c>
      <c r="Q2932" s="8">
        <f t="shared" si="182"/>
        <v>1.0092000000000001</v>
      </c>
      <c r="R2932" s="10">
        <f t="shared" si="183"/>
        <v>162.7741935483871</v>
      </c>
      <c r="S2932" s="3" t="s">
        <v>8307</v>
      </c>
      <c r="T2932" s="3" t="s">
        <v>8349</v>
      </c>
    </row>
    <row r="2933" spans="1:20" ht="110" x14ac:dyDescent="0.2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14">
        <f t="shared" si="180"/>
        <v>41897.172222222223</v>
      </c>
      <c r="J2933" s="3">
        <v>1410761280</v>
      </c>
      <c r="K2933" s="14">
        <f t="shared" si="181"/>
        <v>41872.207905092589</v>
      </c>
      <c r="L2933" s="3">
        <v>1408604363</v>
      </c>
      <c r="M2933" s="3" t="b">
        <v>0</v>
      </c>
      <c r="N2933" s="3">
        <v>9</v>
      </c>
      <c r="O2933" s="3" t="b">
        <v>1</v>
      </c>
      <c r="P2933" s="3" t="s">
        <v>8300</v>
      </c>
      <c r="Q2933" s="8">
        <f t="shared" si="182"/>
        <v>1.06</v>
      </c>
      <c r="R2933" s="10">
        <f t="shared" si="183"/>
        <v>88.333333333333329</v>
      </c>
      <c r="S2933" s="3" t="s">
        <v>8307</v>
      </c>
      <c r="T2933" s="3" t="s">
        <v>8349</v>
      </c>
    </row>
    <row r="2934" spans="1:20" ht="88" x14ac:dyDescent="0.2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14">
        <f t="shared" si="180"/>
        <v>42056.374999999993</v>
      </c>
      <c r="J2934" s="3">
        <v>1424516400</v>
      </c>
      <c r="K2934" s="14">
        <f t="shared" si="181"/>
        <v>42025.081446759257</v>
      </c>
      <c r="L2934" s="3">
        <v>1421812637</v>
      </c>
      <c r="M2934" s="3" t="b">
        <v>0</v>
      </c>
      <c r="N2934" s="3">
        <v>38</v>
      </c>
      <c r="O2934" s="3" t="b">
        <v>1</v>
      </c>
      <c r="P2934" s="3" t="s">
        <v>8300</v>
      </c>
      <c r="Q2934" s="8">
        <f t="shared" si="182"/>
        <v>1.0509677419354839</v>
      </c>
      <c r="R2934" s="10">
        <f t="shared" si="183"/>
        <v>85.736842105263165</v>
      </c>
      <c r="S2934" s="3" t="s">
        <v>8307</v>
      </c>
      <c r="T2934" s="3" t="s">
        <v>8349</v>
      </c>
    </row>
    <row r="2935" spans="1:20" ht="110" x14ac:dyDescent="0.2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14">
        <f t="shared" si="180"/>
        <v>42525.873298611106</v>
      </c>
      <c r="J2935" s="3">
        <v>1465081053</v>
      </c>
      <c r="K2935" s="14">
        <f t="shared" si="181"/>
        <v>42495.873298611106</v>
      </c>
      <c r="L2935" s="3">
        <v>1462489053</v>
      </c>
      <c r="M2935" s="3" t="b">
        <v>0</v>
      </c>
      <c r="N2935" s="3">
        <v>54</v>
      </c>
      <c r="O2935" s="3" t="b">
        <v>1</v>
      </c>
      <c r="P2935" s="3" t="s">
        <v>8300</v>
      </c>
      <c r="Q2935" s="8">
        <f t="shared" si="182"/>
        <v>1.0276000000000001</v>
      </c>
      <c r="R2935" s="10">
        <f t="shared" si="183"/>
        <v>47.574074074074076</v>
      </c>
      <c r="S2935" s="3" t="s">
        <v>8307</v>
      </c>
      <c r="T2935" s="3" t="s">
        <v>8349</v>
      </c>
    </row>
    <row r="2936" spans="1:20" ht="88" x14ac:dyDescent="0.2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14">
        <f t="shared" si="180"/>
        <v>41805.552824074075</v>
      </c>
      <c r="J2936" s="3">
        <v>1402845364</v>
      </c>
      <c r="K2936" s="14">
        <f t="shared" si="181"/>
        <v>41775.552824074075</v>
      </c>
      <c r="L2936" s="3">
        <v>1400253364</v>
      </c>
      <c r="M2936" s="3" t="b">
        <v>0</v>
      </c>
      <c r="N2936" s="3">
        <v>37</v>
      </c>
      <c r="O2936" s="3" t="b">
        <v>1</v>
      </c>
      <c r="P2936" s="3" t="s">
        <v>8300</v>
      </c>
      <c r="Q2936" s="8">
        <f t="shared" si="182"/>
        <v>1.08</v>
      </c>
      <c r="R2936" s="10">
        <f t="shared" si="183"/>
        <v>72.972972972972968</v>
      </c>
      <c r="S2936" s="3" t="s">
        <v>8307</v>
      </c>
      <c r="T2936" s="3" t="s">
        <v>8349</v>
      </c>
    </row>
    <row r="2937" spans="1:20" ht="88" x14ac:dyDescent="0.2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14">
        <f t="shared" si="180"/>
        <v>42611.624999999993</v>
      </c>
      <c r="J2937" s="3">
        <v>1472490000</v>
      </c>
      <c r="K2937" s="14">
        <f t="shared" si="181"/>
        <v>42553.500092592592</v>
      </c>
      <c r="L2937" s="3">
        <v>1467468008</v>
      </c>
      <c r="M2937" s="3" t="b">
        <v>0</v>
      </c>
      <c r="N2937" s="3">
        <v>39</v>
      </c>
      <c r="O2937" s="3" t="b">
        <v>1</v>
      </c>
      <c r="P2937" s="3" t="s">
        <v>8300</v>
      </c>
      <c r="Q2937" s="8">
        <f t="shared" si="182"/>
        <v>1.0088571428571429</v>
      </c>
      <c r="R2937" s="10">
        <f t="shared" si="183"/>
        <v>90.538461538461533</v>
      </c>
      <c r="S2937" s="3" t="s">
        <v>8307</v>
      </c>
      <c r="T2937" s="3" t="s">
        <v>8349</v>
      </c>
    </row>
    <row r="2938" spans="1:20" ht="88" x14ac:dyDescent="0.2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14">
        <f t="shared" si="180"/>
        <v>41925.124305555553</v>
      </c>
      <c r="J2938" s="3">
        <v>1413176340</v>
      </c>
      <c r="K2938" s="14">
        <f t="shared" si="181"/>
        <v>41912.567395833328</v>
      </c>
      <c r="L2938" s="3">
        <v>1412091423</v>
      </c>
      <c r="M2938" s="3" t="b">
        <v>0</v>
      </c>
      <c r="N2938" s="3">
        <v>34</v>
      </c>
      <c r="O2938" s="3" t="b">
        <v>1</v>
      </c>
      <c r="P2938" s="3" t="s">
        <v>8300</v>
      </c>
      <c r="Q2938" s="8">
        <f t="shared" si="182"/>
        <v>1.28</v>
      </c>
      <c r="R2938" s="10">
        <f t="shared" si="183"/>
        <v>37.647058823529413</v>
      </c>
      <c r="S2938" s="3" t="s">
        <v>8307</v>
      </c>
      <c r="T2938" s="3" t="s">
        <v>8349</v>
      </c>
    </row>
    <row r="2939" spans="1:20" ht="66" x14ac:dyDescent="0.2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14">
        <f t="shared" si="180"/>
        <v>41833.373993055553</v>
      </c>
      <c r="J2939" s="3">
        <v>1405249113</v>
      </c>
      <c r="K2939" s="14">
        <f t="shared" si="181"/>
        <v>41803.373993055553</v>
      </c>
      <c r="L2939" s="3">
        <v>1402657113</v>
      </c>
      <c r="M2939" s="3" t="b">
        <v>0</v>
      </c>
      <c r="N2939" s="3">
        <v>55</v>
      </c>
      <c r="O2939" s="3" t="b">
        <v>1</v>
      </c>
      <c r="P2939" s="3" t="s">
        <v>8300</v>
      </c>
      <c r="Q2939" s="8">
        <f t="shared" si="182"/>
        <v>1.3333333333333333</v>
      </c>
      <c r="R2939" s="10">
        <f t="shared" si="183"/>
        <v>36.363636363636367</v>
      </c>
      <c r="S2939" s="3" t="s">
        <v>8307</v>
      </c>
      <c r="T2939" s="3" t="s">
        <v>8349</v>
      </c>
    </row>
    <row r="2940" spans="1:20" ht="88" x14ac:dyDescent="0.2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14">
        <f t="shared" si="180"/>
        <v>42034.620532407404</v>
      </c>
      <c r="J2940" s="3">
        <v>1422636814</v>
      </c>
      <c r="K2940" s="14">
        <f t="shared" si="181"/>
        <v>42004.620532407404</v>
      </c>
      <c r="L2940" s="3">
        <v>1420044814</v>
      </c>
      <c r="M2940" s="3" t="b">
        <v>0</v>
      </c>
      <c r="N2940" s="3">
        <v>32</v>
      </c>
      <c r="O2940" s="3" t="b">
        <v>1</v>
      </c>
      <c r="P2940" s="3" t="s">
        <v>8300</v>
      </c>
      <c r="Q2940" s="8">
        <f t="shared" si="182"/>
        <v>1.0137499999999999</v>
      </c>
      <c r="R2940" s="10">
        <f t="shared" si="183"/>
        <v>126.71875</v>
      </c>
      <c r="S2940" s="3" t="s">
        <v>8307</v>
      </c>
      <c r="T2940" s="3" t="s">
        <v>8349</v>
      </c>
    </row>
    <row r="2941" spans="1:20" ht="110" x14ac:dyDescent="0.2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14">
        <f t="shared" si="180"/>
        <v>41878.958333333328</v>
      </c>
      <c r="J2941" s="3">
        <v>1409187600</v>
      </c>
      <c r="K2941" s="14">
        <f t="shared" si="181"/>
        <v>41845.72583333333</v>
      </c>
      <c r="L2941" s="3">
        <v>1406316312</v>
      </c>
      <c r="M2941" s="3" t="b">
        <v>0</v>
      </c>
      <c r="N2941" s="3">
        <v>25</v>
      </c>
      <c r="O2941" s="3" t="b">
        <v>1</v>
      </c>
      <c r="P2941" s="3" t="s">
        <v>8300</v>
      </c>
      <c r="Q2941" s="8">
        <f t="shared" si="182"/>
        <v>1.0287500000000001</v>
      </c>
      <c r="R2941" s="10">
        <f t="shared" si="183"/>
        <v>329.2</v>
      </c>
      <c r="S2941" s="3" t="s">
        <v>8307</v>
      </c>
      <c r="T2941" s="3" t="s">
        <v>8349</v>
      </c>
    </row>
    <row r="2942" spans="1:20" ht="88" x14ac:dyDescent="0.2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14">
        <f t="shared" si="180"/>
        <v>42022.690023148149</v>
      </c>
      <c r="J2942" s="3">
        <v>1421606018</v>
      </c>
      <c r="K2942" s="14">
        <f t="shared" si="181"/>
        <v>41982.690023148149</v>
      </c>
      <c r="L2942" s="3">
        <v>1418150018</v>
      </c>
      <c r="M2942" s="3" t="b">
        <v>0</v>
      </c>
      <c r="N2942" s="3">
        <v>33</v>
      </c>
      <c r="O2942" s="3" t="b">
        <v>1</v>
      </c>
      <c r="P2942" s="3" t="s">
        <v>8300</v>
      </c>
      <c r="Q2942" s="8">
        <f t="shared" si="182"/>
        <v>1.0724</v>
      </c>
      <c r="R2942" s="10">
        <f t="shared" si="183"/>
        <v>81.242424242424249</v>
      </c>
      <c r="S2942" s="3" t="s">
        <v>8307</v>
      </c>
      <c r="T2942" s="3" t="s">
        <v>8349</v>
      </c>
    </row>
    <row r="2943" spans="1:20" ht="88" x14ac:dyDescent="0.2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14">
        <f t="shared" si="180"/>
        <v>42064.876793981479</v>
      </c>
      <c r="J2943" s="3">
        <v>1425250955</v>
      </c>
      <c r="K2943" s="14">
        <f t="shared" si="181"/>
        <v>42034.876793981479</v>
      </c>
      <c r="L2943" s="3">
        <v>1422658955</v>
      </c>
      <c r="M2943" s="3" t="b">
        <v>0</v>
      </c>
      <c r="N2943" s="3">
        <v>1</v>
      </c>
      <c r="O2943" s="3" t="b">
        <v>0</v>
      </c>
      <c r="P2943" s="3" t="s">
        <v>8298</v>
      </c>
      <c r="Q2943" s="8">
        <f t="shared" si="182"/>
        <v>4.0000000000000003E-5</v>
      </c>
      <c r="R2943" s="10">
        <f t="shared" si="183"/>
        <v>1</v>
      </c>
      <c r="S2943" s="3" t="s">
        <v>8307</v>
      </c>
      <c r="T2943" s="3" t="s">
        <v>8347</v>
      </c>
    </row>
    <row r="2944" spans="1:20" ht="88" x14ac:dyDescent="0.2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14">
        <f t="shared" si="180"/>
        <v>42354.762499999997</v>
      </c>
      <c r="J2944" s="3">
        <v>1450297080</v>
      </c>
      <c r="K2944" s="14">
        <f t="shared" si="181"/>
        <v>42334.720590277771</v>
      </c>
      <c r="L2944" s="3">
        <v>1448565459</v>
      </c>
      <c r="M2944" s="3" t="b">
        <v>0</v>
      </c>
      <c r="N2944" s="3">
        <v>202</v>
      </c>
      <c r="O2944" s="3" t="b">
        <v>0</v>
      </c>
      <c r="P2944" s="3" t="s">
        <v>8298</v>
      </c>
      <c r="Q2944" s="8">
        <f t="shared" si="182"/>
        <v>0.20424999999999999</v>
      </c>
      <c r="R2944" s="10">
        <f t="shared" si="183"/>
        <v>202.22772277227722</v>
      </c>
      <c r="S2944" s="3" t="s">
        <v>8307</v>
      </c>
      <c r="T2944" s="3" t="s">
        <v>8347</v>
      </c>
    </row>
    <row r="2945" spans="1:20" ht="88" x14ac:dyDescent="0.2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14">
        <f t="shared" si="180"/>
        <v>42107.046064814807</v>
      </c>
      <c r="J2945" s="3">
        <v>1428894380</v>
      </c>
      <c r="K2945" s="14">
        <f t="shared" si="181"/>
        <v>42077.046064814807</v>
      </c>
      <c r="L2945" s="3">
        <v>1426302380</v>
      </c>
      <c r="M2945" s="3" t="b">
        <v>0</v>
      </c>
      <c r="N2945" s="3">
        <v>0</v>
      </c>
      <c r="O2945" s="3" t="b">
        <v>0</v>
      </c>
      <c r="P2945" s="3" t="s">
        <v>8298</v>
      </c>
      <c r="Q2945" s="8">
        <f t="shared" si="182"/>
        <v>0</v>
      </c>
      <c r="R2945" s="10" t="e">
        <f t="shared" si="183"/>
        <v>#DIV/0!</v>
      </c>
      <c r="S2945" s="3" t="s">
        <v>8307</v>
      </c>
      <c r="T2945" s="3" t="s">
        <v>8347</v>
      </c>
    </row>
    <row r="2946" spans="1:20" ht="88" x14ac:dyDescent="0.2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14">
        <f t="shared" si="180"/>
        <v>42162.830995370365</v>
      </c>
      <c r="J2946" s="3">
        <v>1433714198</v>
      </c>
      <c r="K2946" s="14">
        <f t="shared" si="181"/>
        <v>42132.830995370365</v>
      </c>
      <c r="L2946" s="3">
        <v>1431122198</v>
      </c>
      <c r="M2946" s="3" t="b">
        <v>0</v>
      </c>
      <c r="N2946" s="3">
        <v>1</v>
      </c>
      <c r="O2946" s="3" t="b">
        <v>0</v>
      </c>
      <c r="P2946" s="3" t="s">
        <v>8298</v>
      </c>
      <c r="Q2946" s="8">
        <f t="shared" si="182"/>
        <v>0.01</v>
      </c>
      <c r="R2946" s="10">
        <f t="shared" si="183"/>
        <v>100</v>
      </c>
      <c r="S2946" s="3" t="s">
        <v>8307</v>
      </c>
      <c r="T2946" s="3" t="s">
        <v>8347</v>
      </c>
    </row>
    <row r="2947" spans="1:20" ht="88" x14ac:dyDescent="0.2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14">
        <f t="shared" ref="I2947:I3010" si="184">(((J2947/60)/60)/24)+DATE(1970,1,1)+(-2/24)</f>
        <v>42148.056250000001</v>
      </c>
      <c r="J2947" s="3">
        <v>1432437660</v>
      </c>
      <c r="K2947" s="14">
        <f t="shared" ref="K2947:K3010" si="185">(L2947/86400)+25569+(-2/24)</f>
        <v>42118.056250000001</v>
      </c>
      <c r="L2947" s="3">
        <v>1429845660</v>
      </c>
      <c r="M2947" s="3" t="b">
        <v>0</v>
      </c>
      <c r="N2947" s="3">
        <v>0</v>
      </c>
      <c r="O2947" s="3" t="b">
        <v>0</v>
      </c>
      <c r="P2947" s="3" t="s">
        <v>8298</v>
      </c>
      <c r="Q2947" s="8">
        <f t="shared" ref="Q2947:Q3010" si="186">E2947/D2947</f>
        <v>0</v>
      </c>
      <c r="R2947" s="10" t="e">
        <f t="shared" ref="R2947:R3010" si="187">E2947/N2947</f>
        <v>#DIV/0!</v>
      </c>
      <c r="S2947" s="3" t="s">
        <v>8307</v>
      </c>
      <c r="T2947" s="3" t="s">
        <v>8347</v>
      </c>
    </row>
    <row r="2948" spans="1:20" ht="88" x14ac:dyDescent="0.2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14">
        <f t="shared" si="184"/>
        <v>42597.447824074072</v>
      </c>
      <c r="J2948" s="3">
        <v>1471265092</v>
      </c>
      <c r="K2948" s="14">
        <f t="shared" si="185"/>
        <v>42567.447824074072</v>
      </c>
      <c r="L2948" s="3">
        <v>1468673092</v>
      </c>
      <c r="M2948" s="3" t="b">
        <v>0</v>
      </c>
      <c r="N2948" s="3">
        <v>2</v>
      </c>
      <c r="O2948" s="3" t="b">
        <v>0</v>
      </c>
      <c r="P2948" s="3" t="s">
        <v>8298</v>
      </c>
      <c r="Q2948" s="8">
        <f t="shared" si="186"/>
        <v>1E-3</v>
      </c>
      <c r="R2948" s="10">
        <f t="shared" si="187"/>
        <v>1</v>
      </c>
      <c r="S2948" s="3" t="s">
        <v>8307</v>
      </c>
      <c r="T2948" s="3" t="s">
        <v>8347</v>
      </c>
    </row>
    <row r="2949" spans="1:20" ht="110" x14ac:dyDescent="0.2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14">
        <f t="shared" si="184"/>
        <v>42698.632638888892</v>
      </c>
      <c r="J2949" s="3">
        <v>1480007460</v>
      </c>
      <c r="K2949" s="14">
        <f t="shared" si="185"/>
        <v>42649.478784722225</v>
      </c>
      <c r="L2949" s="3">
        <v>1475760567</v>
      </c>
      <c r="M2949" s="3" t="b">
        <v>0</v>
      </c>
      <c r="N2949" s="3">
        <v>13</v>
      </c>
      <c r="O2949" s="3" t="b">
        <v>0</v>
      </c>
      <c r="P2949" s="3" t="s">
        <v>8298</v>
      </c>
      <c r="Q2949" s="8">
        <f t="shared" si="186"/>
        <v>4.2880000000000001E-2</v>
      </c>
      <c r="R2949" s="10">
        <f t="shared" si="187"/>
        <v>82.461538461538467</v>
      </c>
      <c r="S2949" s="3" t="s">
        <v>8307</v>
      </c>
      <c r="T2949" s="3" t="s">
        <v>8347</v>
      </c>
    </row>
    <row r="2950" spans="1:20" ht="110" x14ac:dyDescent="0.2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14">
        <f t="shared" si="184"/>
        <v>42157.565891203696</v>
      </c>
      <c r="J2950" s="3">
        <v>1433259293</v>
      </c>
      <c r="K2950" s="14">
        <f t="shared" si="185"/>
        <v>42097.565891203696</v>
      </c>
      <c r="L2950" s="3">
        <v>1428075293</v>
      </c>
      <c r="M2950" s="3" t="b">
        <v>0</v>
      </c>
      <c r="N2950" s="3">
        <v>9</v>
      </c>
      <c r="O2950" s="3" t="b">
        <v>0</v>
      </c>
      <c r="P2950" s="3" t="s">
        <v>8298</v>
      </c>
      <c r="Q2950" s="8">
        <f t="shared" si="186"/>
        <v>4.8000000000000001E-5</v>
      </c>
      <c r="R2950" s="10">
        <f t="shared" si="187"/>
        <v>2.6666666666666665</v>
      </c>
      <c r="S2950" s="3" t="s">
        <v>8307</v>
      </c>
      <c r="T2950" s="3" t="s">
        <v>8347</v>
      </c>
    </row>
    <row r="2951" spans="1:20" ht="88" x14ac:dyDescent="0.2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14">
        <f t="shared" si="184"/>
        <v>42327.781446759262</v>
      </c>
      <c r="J2951" s="3">
        <v>1447965917</v>
      </c>
      <c r="K2951" s="14">
        <f t="shared" si="185"/>
        <v>42297.73978009259</v>
      </c>
      <c r="L2951" s="3">
        <v>1445370317</v>
      </c>
      <c r="M2951" s="3" t="b">
        <v>0</v>
      </c>
      <c r="N2951" s="3">
        <v>2</v>
      </c>
      <c r="O2951" s="3" t="b">
        <v>0</v>
      </c>
      <c r="P2951" s="3" t="s">
        <v>8298</v>
      </c>
      <c r="Q2951" s="8">
        <f t="shared" si="186"/>
        <v>2.5000000000000001E-2</v>
      </c>
      <c r="R2951" s="10">
        <f t="shared" si="187"/>
        <v>12.5</v>
      </c>
      <c r="S2951" s="3" t="s">
        <v>8307</v>
      </c>
      <c r="T2951" s="3" t="s">
        <v>8347</v>
      </c>
    </row>
    <row r="2952" spans="1:20" ht="110" x14ac:dyDescent="0.2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14">
        <f t="shared" si="184"/>
        <v>42392.281851851854</v>
      </c>
      <c r="J2952" s="3">
        <v>1453538752</v>
      </c>
      <c r="K2952" s="14">
        <f t="shared" si="185"/>
        <v>42362.281851851854</v>
      </c>
      <c r="L2952" s="3">
        <v>1450946752</v>
      </c>
      <c r="M2952" s="3" t="b">
        <v>0</v>
      </c>
      <c r="N2952" s="3">
        <v>0</v>
      </c>
      <c r="O2952" s="3" t="b">
        <v>0</v>
      </c>
      <c r="P2952" s="3" t="s">
        <v>8298</v>
      </c>
      <c r="Q2952" s="8">
        <f t="shared" si="186"/>
        <v>0</v>
      </c>
      <c r="R2952" s="10" t="e">
        <f t="shared" si="187"/>
        <v>#DIV/0!</v>
      </c>
      <c r="S2952" s="3" t="s">
        <v>8307</v>
      </c>
      <c r="T2952" s="3" t="s">
        <v>8347</v>
      </c>
    </row>
    <row r="2953" spans="1:20" ht="110" x14ac:dyDescent="0.2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14">
        <f t="shared" si="184"/>
        <v>41917.719594907401</v>
      </c>
      <c r="J2953" s="3">
        <v>1412536573</v>
      </c>
      <c r="K2953" s="14">
        <f t="shared" si="185"/>
        <v>41872.719594907401</v>
      </c>
      <c r="L2953" s="3">
        <v>1408648573</v>
      </c>
      <c r="M2953" s="3" t="b">
        <v>0</v>
      </c>
      <c r="N2953" s="3">
        <v>58</v>
      </c>
      <c r="O2953" s="3" t="b">
        <v>0</v>
      </c>
      <c r="P2953" s="3" t="s">
        <v>8298</v>
      </c>
      <c r="Q2953" s="8">
        <f t="shared" si="186"/>
        <v>2.1919999999999999E-2</v>
      </c>
      <c r="R2953" s="10">
        <f t="shared" si="187"/>
        <v>18.896551724137932</v>
      </c>
      <c r="S2953" s="3" t="s">
        <v>8307</v>
      </c>
      <c r="T2953" s="3" t="s">
        <v>8347</v>
      </c>
    </row>
    <row r="2954" spans="1:20" ht="110" x14ac:dyDescent="0.2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14">
        <f t="shared" si="184"/>
        <v>42660.083333333336</v>
      </c>
      <c r="J2954" s="3">
        <v>1476676800</v>
      </c>
      <c r="K2954" s="14">
        <f t="shared" si="185"/>
        <v>42628.606932870367</v>
      </c>
      <c r="L2954" s="3">
        <v>1473957239</v>
      </c>
      <c r="M2954" s="3" t="b">
        <v>0</v>
      </c>
      <c r="N2954" s="3">
        <v>8</v>
      </c>
      <c r="O2954" s="3" t="b">
        <v>0</v>
      </c>
      <c r="P2954" s="3" t="s">
        <v>8298</v>
      </c>
      <c r="Q2954" s="8">
        <f t="shared" si="186"/>
        <v>8.0250000000000002E-2</v>
      </c>
      <c r="R2954" s="10">
        <f t="shared" si="187"/>
        <v>200.625</v>
      </c>
      <c r="S2954" s="3" t="s">
        <v>8307</v>
      </c>
      <c r="T2954" s="3" t="s">
        <v>8347</v>
      </c>
    </row>
    <row r="2955" spans="1:20" ht="88" x14ac:dyDescent="0.2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14">
        <f t="shared" si="184"/>
        <v>42285.708576388883</v>
      </c>
      <c r="J2955" s="3">
        <v>1444330821</v>
      </c>
      <c r="K2955" s="14">
        <f t="shared" si="185"/>
        <v>42255.708576388883</v>
      </c>
      <c r="L2955" s="3">
        <v>1441738821</v>
      </c>
      <c r="M2955" s="3" t="b">
        <v>0</v>
      </c>
      <c r="N2955" s="3">
        <v>3</v>
      </c>
      <c r="O2955" s="3" t="b">
        <v>0</v>
      </c>
      <c r="P2955" s="3" t="s">
        <v>8298</v>
      </c>
      <c r="Q2955" s="8">
        <f t="shared" si="186"/>
        <v>1.5125E-3</v>
      </c>
      <c r="R2955" s="10">
        <f t="shared" si="187"/>
        <v>201.66666666666666</v>
      </c>
      <c r="S2955" s="3" t="s">
        <v>8307</v>
      </c>
      <c r="T2955" s="3" t="s">
        <v>8347</v>
      </c>
    </row>
    <row r="2956" spans="1:20" ht="88" x14ac:dyDescent="0.2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14">
        <f t="shared" si="184"/>
        <v>42810.458368055559</v>
      </c>
      <c r="J2956" s="3">
        <v>1489669203</v>
      </c>
      <c r="K2956" s="14">
        <f t="shared" si="185"/>
        <v>42790.500034722216</v>
      </c>
      <c r="L2956" s="3">
        <v>1487944803</v>
      </c>
      <c r="M2956" s="3" t="b">
        <v>0</v>
      </c>
      <c r="N2956" s="3">
        <v>0</v>
      </c>
      <c r="O2956" s="3" t="b">
        <v>0</v>
      </c>
      <c r="P2956" s="3" t="s">
        <v>8298</v>
      </c>
      <c r="Q2956" s="8">
        <f t="shared" si="186"/>
        <v>0</v>
      </c>
      <c r="R2956" s="10" t="e">
        <f t="shared" si="187"/>
        <v>#DIV/0!</v>
      </c>
      <c r="S2956" s="3" t="s">
        <v>8307</v>
      </c>
      <c r="T2956" s="3" t="s">
        <v>8347</v>
      </c>
    </row>
    <row r="2957" spans="1:20" ht="66" x14ac:dyDescent="0.2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14">
        <f t="shared" si="184"/>
        <v>42171.657974537033</v>
      </c>
      <c r="J2957" s="3">
        <v>1434476849</v>
      </c>
      <c r="K2957" s="14">
        <f t="shared" si="185"/>
        <v>42141.657974537033</v>
      </c>
      <c r="L2957" s="3">
        <v>1431884849</v>
      </c>
      <c r="M2957" s="3" t="b">
        <v>0</v>
      </c>
      <c r="N2957" s="3">
        <v>11</v>
      </c>
      <c r="O2957" s="3" t="b">
        <v>0</v>
      </c>
      <c r="P2957" s="3" t="s">
        <v>8298</v>
      </c>
      <c r="Q2957" s="8">
        <f t="shared" si="186"/>
        <v>0.59583333333333333</v>
      </c>
      <c r="R2957" s="10">
        <f t="shared" si="187"/>
        <v>65</v>
      </c>
      <c r="S2957" s="3" t="s">
        <v>8307</v>
      </c>
      <c r="T2957" s="3" t="s">
        <v>8347</v>
      </c>
    </row>
    <row r="2958" spans="1:20" ht="88" x14ac:dyDescent="0.2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14">
        <f t="shared" si="184"/>
        <v>42494.875578703701</v>
      </c>
      <c r="J2958" s="3">
        <v>1462402850</v>
      </c>
      <c r="K2958" s="14">
        <f t="shared" si="185"/>
        <v>42464.875578703701</v>
      </c>
      <c r="L2958" s="3">
        <v>1459810850</v>
      </c>
      <c r="M2958" s="3" t="b">
        <v>0</v>
      </c>
      <c r="N2958" s="3">
        <v>20</v>
      </c>
      <c r="O2958" s="3" t="b">
        <v>0</v>
      </c>
      <c r="P2958" s="3" t="s">
        <v>8298</v>
      </c>
      <c r="Q2958" s="8">
        <f t="shared" si="186"/>
        <v>0.16734177215189874</v>
      </c>
      <c r="R2958" s="10">
        <f t="shared" si="187"/>
        <v>66.099999999999994</v>
      </c>
      <c r="S2958" s="3" t="s">
        <v>8307</v>
      </c>
      <c r="T2958" s="3" t="s">
        <v>8347</v>
      </c>
    </row>
    <row r="2959" spans="1:20" ht="88" x14ac:dyDescent="0.2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14">
        <f t="shared" si="184"/>
        <v>42090.886249999996</v>
      </c>
      <c r="J2959" s="3">
        <v>1427498172</v>
      </c>
      <c r="K2959" s="14">
        <f t="shared" si="185"/>
        <v>42030.92791666666</v>
      </c>
      <c r="L2959" s="3">
        <v>1422317772</v>
      </c>
      <c r="M2959" s="3" t="b">
        <v>0</v>
      </c>
      <c r="N2959" s="3">
        <v>3</v>
      </c>
      <c r="O2959" s="3" t="b">
        <v>0</v>
      </c>
      <c r="P2959" s="3" t="s">
        <v>8298</v>
      </c>
      <c r="Q2959" s="8">
        <f t="shared" si="186"/>
        <v>1.8666666666666668E-2</v>
      </c>
      <c r="R2959" s="10">
        <f t="shared" si="187"/>
        <v>93.333333333333329</v>
      </c>
      <c r="S2959" s="3" t="s">
        <v>8307</v>
      </c>
      <c r="T2959" s="3" t="s">
        <v>8347</v>
      </c>
    </row>
    <row r="2960" spans="1:20" ht="88" x14ac:dyDescent="0.2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14">
        <f t="shared" si="184"/>
        <v>42498.654131944444</v>
      </c>
      <c r="J2960" s="3">
        <v>1462729317</v>
      </c>
      <c r="K2960" s="14">
        <f t="shared" si="185"/>
        <v>42438.695798611108</v>
      </c>
      <c r="L2960" s="3">
        <v>1457548917</v>
      </c>
      <c r="M2960" s="3" t="b">
        <v>0</v>
      </c>
      <c r="N2960" s="3">
        <v>0</v>
      </c>
      <c r="O2960" s="3" t="b">
        <v>0</v>
      </c>
      <c r="P2960" s="3" t="s">
        <v>8298</v>
      </c>
      <c r="Q2960" s="8">
        <f t="shared" si="186"/>
        <v>0</v>
      </c>
      <c r="R2960" s="10" t="e">
        <f t="shared" si="187"/>
        <v>#DIV/0!</v>
      </c>
      <c r="S2960" s="3" t="s">
        <v>8307</v>
      </c>
      <c r="T2960" s="3" t="s">
        <v>8347</v>
      </c>
    </row>
    <row r="2961" spans="1:20" ht="110" x14ac:dyDescent="0.2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14">
        <f t="shared" si="184"/>
        <v>42527.925057870372</v>
      </c>
      <c r="J2961" s="3">
        <v>1465258325</v>
      </c>
      <c r="K2961" s="14">
        <f t="shared" si="185"/>
        <v>42497.925057870372</v>
      </c>
      <c r="L2961" s="3">
        <v>1462666325</v>
      </c>
      <c r="M2961" s="3" t="b">
        <v>0</v>
      </c>
      <c r="N2961" s="3">
        <v>0</v>
      </c>
      <c r="O2961" s="3" t="b">
        <v>0</v>
      </c>
      <c r="P2961" s="3" t="s">
        <v>8298</v>
      </c>
      <c r="Q2961" s="8">
        <f t="shared" si="186"/>
        <v>0</v>
      </c>
      <c r="R2961" s="10" t="e">
        <f t="shared" si="187"/>
        <v>#DIV/0!</v>
      </c>
      <c r="S2961" s="3" t="s">
        <v>8307</v>
      </c>
      <c r="T2961" s="3" t="s">
        <v>8347</v>
      </c>
    </row>
    <row r="2962" spans="1:20" ht="88" x14ac:dyDescent="0.2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14">
        <f t="shared" si="184"/>
        <v>41893.67387731481</v>
      </c>
      <c r="J2962" s="3">
        <v>1410459023</v>
      </c>
      <c r="K2962" s="14">
        <f t="shared" si="185"/>
        <v>41863.67387731481</v>
      </c>
      <c r="L2962" s="3">
        <v>1407867023</v>
      </c>
      <c r="M2962" s="3" t="b">
        <v>0</v>
      </c>
      <c r="N2962" s="3">
        <v>0</v>
      </c>
      <c r="O2962" s="3" t="b">
        <v>0</v>
      </c>
      <c r="P2962" s="3" t="s">
        <v>8298</v>
      </c>
      <c r="Q2962" s="8">
        <f t="shared" si="186"/>
        <v>0</v>
      </c>
      <c r="R2962" s="10" t="e">
        <f t="shared" si="187"/>
        <v>#DIV/0!</v>
      </c>
      <c r="S2962" s="3" t="s">
        <v>8307</v>
      </c>
      <c r="T2962" s="3" t="s">
        <v>8347</v>
      </c>
    </row>
    <row r="2963" spans="1:20" ht="88" x14ac:dyDescent="0.2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14">
        <f t="shared" si="184"/>
        <v>42089.083333333336</v>
      </c>
      <c r="J2963" s="3">
        <v>1427342400</v>
      </c>
      <c r="K2963" s="14">
        <f t="shared" si="185"/>
        <v>42061.129155092589</v>
      </c>
      <c r="L2963" s="3">
        <v>1424927159</v>
      </c>
      <c r="M2963" s="3" t="b">
        <v>0</v>
      </c>
      <c r="N2963" s="3">
        <v>108</v>
      </c>
      <c r="O2963" s="3" t="b">
        <v>1</v>
      </c>
      <c r="P2963" s="3" t="s">
        <v>8266</v>
      </c>
      <c r="Q2963" s="8">
        <f t="shared" si="186"/>
        <v>1.0962000000000001</v>
      </c>
      <c r="R2963" s="10">
        <f t="shared" si="187"/>
        <v>50.75</v>
      </c>
      <c r="S2963" s="3" t="s">
        <v>8307</v>
      </c>
      <c r="T2963" s="3" t="s">
        <v>8308</v>
      </c>
    </row>
    <row r="2964" spans="1:20" ht="88" x14ac:dyDescent="0.2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14">
        <f t="shared" si="184"/>
        <v>42064.207638888889</v>
      </c>
      <c r="J2964" s="3">
        <v>1425193140</v>
      </c>
      <c r="K2964" s="14">
        <f t="shared" si="185"/>
        <v>42036.160949074074</v>
      </c>
      <c r="L2964" s="3">
        <v>1422769906</v>
      </c>
      <c r="M2964" s="3" t="b">
        <v>0</v>
      </c>
      <c r="N2964" s="3">
        <v>20</v>
      </c>
      <c r="O2964" s="3" t="b">
        <v>1</v>
      </c>
      <c r="P2964" s="3" t="s">
        <v>8266</v>
      </c>
      <c r="Q2964" s="8">
        <f t="shared" si="186"/>
        <v>1.218</v>
      </c>
      <c r="R2964" s="10">
        <f t="shared" si="187"/>
        <v>60.9</v>
      </c>
      <c r="S2964" s="3" t="s">
        <v>8307</v>
      </c>
      <c r="T2964" s="3" t="s">
        <v>8308</v>
      </c>
    </row>
    <row r="2965" spans="1:20" ht="110" x14ac:dyDescent="0.2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14">
        <f t="shared" si="184"/>
        <v>42187.38685185185</v>
      </c>
      <c r="J2965" s="3">
        <v>1435835824</v>
      </c>
      <c r="K2965" s="14">
        <f t="shared" si="185"/>
        <v>42157.38685185185</v>
      </c>
      <c r="L2965" s="3">
        <v>1433243824</v>
      </c>
      <c r="M2965" s="3" t="b">
        <v>0</v>
      </c>
      <c r="N2965" s="3">
        <v>98</v>
      </c>
      <c r="O2965" s="3" t="b">
        <v>1</v>
      </c>
      <c r="P2965" s="3" t="s">
        <v>8266</v>
      </c>
      <c r="Q2965" s="8">
        <f t="shared" si="186"/>
        <v>1.0685</v>
      </c>
      <c r="R2965" s="10">
        <f t="shared" si="187"/>
        <v>109.03061224489795</v>
      </c>
      <c r="S2965" s="3" t="s">
        <v>8307</v>
      </c>
      <c r="T2965" s="3" t="s">
        <v>8308</v>
      </c>
    </row>
    <row r="2966" spans="1:20" ht="88" x14ac:dyDescent="0.2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14">
        <f t="shared" si="184"/>
        <v>41857.813888888886</v>
      </c>
      <c r="J2966" s="3">
        <v>1407360720</v>
      </c>
      <c r="K2966" s="14">
        <f t="shared" si="185"/>
        <v>41827.826608796291</v>
      </c>
      <c r="L2966" s="3">
        <v>1404769819</v>
      </c>
      <c r="M2966" s="3" t="b">
        <v>0</v>
      </c>
      <c r="N2966" s="3">
        <v>196</v>
      </c>
      <c r="O2966" s="3" t="b">
        <v>1</v>
      </c>
      <c r="P2966" s="3" t="s">
        <v>8266</v>
      </c>
      <c r="Q2966" s="8">
        <f t="shared" si="186"/>
        <v>1.0071379999999999</v>
      </c>
      <c r="R2966" s="10">
        <f t="shared" si="187"/>
        <v>25.692295918367346</v>
      </c>
      <c r="S2966" s="3" t="s">
        <v>8307</v>
      </c>
      <c r="T2966" s="3" t="s">
        <v>8308</v>
      </c>
    </row>
    <row r="2967" spans="1:20" ht="88" x14ac:dyDescent="0.2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14">
        <f t="shared" si="184"/>
        <v>42192.646215277775</v>
      </c>
      <c r="J2967" s="3">
        <v>1436290233</v>
      </c>
      <c r="K2967" s="14">
        <f t="shared" si="185"/>
        <v>42162.646215277775</v>
      </c>
      <c r="L2967" s="3">
        <v>1433698233</v>
      </c>
      <c r="M2967" s="3" t="b">
        <v>0</v>
      </c>
      <c r="N2967" s="3">
        <v>39</v>
      </c>
      <c r="O2967" s="3" t="b">
        <v>1</v>
      </c>
      <c r="P2967" s="3" t="s">
        <v>8266</v>
      </c>
      <c r="Q2967" s="8">
        <f t="shared" si="186"/>
        <v>1.0900000000000001</v>
      </c>
      <c r="R2967" s="10">
        <f t="shared" si="187"/>
        <v>41.92307692307692</v>
      </c>
      <c r="S2967" s="3" t="s">
        <v>8307</v>
      </c>
      <c r="T2967" s="3" t="s">
        <v>8308</v>
      </c>
    </row>
    <row r="2968" spans="1:20" ht="88" x14ac:dyDescent="0.2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14">
        <f t="shared" si="184"/>
        <v>42263.655231481483</v>
      </c>
      <c r="J2968" s="3">
        <v>1442425412</v>
      </c>
      <c r="K2968" s="14">
        <f t="shared" si="185"/>
        <v>42233.655231481483</v>
      </c>
      <c r="L2968" s="3">
        <v>1439833412</v>
      </c>
      <c r="M2968" s="3" t="b">
        <v>0</v>
      </c>
      <c r="N2968" s="3">
        <v>128</v>
      </c>
      <c r="O2968" s="3" t="b">
        <v>1</v>
      </c>
      <c r="P2968" s="3" t="s">
        <v>8266</v>
      </c>
      <c r="Q2968" s="8">
        <f t="shared" si="186"/>
        <v>1.1363000000000001</v>
      </c>
      <c r="R2968" s="10">
        <f t="shared" si="187"/>
        <v>88.7734375</v>
      </c>
      <c r="S2968" s="3" t="s">
        <v>8307</v>
      </c>
      <c r="T2968" s="3" t="s">
        <v>8308</v>
      </c>
    </row>
    <row r="2969" spans="1:20" ht="88" x14ac:dyDescent="0.2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14">
        <f t="shared" si="184"/>
        <v>42072.072824074072</v>
      </c>
      <c r="J2969" s="3">
        <v>1425872692</v>
      </c>
      <c r="K2969" s="14">
        <f t="shared" si="185"/>
        <v>42042.114490740736</v>
      </c>
      <c r="L2969" s="3">
        <v>1423284292</v>
      </c>
      <c r="M2969" s="3" t="b">
        <v>0</v>
      </c>
      <c r="N2969" s="3">
        <v>71</v>
      </c>
      <c r="O2969" s="3" t="b">
        <v>1</v>
      </c>
      <c r="P2969" s="3" t="s">
        <v>8266</v>
      </c>
      <c r="Q2969" s="8">
        <f t="shared" si="186"/>
        <v>1.1392</v>
      </c>
      <c r="R2969" s="10">
        <f t="shared" si="187"/>
        <v>80.225352112676063</v>
      </c>
      <c r="S2969" s="3" t="s">
        <v>8307</v>
      </c>
      <c r="T2969" s="3" t="s">
        <v>8308</v>
      </c>
    </row>
    <row r="2970" spans="1:20" ht="66" x14ac:dyDescent="0.2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14">
        <f t="shared" si="184"/>
        <v>42599.082638888889</v>
      </c>
      <c r="J2970" s="3">
        <v>1471406340</v>
      </c>
      <c r="K2970" s="14">
        <f t="shared" si="185"/>
        <v>42585.440509259257</v>
      </c>
      <c r="L2970" s="3">
        <v>1470227660</v>
      </c>
      <c r="M2970" s="3" t="b">
        <v>0</v>
      </c>
      <c r="N2970" s="3">
        <v>47</v>
      </c>
      <c r="O2970" s="3" t="b">
        <v>1</v>
      </c>
      <c r="P2970" s="3" t="s">
        <v>8266</v>
      </c>
      <c r="Q2970" s="8">
        <f t="shared" si="186"/>
        <v>1.06</v>
      </c>
      <c r="R2970" s="10">
        <f t="shared" si="187"/>
        <v>78.936170212765958</v>
      </c>
      <c r="S2970" s="3" t="s">
        <v>8307</v>
      </c>
      <c r="T2970" s="3" t="s">
        <v>8308</v>
      </c>
    </row>
    <row r="2971" spans="1:20" ht="88" x14ac:dyDescent="0.2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14">
        <f t="shared" si="184"/>
        <v>42127.868750000001</v>
      </c>
      <c r="J2971" s="3">
        <v>1430693460</v>
      </c>
      <c r="K2971" s="14">
        <f t="shared" si="185"/>
        <v>42097.703159722216</v>
      </c>
      <c r="L2971" s="3">
        <v>1428087153</v>
      </c>
      <c r="M2971" s="3" t="b">
        <v>0</v>
      </c>
      <c r="N2971" s="3">
        <v>17</v>
      </c>
      <c r="O2971" s="3" t="b">
        <v>1</v>
      </c>
      <c r="P2971" s="3" t="s">
        <v>8266</v>
      </c>
      <c r="Q2971" s="8">
        <f t="shared" si="186"/>
        <v>1.625</v>
      </c>
      <c r="R2971" s="10">
        <f t="shared" si="187"/>
        <v>95.588235294117652</v>
      </c>
      <c r="S2971" s="3" t="s">
        <v>8307</v>
      </c>
      <c r="T2971" s="3" t="s">
        <v>8308</v>
      </c>
    </row>
    <row r="2972" spans="1:20" ht="88" x14ac:dyDescent="0.2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14">
        <f t="shared" si="184"/>
        <v>41838.586238425924</v>
      </c>
      <c r="J2972" s="3">
        <v>1405699451</v>
      </c>
      <c r="K2972" s="14">
        <f t="shared" si="185"/>
        <v>41808.586238425924</v>
      </c>
      <c r="L2972" s="3">
        <v>1403107451</v>
      </c>
      <c r="M2972" s="3" t="b">
        <v>0</v>
      </c>
      <c r="N2972" s="3">
        <v>91</v>
      </c>
      <c r="O2972" s="3" t="b">
        <v>1</v>
      </c>
      <c r="P2972" s="3" t="s">
        <v>8266</v>
      </c>
      <c r="Q2972" s="8">
        <f t="shared" si="186"/>
        <v>1.06</v>
      </c>
      <c r="R2972" s="10">
        <f t="shared" si="187"/>
        <v>69.890109890109883</v>
      </c>
      <c r="S2972" s="3" t="s">
        <v>8307</v>
      </c>
      <c r="T2972" s="3" t="s">
        <v>8308</v>
      </c>
    </row>
    <row r="2973" spans="1:20" ht="110" x14ac:dyDescent="0.2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14">
        <f t="shared" si="184"/>
        <v>41882.574976851851</v>
      </c>
      <c r="J2973" s="3">
        <v>1409500078</v>
      </c>
      <c r="K2973" s="14">
        <f t="shared" si="185"/>
        <v>41852.574976851851</v>
      </c>
      <c r="L2973" s="3">
        <v>1406908078</v>
      </c>
      <c r="M2973" s="3" t="b">
        <v>0</v>
      </c>
      <c r="N2973" s="3">
        <v>43</v>
      </c>
      <c r="O2973" s="3" t="b">
        <v>1</v>
      </c>
      <c r="P2973" s="3" t="s">
        <v>8266</v>
      </c>
      <c r="Q2973" s="8">
        <f t="shared" si="186"/>
        <v>1.0015624999999999</v>
      </c>
      <c r="R2973" s="10">
        <f t="shared" si="187"/>
        <v>74.534883720930239</v>
      </c>
      <c r="S2973" s="3" t="s">
        <v>8307</v>
      </c>
      <c r="T2973" s="3" t="s">
        <v>8308</v>
      </c>
    </row>
    <row r="2974" spans="1:20" ht="66" x14ac:dyDescent="0.2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14">
        <f t="shared" si="184"/>
        <v>42708.958333333336</v>
      </c>
      <c r="J2974" s="3">
        <v>1480899600</v>
      </c>
      <c r="K2974" s="14">
        <f t="shared" si="185"/>
        <v>42694.02685185185</v>
      </c>
      <c r="L2974" s="3">
        <v>1479609520</v>
      </c>
      <c r="M2974" s="3" t="b">
        <v>0</v>
      </c>
      <c r="N2974" s="3">
        <v>17</v>
      </c>
      <c r="O2974" s="3" t="b">
        <v>1</v>
      </c>
      <c r="P2974" s="3" t="s">
        <v>8266</v>
      </c>
      <c r="Q2974" s="8">
        <f t="shared" si="186"/>
        <v>1.0535000000000001</v>
      </c>
      <c r="R2974" s="10">
        <f t="shared" si="187"/>
        <v>123.94117647058823</v>
      </c>
      <c r="S2974" s="3" t="s">
        <v>8307</v>
      </c>
      <c r="T2974" s="3" t="s">
        <v>8308</v>
      </c>
    </row>
    <row r="2975" spans="1:20" ht="88" x14ac:dyDescent="0.2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14">
        <f t="shared" si="184"/>
        <v>42370.083333333336</v>
      </c>
      <c r="J2975" s="3">
        <v>1451620800</v>
      </c>
      <c r="K2975" s="14">
        <f t="shared" si="185"/>
        <v>42341.735046296293</v>
      </c>
      <c r="L2975" s="3">
        <v>1449171508</v>
      </c>
      <c r="M2975" s="3" t="b">
        <v>0</v>
      </c>
      <c r="N2975" s="3">
        <v>33</v>
      </c>
      <c r="O2975" s="3" t="b">
        <v>1</v>
      </c>
      <c r="P2975" s="3" t="s">
        <v>8266</v>
      </c>
      <c r="Q2975" s="8">
        <f t="shared" si="186"/>
        <v>1.748</v>
      </c>
      <c r="R2975" s="10">
        <f t="shared" si="187"/>
        <v>264.84848484848487</v>
      </c>
      <c r="S2975" s="3" t="s">
        <v>8307</v>
      </c>
      <c r="T2975" s="3" t="s">
        <v>8308</v>
      </c>
    </row>
    <row r="2976" spans="1:20" ht="110" x14ac:dyDescent="0.2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14">
        <f t="shared" si="184"/>
        <v>41907.982638888883</v>
      </c>
      <c r="J2976" s="3">
        <v>1411695300</v>
      </c>
      <c r="K2976" s="14">
        <f t="shared" si="185"/>
        <v>41879.977673611109</v>
      </c>
      <c r="L2976" s="3">
        <v>1409275671</v>
      </c>
      <c r="M2976" s="3" t="b">
        <v>0</v>
      </c>
      <c r="N2976" s="3">
        <v>87</v>
      </c>
      <c r="O2976" s="3" t="b">
        <v>1</v>
      </c>
      <c r="P2976" s="3" t="s">
        <v>8266</v>
      </c>
      <c r="Q2976" s="8">
        <f t="shared" si="186"/>
        <v>1.02</v>
      </c>
      <c r="R2976" s="10">
        <f t="shared" si="187"/>
        <v>58.620689655172413</v>
      </c>
      <c r="S2976" s="3" t="s">
        <v>8307</v>
      </c>
      <c r="T2976" s="3" t="s">
        <v>8308</v>
      </c>
    </row>
    <row r="2977" spans="1:20" ht="110" x14ac:dyDescent="0.2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14">
        <f t="shared" si="184"/>
        <v>41970.041666666664</v>
      </c>
      <c r="J2977" s="3">
        <v>1417057200</v>
      </c>
      <c r="K2977" s="14">
        <f t="shared" si="185"/>
        <v>41941.600532407407</v>
      </c>
      <c r="L2977" s="3">
        <v>1414599886</v>
      </c>
      <c r="M2977" s="3" t="b">
        <v>0</v>
      </c>
      <c r="N2977" s="3">
        <v>113</v>
      </c>
      <c r="O2977" s="3" t="b">
        <v>1</v>
      </c>
      <c r="P2977" s="3" t="s">
        <v>8266</v>
      </c>
      <c r="Q2977" s="8">
        <f t="shared" si="186"/>
        <v>1.00125</v>
      </c>
      <c r="R2977" s="10">
        <f t="shared" si="187"/>
        <v>70.884955752212392</v>
      </c>
      <c r="S2977" s="3" t="s">
        <v>8307</v>
      </c>
      <c r="T2977" s="3" t="s">
        <v>8308</v>
      </c>
    </row>
    <row r="2978" spans="1:20" ht="88" x14ac:dyDescent="0.2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14">
        <f t="shared" si="184"/>
        <v>42442.416666666664</v>
      </c>
      <c r="J2978" s="3">
        <v>1457870400</v>
      </c>
      <c r="K2978" s="14">
        <f t="shared" si="185"/>
        <v>42425.647337962961</v>
      </c>
      <c r="L2978" s="3">
        <v>1456421530</v>
      </c>
      <c r="M2978" s="3" t="b">
        <v>0</v>
      </c>
      <c r="N2978" s="3">
        <v>14</v>
      </c>
      <c r="O2978" s="3" t="b">
        <v>1</v>
      </c>
      <c r="P2978" s="3" t="s">
        <v>8266</v>
      </c>
      <c r="Q2978" s="8">
        <f t="shared" si="186"/>
        <v>1.7142857142857142</v>
      </c>
      <c r="R2978" s="10">
        <f t="shared" si="187"/>
        <v>8.5714285714285712</v>
      </c>
      <c r="S2978" s="3" t="s">
        <v>8307</v>
      </c>
      <c r="T2978" s="3" t="s">
        <v>8308</v>
      </c>
    </row>
    <row r="2979" spans="1:20" ht="110" x14ac:dyDescent="0.2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14">
        <f t="shared" si="184"/>
        <v>42086.009722222218</v>
      </c>
      <c r="J2979" s="3">
        <v>1427076840</v>
      </c>
      <c r="K2979" s="14">
        <f t="shared" si="185"/>
        <v>42026.797847222224</v>
      </c>
      <c r="L2979" s="3">
        <v>1421960934</v>
      </c>
      <c r="M2979" s="3" t="b">
        <v>0</v>
      </c>
      <c r="N2979" s="3">
        <v>30</v>
      </c>
      <c r="O2979" s="3" t="b">
        <v>1</v>
      </c>
      <c r="P2979" s="3" t="s">
        <v>8266</v>
      </c>
      <c r="Q2979" s="8">
        <f t="shared" si="186"/>
        <v>1.1356666666666666</v>
      </c>
      <c r="R2979" s="10">
        <f t="shared" si="187"/>
        <v>113.56666666666666</v>
      </c>
      <c r="S2979" s="3" t="s">
        <v>8307</v>
      </c>
      <c r="T2979" s="3" t="s">
        <v>8308</v>
      </c>
    </row>
    <row r="2980" spans="1:20" ht="110" x14ac:dyDescent="0.2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14">
        <f t="shared" si="184"/>
        <v>41932.165972222218</v>
      </c>
      <c r="J2980" s="3">
        <v>1413784740</v>
      </c>
      <c r="K2980" s="14">
        <f t="shared" si="185"/>
        <v>41922.557256944441</v>
      </c>
      <c r="L2980" s="3">
        <v>1412954547</v>
      </c>
      <c r="M2980" s="3" t="b">
        <v>0</v>
      </c>
      <c r="N2980" s="3">
        <v>16</v>
      </c>
      <c r="O2980" s="3" t="b">
        <v>1</v>
      </c>
      <c r="P2980" s="3" t="s">
        <v>8266</v>
      </c>
      <c r="Q2980" s="8">
        <f t="shared" si="186"/>
        <v>1.2946666666666666</v>
      </c>
      <c r="R2980" s="10">
        <f t="shared" si="187"/>
        <v>60.6875</v>
      </c>
      <c r="S2980" s="3" t="s">
        <v>8307</v>
      </c>
      <c r="T2980" s="3" t="s">
        <v>8308</v>
      </c>
    </row>
    <row r="2981" spans="1:20" ht="88" x14ac:dyDescent="0.2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14">
        <f t="shared" si="184"/>
        <v>42010.166666666664</v>
      </c>
      <c r="J2981" s="3">
        <v>1420524000</v>
      </c>
      <c r="K2981" s="14">
        <f t="shared" si="185"/>
        <v>41993.741006944438</v>
      </c>
      <c r="L2981" s="3">
        <v>1419104823</v>
      </c>
      <c r="M2981" s="3" t="b">
        <v>0</v>
      </c>
      <c r="N2981" s="3">
        <v>46</v>
      </c>
      <c r="O2981" s="3" t="b">
        <v>1</v>
      </c>
      <c r="P2981" s="3" t="s">
        <v>8266</v>
      </c>
      <c r="Q2981" s="8">
        <f t="shared" si="186"/>
        <v>1.014</v>
      </c>
      <c r="R2981" s="10">
        <f t="shared" si="187"/>
        <v>110.21739130434783</v>
      </c>
      <c r="S2981" s="3" t="s">
        <v>8307</v>
      </c>
      <c r="T2981" s="3" t="s">
        <v>8308</v>
      </c>
    </row>
    <row r="2982" spans="1:20" ht="88" x14ac:dyDescent="0.2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14">
        <f t="shared" si="184"/>
        <v>42239.999999999993</v>
      </c>
      <c r="J2982" s="3">
        <v>1440381600</v>
      </c>
      <c r="K2982" s="14">
        <f t="shared" si="185"/>
        <v>42219.83252314815</v>
      </c>
      <c r="L2982" s="3">
        <v>1438639130</v>
      </c>
      <c r="M2982" s="3" t="b">
        <v>0</v>
      </c>
      <c r="N2982" s="3">
        <v>24</v>
      </c>
      <c r="O2982" s="3" t="b">
        <v>1</v>
      </c>
      <c r="P2982" s="3" t="s">
        <v>8266</v>
      </c>
      <c r="Q2982" s="8">
        <f t="shared" si="186"/>
        <v>1.0916666666666666</v>
      </c>
      <c r="R2982" s="10">
        <f t="shared" si="187"/>
        <v>136.45833333333334</v>
      </c>
      <c r="S2982" s="3" t="s">
        <v>8307</v>
      </c>
      <c r="T2982" s="3" t="s">
        <v>8308</v>
      </c>
    </row>
    <row r="2983" spans="1:20" ht="88" x14ac:dyDescent="0.2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14">
        <f t="shared" si="184"/>
        <v>42270.476342592585</v>
      </c>
      <c r="J2983" s="3">
        <v>1443014756</v>
      </c>
      <c r="K2983" s="14">
        <f t="shared" si="185"/>
        <v>42225.476342592585</v>
      </c>
      <c r="L2983" s="3">
        <v>1439126756</v>
      </c>
      <c r="M2983" s="3" t="b">
        <v>1</v>
      </c>
      <c r="N2983" s="3">
        <v>97</v>
      </c>
      <c r="O2983" s="3" t="b">
        <v>1</v>
      </c>
      <c r="P2983" s="3" t="s">
        <v>8298</v>
      </c>
      <c r="Q2983" s="8">
        <f t="shared" si="186"/>
        <v>1.28925</v>
      </c>
      <c r="R2983" s="10">
        <f t="shared" si="187"/>
        <v>53.164948453608247</v>
      </c>
      <c r="S2983" s="3" t="s">
        <v>8307</v>
      </c>
      <c r="T2983" s="3" t="s">
        <v>8347</v>
      </c>
    </row>
    <row r="2984" spans="1:20" ht="66" x14ac:dyDescent="0.2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14">
        <f t="shared" si="184"/>
        <v>42411.603506944441</v>
      </c>
      <c r="J2984" s="3">
        <v>1455208143</v>
      </c>
      <c r="K2984" s="14">
        <f t="shared" si="185"/>
        <v>42381.603506944441</v>
      </c>
      <c r="L2984" s="3">
        <v>1452616143</v>
      </c>
      <c r="M2984" s="3" t="b">
        <v>1</v>
      </c>
      <c r="N2984" s="3">
        <v>59</v>
      </c>
      <c r="O2984" s="3" t="b">
        <v>1</v>
      </c>
      <c r="P2984" s="3" t="s">
        <v>8298</v>
      </c>
      <c r="Q2984" s="8">
        <f t="shared" si="186"/>
        <v>1.0206</v>
      </c>
      <c r="R2984" s="10">
        <f t="shared" si="187"/>
        <v>86.491525423728817</v>
      </c>
      <c r="S2984" s="3" t="s">
        <v>8307</v>
      </c>
      <c r="T2984" s="3" t="s">
        <v>8347</v>
      </c>
    </row>
    <row r="2985" spans="1:20" ht="88" x14ac:dyDescent="0.2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14">
        <f t="shared" si="184"/>
        <v>41954.590694444443</v>
      </c>
      <c r="J2985" s="3">
        <v>1415722236</v>
      </c>
      <c r="K2985" s="14">
        <f t="shared" si="185"/>
        <v>41894.549027777779</v>
      </c>
      <c r="L2985" s="3">
        <v>1410534636</v>
      </c>
      <c r="M2985" s="3" t="b">
        <v>1</v>
      </c>
      <c r="N2985" s="3">
        <v>1095</v>
      </c>
      <c r="O2985" s="3" t="b">
        <v>1</v>
      </c>
      <c r="P2985" s="3" t="s">
        <v>8298</v>
      </c>
      <c r="Q2985" s="8">
        <f t="shared" si="186"/>
        <v>1.465395775862069</v>
      </c>
      <c r="R2985" s="10">
        <f t="shared" si="187"/>
        <v>155.23827397260274</v>
      </c>
      <c r="S2985" s="3" t="s">
        <v>8307</v>
      </c>
      <c r="T2985" s="3" t="s">
        <v>8347</v>
      </c>
    </row>
    <row r="2986" spans="1:20" ht="110" x14ac:dyDescent="0.2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14">
        <f t="shared" si="184"/>
        <v>42606.195381944439</v>
      </c>
      <c r="J2986" s="3">
        <v>1472020881</v>
      </c>
      <c r="K2986" s="14">
        <f t="shared" si="185"/>
        <v>42576.195381944439</v>
      </c>
      <c r="L2986" s="3">
        <v>1469428881</v>
      </c>
      <c r="M2986" s="3" t="b">
        <v>1</v>
      </c>
      <c r="N2986" s="3">
        <v>218</v>
      </c>
      <c r="O2986" s="3" t="b">
        <v>1</v>
      </c>
      <c r="P2986" s="3" t="s">
        <v>8298</v>
      </c>
      <c r="Q2986" s="8">
        <f t="shared" si="186"/>
        <v>1.00352</v>
      </c>
      <c r="R2986" s="10">
        <f t="shared" si="187"/>
        <v>115.08256880733946</v>
      </c>
      <c r="S2986" s="3" t="s">
        <v>8307</v>
      </c>
      <c r="T2986" s="3" t="s">
        <v>8347</v>
      </c>
    </row>
    <row r="2987" spans="1:20" ht="110" x14ac:dyDescent="0.2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14">
        <f t="shared" si="184"/>
        <v>42674.083333333336</v>
      </c>
      <c r="J2987" s="3">
        <v>1477886400</v>
      </c>
      <c r="K2987" s="14">
        <f t="shared" si="185"/>
        <v>42654.890370370369</v>
      </c>
      <c r="L2987" s="3">
        <v>1476228128</v>
      </c>
      <c r="M2987" s="3" t="b">
        <v>0</v>
      </c>
      <c r="N2987" s="3">
        <v>111</v>
      </c>
      <c r="O2987" s="3" t="b">
        <v>1</v>
      </c>
      <c r="P2987" s="3" t="s">
        <v>8298</v>
      </c>
      <c r="Q2987" s="8">
        <f t="shared" si="186"/>
        <v>1.2164999999999999</v>
      </c>
      <c r="R2987" s="10">
        <f t="shared" si="187"/>
        <v>109.5945945945946</v>
      </c>
      <c r="S2987" s="3" t="s">
        <v>8307</v>
      </c>
      <c r="T2987" s="3" t="s">
        <v>8347</v>
      </c>
    </row>
    <row r="2988" spans="1:20" ht="88" x14ac:dyDescent="0.2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14">
        <f t="shared" si="184"/>
        <v>42491.375069444439</v>
      </c>
      <c r="J2988" s="3">
        <v>1462100406</v>
      </c>
      <c r="K2988" s="14">
        <f t="shared" si="185"/>
        <v>42431.41673611111</v>
      </c>
      <c r="L2988" s="3">
        <v>1456920006</v>
      </c>
      <c r="M2988" s="3" t="b">
        <v>0</v>
      </c>
      <c r="N2988" s="3">
        <v>56</v>
      </c>
      <c r="O2988" s="3" t="b">
        <v>1</v>
      </c>
      <c r="P2988" s="3" t="s">
        <v>8298</v>
      </c>
      <c r="Q2988" s="8">
        <f t="shared" si="186"/>
        <v>1.0549999999999999</v>
      </c>
      <c r="R2988" s="10">
        <f t="shared" si="187"/>
        <v>45.214285714285715</v>
      </c>
      <c r="S2988" s="3" t="s">
        <v>8307</v>
      </c>
      <c r="T2988" s="3" t="s">
        <v>8347</v>
      </c>
    </row>
    <row r="2989" spans="1:20" ht="110" x14ac:dyDescent="0.2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14">
        <f t="shared" si="184"/>
        <v>42655.916666666664</v>
      </c>
      <c r="J2989" s="3">
        <v>1476316800</v>
      </c>
      <c r="K2989" s="14">
        <f t="shared" si="185"/>
        <v>42627.223969907405</v>
      </c>
      <c r="L2989" s="3">
        <v>1473837751</v>
      </c>
      <c r="M2989" s="3" t="b">
        <v>0</v>
      </c>
      <c r="N2989" s="3">
        <v>265</v>
      </c>
      <c r="O2989" s="3" t="b">
        <v>1</v>
      </c>
      <c r="P2989" s="3" t="s">
        <v>8298</v>
      </c>
      <c r="Q2989" s="8">
        <f t="shared" si="186"/>
        <v>1.1040080000000001</v>
      </c>
      <c r="R2989" s="10">
        <f t="shared" si="187"/>
        <v>104.15169811320754</v>
      </c>
      <c r="S2989" s="3" t="s">
        <v>8307</v>
      </c>
      <c r="T2989" s="3" t="s">
        <v>8347</v>
      </c>
    </row>
    <row r="2990" spans="1:20" ht="88" x14ac:dyDescent="0.2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14">
        <f t="shared" si="184"/>
        <v>42541.278715277782</v>
      </c>
      <c r="J2990" s="3">
        <v>1466412081</v>
      </c>
      <c r="K2990" s="14">
        <f t="shared" si="185"/>
        <v>42511.278715277775</v>
      </c>
      <c r="L2990" s="3">
        <v>1463820081</v>
      </c>
      <c r="M2990" s="3" t="b">
        <v>0</v>
      </c>
      <c r="N2990" s="3">
        <v>28</v>
      </c>
      <c r="O2990" s="3" t="b">
        <v>1</v>
      </c>
      <c r="P2990" s="3" t="s">
        <v>8298</v>
      </c>
      <c r="Q2990" s="8">
        <f t="shared" si="186"/>
        <v>1</v>
      </c>
      <c r="R2990" s="10">
        <f t="shared" si="187"/>
        <v>35.714285714285715</v>
      </c>
      <c r="S2990" s="3" t="s">
        <v>8307</v>
      </c>
      <c r="T2990" s="3" t="s">
        <v>8347</v>
      </c>
    </row>
    <row r="2991" spans="1:20" ht="44" x14ac:dyDescent="0.2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14">
        <f t="shared" si="184"/>
        <v>42359.124305555553</v>
      </c>
      <c r="J2991" s="3">
        <v>1450673940</v>
      </c>
      <c r="K2991" s="14">
        <f t="shared" si="185"/>
        <v>42336.937060185184</v>
      </c>
      <c r="L2991" s="3">
        <v>1448756962</v>
      </c>
      <c r="M2991" s="3" t="b">
        <v>0</v>
      </c>
      <c r="N2991" s="3">
        <v>364</v>
      </c>
      <c r="O2991" s="3" t="b">
        <v>1</v>
      </c>
      <c r="P2991" s="3" t="s">
        <v>8298</v>
      </c>
      <c r="Q2991" s="8">
        <f t="shared" si="186"/>
        <v>1.76535</v>
      </c>
      <c r="R2991" s="10">
        <f t="shared" si="187"/>
        <v>96.997252747252745</v>
      </c>
      <c r="S2991" s="3" t="s">
        <v>8307</v>
      </c>
      <c r="T2991" s="3" t="s">
        <v>8347</v>
      </c>
    </row>
    <row r="2992" spans="1:20" ht="88" x14ac:dyDescent="0.2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14">
        <f t="shared" si="184"/>
        <v>42376.490972222215</v>
      </c>
      <c r="J2992" s="3">
        <v>1452174420</v>
      </c>
      <c r="K2992" s="14">
        <f t="shared" si="185"/>
        <v>42341.490972222215</v>
      </c>
      <c r="L2992" s="3">
        <v>1449150420</v>
      </c>
      <c r="M2992" s="3" t="b">
        <v>0</v>
      </c>
      <c r="N2992" s="3">
        <v>27</v>
      </c>
      <c r="O2992" s="3" t="b">
        <v>1</v>
      </c>
      <c r="P2992" s="3" t="s">
        <v>8298</v>
      </c>
      <c r="Q2992" s="8">
        <f t="shared" si="186"/>
        <v>1</v>
      </c>
      <c r="R2992" s="10">
        <f t="shared" si="187"/>
        <v>370.37037037037038</v>
      </c>
      <c r="S2992" s="3" t="s">
        <v>8307</v>
      </c>
      <c r="T2992" s="3" t="s">
        <v>8347</v>
      </c>
    </row>
    <row r="2993" spans="1:20" ht="88" x14ac:dyDescent="0.2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14">
        <f t="shared" si="184"/>
        <v>42762.753819444442</v>
      </c>
      <c r="J2993" s="3">
        <v>1485547530</v>
      </c>
      <c r="K2993" s="14">
        <f t="shared" si="185"/>
        <v>42740.753819444442</v>
      </c>
      <c r="L2993" s="3">
        <v>1483646730</v>
      </c>
      <c r="M2993" s="3" t="b">
        <v>0</v>
      </c>
      <c r="N2993" s="3">
        <v>93</v>
      </c>
      <c r="O2993" s="3" t="b">
        <v>1</v>
      </c>
      <c r="P2993" s="3" t="s">
        <v>8298</v>
      </c>
      <c r="Q2993" s="8">
        <f t="shared" si="186"/>
        <v>1.0329411764705883</v>
      </c>
      <c r="R2993" s="10">
        <f t="shared" si="187"/>
        <v>94.408602150537632</v>
      </c>
      <c r="S2993" s="3" t="s">
        <v>8307</v>
      </c>
      <c r="T2993" s="3" t="s">
        <v>8347</v>
      </c>
    </row>
    <row r="2994" spans="1:20" ht="88" x14ac:dyDescent="0.2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14">
        <f t="shared" si="184"/>
        <v>42652.684143518512</v>
      </c>
      <c r="J2994" s="3">
        <v>1476037510</v>
      </c>
      <c r="K2994" s="14">
        <f t="shared" si="185"/>
        <v>42622.684143518512</v>
      </c>
      <c r="L2994" s="3">
        <v>1473445510</v>
      </c>
      <c r="M2994" s="3" t="b">
        <v>0</v>
      </c>
      <c r="N2994" s="3">
        <v>64</v>
      </c>
      <c r="O2994" s="3" t="b">
        <v>1</v>
      </c>
      <c r="P2994" s="3" t="s">
        <v>8298</v>
      </c>
      <c r="Q2994" s="8">
        <f t="shared" si="186"/>
        <v>1.0449999999999999</v>
      </c>
      <c r="R2994" s="10">
        <f t="shared" si="187"/>
        <v>48.984375</v>
      </c>
      <c r="S2994" s="3" t="s">
        <v>8307</v>
      </c>
      <c r="T2994" s="3" t="s">
        <v>8347</v>
      </c>
    </row>
    <row r="2995" spans="1:20" ht="44" x14ac:dyDescent="0.2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14">
        <f t="shared" si="184"/>
        <v>42420.75540509259</v>
      </c>
      <c r="J2995" s="3">
        <v>1455998867</v>
      </c>
      <c r="K2995" s="14">
        <f t="shared" si="185"/>
        <v>42390.75540509259</v>
      </c>
      <c r="L2995" s="3">
        <v>1453406867</v>
      </c>
      <c r="M2995" s="3" t="b">
        <v>0</v>
      </c>
      <c r="N2995" s="3">
        <v>22</v>
      </c>
      <c r="O2995" s="3" t="b">
        <v>1</v>
      </c>
      <c r="P2995" s="3" t="s">
        <v>8298</v>
      </c>
      <c r="Q2995" s="8">
        <f t="shared" si="186"/>
        <v>1.0029999999999999</v>
      </c>
      <c r="R2995" s="10">
        <f t="shared" si="187"/>
        <v>45.590909090909093</v>
      </c>
      <c r="S2995" s="3" t="s">
        <v>8307</v>
      </c>
      <c r="T2995" s="3" t="s">
        <v>8347</v>
      </c>
    </row>
    <row r="2996" spans="1:20" ht="88" x14ac:dyDescent="0.2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14">
        <f t="shared" si="184"/>
        <v>41915.395509259259</v>
      </c>
      <c r="J2996" s="3">
        <v>1412335772</v>
      </c>
      <c r="K2996" s="14">
        <f t="shared" si="185"/>
        <v>41885.395509259259</v>
      </c>
      <c r="L2996" s="3">
        <v>1409743772</v>
      </c>
      <c r="M2996" s="3" t="b">
        <v>0</v>
      </c>
      <c r="N2996" s="3">
        <v>59</v>
      </c>
      <c r="O2996" s="3" t="b">
        <v>1</v>
      </c>
      <c r="P2996" s="3" t="s">
        <v>8298</v>
      </c>
      <c r="Q2996" s="8">
        <f t="shared" si="186"/>
        <v>4.577466666666667</v>
      </c>
      <c r="R2996" s="10">
        <f t="shared" si="187"/>
        <v>23.275254237288134</v>
      </c>
      <c r="S2996" s="3" t="s">
        <v>8307</v>
      </c>
      <c r="T2996" s="3" t="s">
        <v>8347</v>
      </c>
    </row>
    <row r="2997" spans="1:20" ht="88" x14ac:dyDescent="0.2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14">
        <f t="shared" si="184"/>
        <v>42754.581840277773</v>
      </c>
      <c r="J2997" s="3">
        <v>1484841471</v>
      </c>
      <c r="K2997" s="14">
        <f t="shared" si="185"/>
        <v>42724.581840277773</v>
      </c>
      <c r="L2997" s="3">
        <v>1482249471</v>
      </c>
      <c r="M2997" s="3" t="b">
        <v>0</v>
      </c>
      <c r="N2997" s="3">
        <v>249</v>
      </c>
      <c r="O2997" s="3" t="b">
        <v>1</v>
      </c>
      <c r="P2997" s="3" t="s">
        <v>8298</v>
      </c>
      <c r="Q2997" s="8">
        <f t="shared" si="186"/>
        <v>1.0496000000000001</v>
      </c>
      <c r="R2997" s="10">
        <f t="shared" si="187"/>
        <v>63.2289156626506</v>
      </c>
      <c r="S2997" s="3" t="s">
        <v>8307</v>
      </c>
      <c r="T2997" s="3" t="s">
        <v>8347</v>
      </c>
    </row>
    <row r="2998" spans="1:20" ht="66" x14ac:dyDescent="0.2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14">
        <f t="shared" si="184"/>
        <v>42150.82916666667</v>
      </c>
      <c r="J2998" s="3">
        <v>1432677240</v>
      </c>
      <c r="K2998" s="14">
        <f t="shared" si="185"/>
        <v>42090.829166666663</v>
      </c>
      <c r="L2998" s="3">
        <v>1427493240</v>
      </c>
      <c r="M2998" s="3" t="b">
        <v>0</v>
      </c>
      <c r="N2998" s="3">
        <v>392</v>
      </c>
      <c r="O2998" s="3" t="b">
        <v>1</v>
      </c>
      <c r="P2998" s="3" t="s">
        <v>8298</v>
      </c>
      <c r="Q2998" s="8">
        <f t="shared" si="186"/>
        <v>1.7194285714285715</v>
      </c>
      <c r="R2998" s="10">
        <f t="shared" si="187"/>
        <v>153.5204081632653</v>
      </c>
      <c r="S2998" s="3" t="s">
        <v>8307</v>
      </c>
      <c r="T2998" s="3" t="s">
        <v>8347</v>
      </c>
    </row>
    <row r="2999" spans="1:20" ht="88" x14ac:dyDescent="0.2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14">
        <f t="shared" si="184"/>
        <v>42793.124305555553</v>
      </c>
      <c r="J2999" s="3">
        <v>1488171540</v>
      </c>
      <c r="K2999" s="14">
        <f t="shared" si="185"/>
        <v>42775.650381944441</v>
      </c>
      <c r="L2999" s="3">
        <v>1486661793</v>
      </c>
      <c r="M2999" s="3" t="b">
        <v>0</v>
      </c>
      <c r="N2999" s="3">
        <v>115</v>
      </c>
      <c r="O2999" s="3" t="b">
        <v>1</v>
      </c>
      <c r="P2999" s="3" t="s">
        <v>8298</v>
      </c>
      <c r="Q2999" s="8">
        <f t="shared" si="186"/>
        <v>1.0373000000000001</v>
      </c>
      <c r="R2999" s="10">
        <f t="shared" si="187"/>
        <v>90.2</v>
      </c>
      <c r="S2999" s="3" t="s">
        <v>8307</v>
      </c>
      <c r="T2999" s="3" t="s">
        <v>8347</v>
      </c>
    </row>
    <row r="3000" spans="1:20" ht="110" x14ac:dyDescent="0.2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14">
        <f t="shared" si="184"/>
        <v>41806.100694444445</v>
      </c>
      <c r="J3000" s="3">
        <v>1402892700</v>
      </c>
      <c r="K3000" s="14">
        <f t="shared" si="185"/>
        <v>41778.110289351847</v>
      </c>
      <c r="L3000" s="3">
        <v>1400474329</v>
      </c>
      <c r="M3000" s="3" t="b">
        <v>0</v>
      </c>
      <c r="N3000" s="3">
        <v>433</v>
      </c>
      <c r="O3000" s="3" t="b">
        <v>1</v>
      </c>
      <c r="P3000" s="3" t="s">
        <v>8298</v>
      </c>
      <c r="Q3000" s="8">
        <f t="shared" si="186"/>
        <v>1.0302899999999999</v>
      </c>
      <c r="R3000" s="10">
        <f t="shared" si="187"/>
        <v>118.97113163972287</v>
      </c>
      <c r="S3000" s="3" t="s">
        <v>8307</v>
      </c>
      <c r="T3000" s="3" t="s">
        <v>8347</v>
      </c>
    </row>
    <row r="3001" spans="1:20" ht="88" x14ac:dyDescent="0.2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14">
        <f t="shared" si="184"/>
        <v>42794.999999999993</v>
      </c>
      <c r="J3001" s="3">
        <v>1488333600</v>
      </c>
      <c r="K3001" s="14">
        <f t="shared" si="185"/>
        <v>42780.656944444439</v>
      </c>
      <c r="L3001" s="3">
        <v>1487094360</v>
      </c>
      <c r="M3001" s="3" t="b">
        <v>0</v>
      </c>
      <c r="N3001" s="3">
        <v>20</v>
      </c>
      <c r="O3001" s="3" t="b">
        <v>1</v>
      </c>
      <c r="P3001" s="3" t="s">
        <v>8298</v>
      </c>
      <c r="Q3001" s="8">
        <f t="shared" si="186"/>
        <v>1.1888888888888889</v>
      </c>
      <c r="R3001" s="10">
        <f t="shared" si="187"/>
        <v>80.25</v>
      </c>
      <c r="S3001" s="3" t="s">
        <v>8307</v>
      </c>
      <c r="T3001" s="3" t="s">
        <v>8347</v>
      </c>
    </row>
    <row r="3002" spans="1:20" ht="110" x14ac:dyDescent="0.2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14">
        <f t="shared" si="184"/>
        <v>42766.666666666664</v>
      </c>
      <c r="J3002" s="3">
        <v>1485885600</v>
      </c>
      <c r="K3002" s="14">
        <f t="shared" si="185"/>
        <v>42752.74386574074</v>
      </c>
      <c r="L3002" s="3">
        <v>1484682670</v>
      </c>
      <c r="M3002" s="3" t="b">
        <v>0</v>
      </c>
      <c r="N3002" s="3">
        <v>8</v>
      </c>
      <c r="O3002" s="3" t="b">
        <v>1</v>
      </c>
      <c r="P3002" s="3" t="s">
        <v>8298</v>
      </c>
      <c r="Q3002" s="8">
        <f t="shared" si="186"/>
        <v>1</v>
      </c>
      <c r="R3002" s="10">
        <f t="shared" si="187"/>
        <v>62.5</v>
      </c>
      <c r="S3002" s="3" t="s">
        <v>8307</v>
      </c>
      <c r="T3002" s="3" t="s">
        <v>8347</v>
      </c>
    </row>
    <row r="3003" spans="1:20" ht="88" x14ac:dyDescent="0.2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14">
        <f t="shared" si="184"/>
        <v>42564.812291666669</v>
      </c>
      <c r="J3003" s="3">
        <v>1468445382</v>
      </c>
      <c r="K3003" s="14">
        <f t="shared" si="185"/>
        <v>42534.812291666669</v>
      </c>
      <c r="L3003" s="3">
        <v>1465853382</v>
      </c>
      <c r="M3003" s="3" t="b">
        <v>0</v>
      </c>
      <c r="N3003" s="3">
        <v>175</v>
      </c>
      <c r="O3003" s="3" t="b">
        <v>1</v>
      </c>
      <c r="P3003" s="3" t="s">
        <v>8298</v>
      </c>
      <c r="Q3003" s="8">
        <f t="shared" si="186"/>
        <v>3.1869988910451896</v>
      </c>
      <c r="R3003" s="10">
        <f t="shared" si="187"/>
        <v>131.37719999999999</v>
      </c>
      <c r="S3003" s="3" t="s">
        <v>8307</v>
      </c>
      <c r="T3003" s="3" t="s">
        <v>8347</v>
      </c>
    </row>
    <row r="3004" spans="1:20" ht="66" x14ac:dyDescent="0.2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14">
        <f t="shared" si="184"/>
        <v>41269.752916666665</v>
      </c>
      <c r="J3004" s="3">
        <v>1356552252</v>
      </c>
      <c r="K3004" s="14">
        <f t="shared" si="185"/>
        <v>41239.752916666665</v>
      </c>
      <c r="L3004" s="3">
        <v>1353960252</v>
      </c>
      <c r="M3004" s="3" t="b">
        <v>0</v>
      </c>
      <c r="N3004" s="3">
        <v>104</v>
      </c>
      <c r="O3004" s="3" t="b">
        <v>1</v>
      </c>
      <c r="P3004" s="3" t="s">
        <v>8298</v>
      </c>
      <c r="Q3004" s="8">
        <f t="shared" si="186"/>
        <v>1.0850614285714286</v>
      </c>
      <c r="R3004" s="10">
        <f t="shared" si="187"/>
        <v>73.032980769230775</v>
      </c>
      <c r="S3004" s="3" t="s">
        <v>8307</v>
      </c>
      <c r="T3004" s="3" t="s">
        <v>8347</v>
      </c>
    </row>
    <row r="3005" spans="1:20" ht="110" x14ac:dyDescent="0.2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14">
        <f t="shared" si="184"/>
        <v>42430.165972222218</v>
      </c>
      <c r="J3005" s="3">
        <v>1456811940</v>
      </c>
      <c r="K3005" s="14">
        <f t="shared" si="185"/>
        <v>42398.765925925924</v>
      </c>
      <c r="L3005" s="3">
        <v>1454098976</v>
      </c>
      <c r="M3005" s="3" t="b">
        <v>0</v>
      </c>
      <c r="N3005" s="3">
        <v>17</v>
      </c>
      <c r="O3005" s="3" t="b">
        <v>1</v>
      </c>
      <c r="P3005" s="3" t="s">
        <v>8298</v>
      </c>
      <c r="Q3005" s="8">
        <f t="shared" si="186"/>
        <v>1.0116666666666667</v>
      </c>
      <c r="R3005" s="10">
        <f t="shared" si="187"/>
        <v>178.52941176470588</v>
      </c>
      <c r="S3005" s="3" t="s">
        <v>8307</v>
      </c>
      <c r="T3005" s="3" t="s">
        <v>8347</v>
      </c>
    </row>
    <row r="3006" spans="1:20" ht="110" x14ac:dyDescent="0.2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14">
        <f t="shared" si="184"/>
        <v>41958.839398148142</v>
      </c>
      <c r="J3006" s="3">
        <v>1416089324</v>
      </c>
      <c r="K3006" s="14">
        <f t="shared" si="185"/>
        <v>41928.797731481478</v>
      </c>
      <c r="L3006" s="3">
        <v>1413493724</v>
      </c>
      <c r="M3006" s="3" t="b">
        <v>0</v>
      </c>
      <c r="N3006" s="3">
        <v>277</v>
      </c>
      <c r="O3006" s="3" t="b">
        <v>1</v>
      </c>
      <c r="P3006" s="3" t="s">
        <v>8298</v>
      </c>
      <c r="Q3006" s="8">
        <f t="shared" si="186"/>
        <v>1.12815</v>
      </c>
      <c r="R3006" s="10">
        <f t="shared" si="187"/>
        <v>162.90974729241879</v>
      </c>
      <c r="S3006" s="3" t="s">
        <v>8307</v>
      </c>
      <c r="T3006" s="3" t="s">
        <v>8347</v>
      </c>
    </row>
    <row r="3007" spans="1:20" ht="110" x14ac:dyDescent="0.2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14">
        <f t="shared" si="184"/>
        <v>41918.591493055552</v>
      </c>
      <c r="J3007" s="3">
        <v>1412611905</v>
      </c>
      <c r="K3007" s="14">
        <f t="shared" si="185"/>
        <v>41888.591493055552</v>
      </c>
      <c r="L3007" s="3">
        <v>1410019905</v>
      </c>
      <c r="M3007" s="3" t="b">
        <v>0</v>
      </c>
      <c r="N3007" s="3">
        <v>118</v>
      </c>
      <c r="O3007" s="3" t="b">
        <v>1</v>
      </c>
      <c r="P3007" s="3" t="s">
        <v>8298</v>
      </c>
      <c r="Q3007" s="8">
        <f t="shared" si="186"/>
        <v>1.2049622641509434</v>
      </c>
      <c r="R3007" s="10">
        <f t="shared" si="187"/>
        <v>108.24237288135593</v>
      </c>
      <c r="S3007" s="3" t="s">
        <v>8307</v>
      </c>
      <c r="T3007" s="3" t="s">
        <v>8347</v>
      </c>
    </row>
    <row r="3008" spans="1:20" ht="66" x14ac:dyDescent="0.2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14">
        <f t="shared" si="184"/>
        <v>41987.673506944448</v>
      </c>
      <c r="J3008" s="3">
        <v>1418580591</v>
      </c>
      <c r="K3008" s="14">
        <f t="shared" si="185"/>
        <v>41957.67350694444</v>
      </c>
      <c r="L3008" s="3">
        <v>1415988591</v>
      </c>
      <c r="M3008" s="3" t="b">
        <v>0</v>
      </c>
      <c r="N3008" s="3">
        <v>97</v>
      </c>
      <c r="O3008" s="3" t="b">
        <v>1</v>
      </c>
      <c r="P3008" s="3" t="s">
        <v>8298</v>
      </c>
      <c r="Q3008" s="8">
        <f t="shared" si="186"/>
        <v>1.0774999999999999</v>
      </c>
      <c r="R3008" s="10">
        <f t="shared" si="187"/>
        <v>88.865979381443296</v>
      </c>
      <c r="S3008" s="3" t="s">
        <v>8307</v>
      </c>
      <c r="T3008" s="3" t="s">
        <v>8347</v>
      </c>
    </row>
    <row r="3009" spans="1:20" ht="44" x14ac:dyDescent="0.2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14">
        <f t="shared" si="184"/>
        <v>42119.132905092592</v>
      </c>
      <c r="J3009" s="3">
        <v>1429938683</v>
      </c>
      <c r="K3009" s="14">
        <f t="shared" si="185"/>
        <v>42098.132905092592</v>
      </c>
      <c r="L3009" s="3">
        <v>1428124283</v>
      </c>
      <c r="M3009" s="3" t="b">
        <v>0</v>
      </c>
      <c r="N3009" s="3">
        <v>20</v>
      </c>
      <c r="O3009" s="3" t="b">
        <v>1</v>
      </c>
      <c r="P3009" s="3" t="s">
        <v>8298</v>
      </c>
      <c r="Q3009" s="8">
        <f t="shared" si="186"/>
        <v>1.8</v>
      </c>
      <c r="R3009" s="10">
        <f t="shared" si="187"/>
        <v>54</v>
      </c>
      <c r="S3009" s="3" t="s">
        <v>8307</v>
      </c>
      <c r="T3009" s="3" t="s">
        <v>8347</v>
      </c>
    </row>
    <row r="3010" spans="1:20" ht="88" x14ac:dyDescent="0.2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14">
        <f t="shared" si="184"/>
        <v>42390.128692129627</v>
      </c>
      <c r="J3010" s="3">
        <v>1453352719</v>
      </c>
      <c r="K3010" s="14">
        <f t="shared" si="185"/>
        <v>42360.128692129627</v>
      </c>
      <c r="L3010" s="3">
        <v>1450760719</v>
      </c>
      <c r="M3010" s="3" t="b">
        <v>0</v>
      </c>
      <c r="N3010" s="3">
        <v>26</v>
      </c>
      <c r="O3010" s="3" t="b">
        <v>1</v>
      </c>
      <c r="P3010" s="3" t="s">
        <v>8298</v>
      </c>
      <c r="Q3010" s="8">
        <f t="shared" si="186"/>
        <v>1.0116666666666667</v>
      </c>
      <c r="R3010" s="10">
        <f t="shared" si="187"/>
        <v>116.73076923076923</v>
      </c>
      <c r="S3010" s="3" t="s">
        <v>8307</v>
      </c>
      <c r="T3010" s="3" t="s">
        <v>8347</v>
      </c>
    </row>
    <row r="3011" spans="1:20" ht="110" x14ac:dyDescent="0.2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14">
        <f t="shared" ref="I3011:I3074" si="188">(((J3011/60)/60)/24)+DATE(1970,1,1)+(-2/24)</f>
        <v>41969.528240740743</v>
      </c>
      <c r="J3011" s="3">
        <v>1417012840</v>
      </c>
      <c r="K3011" s="14">
        <f t="shared" ref="K3011:K3074" si="189">(L3011/86400)+25569+(-2/24)</f>
        <v>41939.486574074072</v>
      </c>
      <c r="L3011" s="3">
        <v>1414417240</v>
      </c>
      <c r="M3011" s="3" t="b">
        <v>0</v>
      </c>
      <c r="N3011" s="3">
        <v>128</v>
      </c>
      <c r="O3011" s="3" t="b">
        <v>1</v>
      </c>
      <c r="P3011" s="3" t="s">
        <v>8298</v>
      </c>
      <c r="Q3011" s="8">
        <f t="shared" ref="Q3011:Q3074" si="190">E3011/D3011</f>
        <v>1.19756</v>
      </c>
      <c r="R3011" s="10">
        <f t="shared" ref="R3011:R3074" si="191">E3011/N3011</f>
        <v>233.8984375</v>
      </c>
      <c r="S3011" s="3" t="s">
        <v>8307</v>
      </c>
      <c r="T3011" s="3" t="s">
        <v>8347</v>
      </c>
    </row>
    <row r="3012" spans="1:20" ht="110" x14ac:dyDescent="0.2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14">
        <f t="shared" si="188"/>
        <v>42056.749062499999</v>
      </c>
      <c r="J3012" s="3">
        <v>1424548719</v>
      </c>
      <c r="K3012" s="14">
        <f t="shared" si="189"/>
        <v>41996.749062499999</v>
      </c>
      <c r="L3012" s="3">
        <v>1419364719</v>
      </c>
      <c r="M3012" s="3" t="b">
        <v>0</v>
      </c>
      <c r="N3012" s="3">
        <v>15</v>
      </c>
      <c r="O3012" s="3" t="b">
        <v>1</v>
      </c>
      <c r="P3012" s="3" t="s">
        <v>8298</v>
      </c>
      <c r="Q3012" s="8">
        <f t="shared" si="190"/>
        <v>1.58</v>
      </c>
      <c r="R3012" s="10">
        <f t="shared" si="191"/>
        <v>158</v>
      </c>
      <c r="S3012" s="3" t="s">
        <v>8307</v>
      </c>
      <c r="T3012" s="3" t="s">
        <v>8347</v>
      </c>
    </row>
    <row r="3013" spans="1:20" ht="88" x14ac:dyDescent="0.2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14">
        <f t="shared" si="188"/>
        <v>42361.874305555553</v>
      </c>
      <c r="J3013" s="3">
        <v>1450911540</v>
      </c>
      <c r="K3013" s="14">
        <f t="shared" si="189"/>
        <v>42334.385601851849</v>
      </c>
      <c r="L3013" s="3">
        <v>1448536516</v>
      </c>
      <c r="M3013" s="3" t="b">
        <v>0</v>
      </c>
      <c r="N3013" s="3">
        <v>25</v>
      </c>
      <c r="O3013" s="3" t="b">
        <v>1</v>
      </c>
      <c r="P3013" s="3" t="s">
        <v>8298</v>
      </c>
      <c r="Q3013" s="8">
        <f t="shared" si="190"/>
        <v>1.2366666666666666</v>
      </c>
      <c r="R3013" s="10">
        <f t="shared" si="191"/>
        <v>14.84</v>
      </c>
      <c r="S3013" s="3" t="s">
        <v>8307</v>
      </c>
      <c r="T3013" s="3" t="s">
        <v>8347</v>
      </c>
    </row>
    <row r="3014" spans="1:20" ht="88" x14ac:dyDescent="0.2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14">
        <f t="shared" si="188"/>
        <v>42045.619560185187</v>
      </c>
      <c r="J3014" s="3">
        <v>1423587130</v>
      </c>
      <c r="K3014" s="14">
        <f t="shared" si="189"/>
        <v>42024.619560185187</v>
      </c>
      <c r="L3014" s="3">
        <v>1421772730</v>
      </c>
      <c r="M3014" s="3" t="b">
        <v>0</v>
      </c>
      <c r="N3014" s="3">
        <v>55</v>
      </c>
      <c r="O3014" s="3" t="b">
        <v>1</v>
      </c>
      <c r="P3014" s="3" t="s">
        <v>8298</v>
      </c>
      <c r="Q3014" s="8">
        <f t="shared" si="190"/>
        <v>1.1712499999999999</v>
      </c>
      <c r="R3014" s="10">
        <f t="shared" si="191"/>
        <v>85.181818181818187</v>
      </c>
      <c r="S3014" s="3" t="s">
        <v>8307</v>
      </c>
      <c r="T3014" s="3" t="s">
        <v>8347</v>
      </c>
    </row>
    <row r="3015" spans="1:20" ht="88" x14ac:dyDescent="0.2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14">
        <f t="shared" si="188"/>
        <v>42176.752881944441</v>
      </c>
      <c r="J3015" s="3">
        <v>1434917049</v>
      </c>
      <c r="K3015" s="14">
        <f t="shared" si="189"/>
        <v>42146.752881944441</v>
      </c>
      <c r="L3015" s="3">
        <v>1432325049</v>
      </c>
      <c r="M3015" s="3" t="b">
        <v>0</v>
      </c>
      <c r="N3015" s="3">
        <v>107</v>
      </c>
      <c r="O3015" s="3" t="b">
        <v>1</v>
      </c>
      <c r="P3015" s="3" t="s">
        <v>8298</v>
      </c>
      <c r="Q3015" s="8">
        <f t="shared" si="190"/>
        <v>1.5696000000000001</v>
      </c>
      <c r="R3015" s="10">
        <f t="shared" si="191"/>
        <v>146.69158878504672</v>
      </c>
      <c r="S3015" s="3" t="s">
        <v>8307</v>
      </c>
      <c r="T3015" s="3" t="s">
        <v>8347</v>
      </c>
    </row>
    <row r="3016" spans="1:20" ht="110" x14ac:dyDescent="0.2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14">
        <f t="shared" si="188"/>
        <v>41948.125</v>
      </c>
      <c r="J3016" s="3">
        <v>1415163600</v>
      </c>
      <c r="K3016" s="14">
        <f t="shared" si="189"/>
        <v>41920.040277777771</v>
      </c>
      <c r="L3016" s="3">
        <v>1412737080</v>
      </c>
      <c r="M3016" s="3" t="b">
        <v>0</v>
      </c>
      <c r="N3016" s="3">
        <v>557</v>
      </c>
      <c r="O3016" s="3" t="b">
        <v>1</v>
      </c>
      <c r="P3016" s="3" t="s">
        <v>8298</v>
      </c>
      <c r="Q3016" s="8">
        <f t="shared" si="190"/>
        <v>1.13104</v>
      </c>
      <c r="R3016" s="10">
        <f t="shared" si="191"/>
        <v>50.764811490125673</v>
      </c>
      <c r="S3016" s="3" t="s">
        <v>8307</v>
      </c>
      <c r="T3016" s="3" t="s">
        <v>8347</v>
      </c>
    </row>
    <row r="3017" spans="1:20" ht="88" x14ac:dyDescent="0.2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14">
        <f t="shared" si="188"/>
        <v>41801.083333333328</v>
      </c>
      <c r="J3017" s="3">
        <v>1402459200</v>
      </c>
      <c r="K3017" s="14">
        <f t="shared" si="189"/>
        <v>41785.643958333334</v>
      </c>
      <c r="L3017" s="3">
        <v>1401125238</v>
      </c>
      <c r="M3017" s="3" t="b">
        <v>0</v>
      </c>
      <c r="N3017" s="3">
        <v>40</v>
      </c>
      <c r="O3017" s="3" t="b">
        <v>1</v>
      </c>
      <c r="P3017" s="3" t="s">
        <v>8298</v>
      </c>
      <c r="Q3017" s="8">
        <f t="shared" si="190"/>
        <v>1.0317647058823529</v>
      </c>
      <c r="R3017" s="10">
        <f t="shared" si="191"/>
        <v>87.7</v>
      </c>
      <c r="S3017" s="3" t="s">
        <v>8307</v>
      </c>
      <c r="T3017" s="3" t="s">
        <v>8347</v>
      </c>
    </row>
    <row r="3018" spans="1:20" ht="110" x14ac:dyDescent="0.2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14">
        <f t="shared" si="188"/>
        <v>41838.464722222219</v>
      </c>
      <c r="J3018" s="3">
        <v>1405688952</v>
      </c>
      <c r="K3018" s="14">
        <f t="shared" si="189"/>
        <v>41778.464722222219</v>
      </c>
      <c r="L3018" s="3">
        <v>1400504952</v>
      </c>
      <c r="M3018" s="3" t="b">
        <v>0</v>
      </c>
      <c r="N3018" s="3">
        <v>36</v>
      </c>
      <c r="O3018" s="3" t="b">
        <v>1</v>
      </c>
      <c r="P3018" s="3" t="s">
        <v>8298</v>
      </c>
      <c r="Q3018" s="8">
        <f t="shared" si="190"/>
        <v>1.0261176470588236</v>
      </c>
      <c r="R3018" s="10">
        <f t="shared" si="191"/>
        <v>242.27777777777777</v>
      </c>
      <c r="S3018" s="3" t="s">
        <v>8307</v>
      </c>
      <c r="T3018" s="3" t="s">
        <v>8347</v>
      </c>
    </row>
    <row r="3019" spans="1:20" ht="88" x14ac:dyDescent="0.2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14">
        <f t="shared" si="188"/>
        <v>41871.766701388886</v>
      </c>
      <c r="J3019" s="3">
        <v>1408566243</v>
      </c>
      <c r="K3019" s="14">
        <f t="shared" si="189"/>
        <v>41841.766701388886</v>
      </c>
      <c r="L3019" s="3">
        <v>1405974243</v>
      </c>
      <c r="M3019" s="3" t="b">
        <v>0</v>
      </c>
      <c r="N3019" s="3">
        <v>159</v>
      </c>
      <c r="O3019" s="3" t="b">
        <v>1</v>
      </c>
      <c r="P3019" s="3" t="s">
        <v>8298</v>
      </c>
      <c r="Q3019" s="8">
        <f t="shared" si="190"/>
        <v>1.0584090909090909</v>
      </c>
      <c r="R3019" s="10">
        <f t="shared" si="191"/>
        <v>146.44654088050314</v>
      </c>
      <c r="S3019" s="3" t="s">
        <v>8307</v>
      </c>
      <c r="T3019" s="3" t="s">
        <v>8347</v>
      </c>
    </row>
    <row r="3020" spans="1:20" ht="88" x14ac:dyDescent="0.2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14">
        <f t="shared" si="188"/>
        <v>42205.833333333336</v>
      </c>
      <c r="J3020" s="3">
        <v>1437429600</v>
      </c>
      <c r="K3020" s="14">
        <f t="shared" si="189"/>
        <v>42163.214999999997</v>
      </c>
      <c r="L3020" s="3">
        <v>1433747376</v>
      </c>
      <c r="M3020" s="3" t="b">
        <v>0</v>
      </c>
      <c r="N3020" s="3">
        <v>41</v>
      </c>
      <c r="O3020" s="3" t="b">
        <v>1</v>
      </c>
      <c r="P3020" s="3" t="s">
        <v>8298</v>
      </c>
      <c r="Q3020" s="8">
        <f t="shared" si="190"/>
        <v>1.0071428571428571</v>
      </c>
      <c r="R3020" s="10">
        <f t="shared" si="191"/>
        <v>103.17073170731707</v>
      </c>
      <c r="S3020" s="3" t="s">
        <v>8307</v>
      </c>
      <c r="T3020" s="3" t="s">
        <v>8347</v>
      </c>
    </row>
    <row r="3021" spans="1:20" ht="88" x14ac:dyDescent="0.2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14">
        <f t="shared" si="188"/>
        <v>41786.041666666664</v>
      </c>
      <c r="J3021" s="3">
        <v>1401159600</v>
      </c>
      <c r="K3021" s="14">
        <f t="shared" si="189"/>
        <v>41758.750231481477</v>
      </c>
      <c r="L3021" s="3">
        <v>1398801620</v>
      </c>
      <c r="M3021" s="3" t="b">
        <v>0</v>
      </c>
      <c r="N3021" s="3">
        <v>226</v>
      </c>
      <c r="O3021" s="3" t="b">
        <v>1</v>
      </c>
      <c r="P3021" s="3" t="s">
        <v>8298</v>
      </c>
      <c r="Q3021" s="8">
        <f t="shared" si="190"/>
        <v>1.2123333333333333</v>
      </c>
      <c r="R3021" s="10">
        <f t="shared" si="191"/>
        <v>80.464601769911511</v>
      </c>
      <c r="S3021" s="3" t="s">
        <v>8307</v>
      </c>
      <c r="T3021" s="3" t="s">
        <v>8347</v>
      </c>
    </row>
    <row r="3022" spans="1:20" ht="110" x14ac:dyDescent="0.2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14">
        <f t="shared" si="188"/>
        <v>42230.763113425921</v>
      </c>
      <c r="J3022" s="3">
        <v>1439583533</v>
      </c>
      <c r="K3022" s="14">
        <f t="shared" si="189"/>
        <v>42170.763113425921</v>
      </c>
      <c r="L3022" s="3">
        <v>1434399533</v>
      </c>
      <c r="M3022" s="3" t="b">
        <v>0</v>
      </c>
      <c r="N3022" s="3">
        <v>30</v>
      </c>
      <c r="O3022" s="3" t="b">
        <v>1</v>
      </c>
      <c r="P3022" s="3" t="s">
        <v>8298</v>
      </c>
      <c r="Q3022" s="8">
        <f t="shared" si="190"/>
        <v>1.0057142857142858</v>
      </c>
      <c r="R3022" s="10">
        <f t="shared" si="191"/>
        <v>234.66666666666666</v>
      </c>
      <c r="S3022" s="3" t="s">
        <v>8307</v>
      </c>
      <c r="T3022" s="3" t="s">
        <v>8347</v>
      </c>
    </row>
    <row r="3023" spans="1:20" ht="88" x14ac:dyDescent="0.2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14">
        <f t="shared" si="188"/>
        <v>42696.165972222218</v>
      </c>
      <c r="J3023" s="3">
        <v>1479794340</v>
      </c>
      <c r="K3023" s="14">
        <f t="shared" si="189"/>
        <v>42660.535520833328</v>
      </c>
      <c r="L3023" s="3">
        <v>1476715869</v>
      </c>
      <c r="M3023" s="3" t="b">
        <v>0</v>
      </c>
      <c r="N3023" s="3">
        <v>103</v>
      </c>
      <c r="O3023" s="3" t="b">
        <v>1</v>
      </c>
      <c r="P3023" s="3" t="s">
        <v>8298</v>
      </c>
      <c r="Q3023" s="8">
        <f t="shared" si="190"/>
        <v>1.1602222222222223</v>
      </c>
      <c r="R3023" s="10">
        <f t="shared" si="191"/>
        <v>50.689320388349515</v>
      </c>
      <c r="S3023" s="3" t="s">
        <v>8307</v>
      </c>
      <c r="T3023" s="3" t="s">
        <v>8347</v>
      </c>
    </row>
    <row r="3024" spans="1:20" ht="110" x14ac:dyDescent="0.2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14">
        <f t="shared" si="188"/>
        <v>42609.870474537034</v>
      </c>
      <c r="J3024" s="3">
        <v>1472338409</v>
      </c>
      <c r="K3024" s="14">
        <f t="shared" si="189"/>
        <v>42564.870474537034</v>
      </c>
      <c r="L3024" s="3">
        <v>1468450409</v>
      </c>
      <c r="M3024" s="3" t="b">
        <v>0</v>
      </c>
      <c r="N3024" s="3">
        <v>62</v>
      </c>
      <c r="O3024" s="3" t="b">
        <v>1</v>
      </c>
      <c r="P3024" s="3" t="s">
        <v>8298</v>
      </c>
      <c r="Q3024" s="8">
        <f t="shared" si="190"/>
        <v>1.0087999999999999</v>
      </c>
      <c r="R3024" s="10">
        <f t="shared" si="191"/>
        <v>162.70967741935485</v>
      </c>
      <c r="S3024" s="3" t="s">
        <v>8307</v>
      </c>
      <c r="T3024" s="3" t="s">
        <v>8347</v>
      </c>
    </row>
    <row r="3025" spans="1:20" ht="110" x14ac:dyDescent="0.2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14">
        <f t="shared" si="188"/>
        <v>42166.59243055556</v>
      </c>
      <c r="J3025" s="3">
        <v>1434039186</v>
      </c>
      <c r="K3025" s="14">
        <f t="shared" si="189"/>
        <v>42121.592430555553</v>
      </c>
      <c r="L3025" s="3">
        <v>1430151186</v>
      </c>
      <c r="M3025" s="3" t="b">
        <v>0</v>
      </c>
      <c r="N3025" s="3">
        <v>6</v>
      </c>
      <c r="O3025" s="3" t="b">
        <v>1</v>
      </c>
      <c r="P3025" s="3" t="s">
        <v>8298</v>
      </c>
      <c r="Q3025" s="8">
        <f t="shared" si="190"/>
        <v>1.03</v>
      </c>
      <c r="R3025" s="10">
        <f t="shared" si="191"/>
        <v>120.16666666666667</v>
      </c>
      <c r="S3025" s="3" t="s">
        <v>8307</v>
      </c>
      <c r="T3025" s="3" t="s">
        <v>8347</v>
      </c>
    </row>
    <row r="3026" spans="1:20" ht="88" x14ac:dyDescent="0.2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14">
        <f t="shared" si="188"/>
        <v>41188.910590277774</v>
      </c>
      <c r="J3026" s="3">
        <v>1349567475</v>
      </c>
      <c r="K3026" s="14">
        <f t="shared" si="189"/>
        <v>41158.910590277774</v>
      </c>
      <c r="L3026" s="3">
        <v>1346975475</v>
      </c>
      <c r="M3026" s="3" t="b">
        <v>0</v>
      </c>
      <c r="N3026" s="3">
        <v>182</v>
      </c>
      <c r="O3026" s="3" t="b">
        <v>1</v>
      </c>
      <c r="P3026" s="3" t="s">
        <v>8298</v>
      </c>
      <c r="Q3026" s="8">
        <f t="shared" si="190"/>
        <v>2.4641999999999999</v>
      </c>
      <c r="R3026" s="10">
        <f t="shared" si="191"/>
        <v>67.697802197802204</v>
      </c>
      <c r="S3026" s="3" t="s">
        <v>8307</v>
      </c>
      <c r="T3026" s="3" t="s">
        <v>8347</v>
      </c>
    </row>
    <row r="3027" spans="1:20" ht="88" x14ac:dyDescent="0.2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14">
        <f t="shared" si="188"/>
        <v>41789.583333333328</v>
      </c>
      <c r="J3027" s="3">
        <v>1401465600</v>
      </c>
      <c r="K3027" s="14">
        <f t="shared" si="189"/>
        <v>41761.426076388889</v>
      </c>
      <c r="L3027" s="3">
        <v>1399032813</v>
      </c>
      <c r="M3027" s="3" t="b">
        <v>0</v>
      </c>
      <c r="N3027" s="3">
        <v>145</v>
      </c>
      <c r="O3027" s="3" t="b">
        <v>1</v>
      </c>
      <c r="P3027" s="3" t="s">
        <v>8298</v>
      </c>
      <c r="Q3027" s="8">
        <f t="shared" si="190"/>
        <v>3.0219999999999998</v>
      </c>
      <c r="R3027" s="10">
        <f t="shared" si="191"/>
        <v>52.103448275862071</v>
      </c>
      <c r="S3027" s="3" t="s">
        <v>8307</v>
      </c>
      <c r="T3027" s="3" t="s">
        <v>8347</v>
      </c>
    </row>
    <row r="3028" spans="1:20" ht="110" x14ac:dyDescent="0.2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14">
        <f t="shared" si="188"/>
        <v>42797.376064814809</v>
      </c>
      <c r="J3028" s="3">
        <v>1488538892</v>
      </c>
      <c r="K3028" s="14">
        <f t="shared" si="189"/>
        <v>42783.376064814809</v>
      </c>
      <c r="L3028" s="3">
        <v>1487329292</v>
      </c>
      <c r="M3028" s="3" t="b">
        <v>0</v>
      </c>
      <c r="N3028" s="3">
        <v>25</v>
      </c>
      <c r="O3028" s="3" t="b">
        <v>1</v>
      </c>
      <c r="P3028" s="3" t="s">
        <v>8298</v>
      </c>
      <c r="Q3028" s="8">
        <f t="shared" si="190"/>
        <v>1.4333333333333333</v>
      </c>
      <c r="R3028" s="10">
        <f t="shared" si="191"/>
        <v>51.6</v>
      </c>
      <c r="S3028" s="3" t="s">
        <v>8307</v>
      </c>
      <c r="T3028" s="3" t="s">
        <v>8347</v>
      </c>
    </row>
    <row r="3029" spans="1:20" ht="88" x14ac:dyDescent="0.2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14">
        <f t="shared" si="188"/>
        <v>42083.579293981478</v>
      </c>
      <c r="J3029" s="3">
        <v>1426866851</v>
      </c>
      <c r="K3029" s="14">
        <f t="shared" si="189"/>
        <v>42053.62096064815</v>
      </c>
      <c r="L3029" s="3">
        <v>1424278451</v>
      </c>
      <c r="M3029" s="3" t="b">
        <v>0</v>
      </c>
      <c r="N3029" s="3">
        <v>320</v>
      </c>
      <c r="O3029" s="3" t="b">
        <v>1</v>
      </c>
      <c r="P3029" s="3" t="s">
        <v>8298</v>
      </c>
      <c r="Q3029" s="8">
        <f t="shared" si="190"/>
        <v>1.3144</v>
      </c>
      <c r="R3029" s="10">
        <f t="shared" si="191"/>
        <v>164.3</v>
      </c>
      <c r="S3029" s="3" t="s">
        <v>8307</v>
      </c>
      <c r="T3029" s="3" t="s">
        <v>8347</v>
      </c>
    </row>
    <row r="3030" spans="1:20" ht="66" x14ac:dyDescent="0.2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14">
        <f t="shared" si="188"/>
        <v>42597.180844907409</v>
      </c>
      <c r="J3030" s="3">
        <v>1471242025</v>
      </c>
      <c r="K3030" s="14">
        <f t="shared" si="189"/>
        <v>42567.180844907409</v>
      </c>
      <c r="L3030" s="3">
        <v>1468650025</v>
      </c>
      <c r="M3030" s="3" t="b">
        <v>0</v>
      </c>
      <c r="N3030" s="3">
        <v>99</v>
      </c>
      <c r="O3030" s="3" t="b">
        <v>1</v>
      </c>
      <c r="P3030" s="3" t="s">
        <v>8298</v>
      </c>
      <c r="Q3030" s="8">
        <f t="shared" si="190"/>
        <v>1.6801999999999999</v>
      </c>
      <c r="R3030" s="10">
        <f t="shared" si="191"/>
        <v>84.858585858585855</v>
      </c>
      <c r="S3030" s="3" t="s">
        <v>8307</v>
      </c>
      <c r="T3030" s="3" t="s">
        <v>8347</v>
      </c>
    </row>
    <row r="3031" spans="1:20" ht="88" x14ac:dyDescent="0.2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14">
        <f t="shared" si="188"/>
        <v>41961.107638888883</v>
      </c>
      <c r="J3031" s="3">
        <v>1416285300</v>
      </c>
      <c r="K3031" s="14">
        <f t="shared" si="189"/>
        <v>41932.625543981478</v>
      </c>
      <c r="L3031" s="3">
        <v>1413824447</v>
      </c>
      <c r="M3031" s="3" t="b">
        <v>0</v>
      </c>
      <c r="N3031" s="3">
        <v>348</v>
      </c>
      <c r="O3031" s="3" t="b">
        <v>1</v>
      </c>
      <c r="P3031" s="3" t="s">
        <v>8298</v>
      </c>
      <c r="Q3031" s="8">
        <f t="shared" si="190"/>
        <v>1.0967666666666667</v>
      </c>
      <c r="R3031" s="10">
        <f t="shared" si="191"/>
        <v>94.548850574712645</v>
      </c>
      <c r="S3031" s="3" t="s">
        <v>8307</v>
      </c>
      <c r="T3031" s="3" t="s">
        <v>8347</v>
      </c>
    </row>
    <row r="3032" spans="1:20" ht="110" x14ac:dyDescent="0.2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14">
        <f t="shared" si="188"/>
        <v>42263.6640162037</v>
      </c>
      <c r="J3032" s="3">
        <v>1442426171</v>
      </c>
      <c r="K3032" s="14">
        <f t="shared" si="189"/>
        <v>42233.6640162037</v>
      </c>
      <c r="L3032" s="3">
        <v>1439834171</v>
      </c>
      <c r="M3032" s="3" t="b">
        <v>0</v>
      </c>
      <c r="N3032" s="3">
        <v>41</v>
      </c>
      <c r="O3032" s="3" t="b">
        <v>1</v>
      </c>
      <c r="P3032" s="3" t="s">
        <v>8298</v>
      </c>
      <c r="Q3032" s="8">
        <f t="shared" si="190"/>
        <v>1.0668571428571429</v>
      </c>
      <c r="R3032" s="10">
        <f t="shared" si="191"/>
        <v>45.536585365853661</v>
      </c>
      <c r="S3032" s="3" t="s">
        <v>8307</v>
      </c>
      <c r="T3032" s="3" t="s">
        <v>8347</v>
      </c>
    </row>
    <row r="3033" spans="1:20" ht="132" x14ac:dyDescent="0.2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14">
        <f t="shared" si="188"/>
        <v>42657.799155092587</v>
      </c>
      <c r="J3033" s="3">
        <v>1476479447</v>
      </c>
      <c r="K3033" s="14">
        <f t="shared" si="189"/>
        <v>42597.799155092587</v>
      </c>
      <c r="L3033" s="3">
        <v>1471295447</v>
      </c>
      <c r="M3033" s="3" t="b">
        <v>0</v>
      </c>
      <c r="N3033" s="3">
        <v>29</v>
      </c>
      <c r="O3033" s="3" t="b">
        <v>1</v>
      </c>
      <c r="P3033" s="3" t="s">
        <v>8298</v>
      </c>
      <c r="Q3033" s="8">
        <f t="shared" si="190"/>
        <v>1</v>
      </c>
      <c r="R3033" s="10">
        <f t="shared" si="191"/>
        <v>51.724137931034484</v>
      </c>
      <c r="S3033" s="3" t="s">
        <v>8307</v>
      </c>
      <c r="T3033" s="3" t="s">
        <v>8347</v>
      </c>
    </row>
    <row r="3034" spans="1:20" ht="88" x14ac:dyDescent="0.2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14">
        <f t="shared" si="188"/>
        <v>42257.961331018516</v>
      </c>
      <c r="J3034" s="3">
        <v>1441933459</v>
      </c>
      <c r="K3034" s="14">
        <f t="shared" si="189"/>
        <v>42227.961331018516</v>
      </c>
      <c r="L3034" s="3">
        <v>1439341459</v>
      </c>
      <c r="M3034" s="3" t="b">
        <v>0</v>
      </c>
      <c r="N3034" s="3">
        <v>25</v>
      </c>
      <c r="O3034" s="3" t="b">
        <v>1</v>
      </c>
      <c r="P3034" s="3" t="s">
        <v>8298</v>
      </c>
      <c r="Q3034" s="8">
        <f t="shared" si="190"/>
        <v>1.272</v>
      </c>
      <c r="R3034" s="10">
        <f t="shared" si="191"/>
        <v>50.88</v>
      </c>
      <c r="S3034" s="3" t="s">
        <v>8307</v>
      </c>
      <c r="T3034" s="3" t="s">
        <v>8347</v>
      </c>
    </row>
    <row r="3035" spans="1:20" ht="88" x14ac:dyDescent="0.2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14">
        <f t="shared" si="188"/>
        <v>42600.026909722219</v>
      </c>
      <c r="J3035" s="3">
        <v>1471487925</v>
      </c>
      <c r="K3035" s="14">
        <f t="shared" si="189"/>
        <v>42570.026909722219</v>
      </c>
      <c r="L3035" s="3">
        <v>1468895925</v>
      </c>
      <c r="M3035" s="3" t="b">
        <v>0</v>
      </c>
      <c r="N3035" s="3">
        <v>23</v>
      </c>
      <c r="O3035" s="3" t="b">
        <v>1</v>
      </c>
      <c r="P3035" s="3" t="s">
        <v>8298</v>
      </c>
      <c r="Q3035" s="8">
        <f t="shared" si="190"/>
        <v>1.4653333333333334</v>
      </c>
      <c r="R3035" s="10">
        <f t="shared" si="191"/>
        <v>191.13043478260869</v>
      </c>
      <c r="S3035" s="3" t="s">
        <v>8307</v>
      </c>
      <c r="T3035" s="3" t="s">
        <v>8347</v>
      </c>
    </row>
    <row r="3036" spans="1:20" ht="132" x14ac:dyDescent="0.2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14">
        <f t="shared" si="188"/>
        <v>42675.082638888889</v>
      </c>
      <c r="J3036" s="3">
        <v>1477972740</v>
      </c>
      <c r="K3036" s="14">
        <f t="shared" si="189"/>
        <v>42644.452025462961</v>
      </c>
      <c r="L3036" s="3">
        <v>1475326255</v>
      </c>
      <c r="M3036" s="3" t="b">
        <v>0</v>
      </c>
      <c r="N3036" s="3">
        <v>1260</v>
      </c>
      <c r="O3036" s="3" t="b">
        <v>1</v>
      </c>
      <c r="P3036" s="3" t="s">
        <v>8298</v>
      </c>
      <c r="Q3036" s="8">
        <f t="shared" si="190"/>
        <v>1.1253599999999999</v>
      </c>
      <c r="R3036" s="10">
        <f t="shared" si="191"/>
        <v>89.314285714285717</v>
      </c>
      <c r="S3036" s="3" t="s">
        <v>8307</v>
      </c>
      <c r="T3036" s="3" t="s">
        <v>8347</v>
      </c>
    </row>
    <row r="3037" spans="1:20" ht="66" x14ac:dyDescent="0.2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14">
        <f t="shared" si="188"/>
        <v>41398.476956018516</v>
      </c>
      <c r="J3037" s="3">
        <v>1367674009</v>
      </c>
      <c r="K3037" s="14">
        <f t="shared" si="189"/>
        <v>41368.476956018516</v>
      </c>
      <c r="L3037" s="3">
        <v>1365082009</v>
      </c>
      <c r="M3037" s="3" t="b">
        <v>0</v>
      </c>
      <c r="N3037" s="3">
        <v>307</v>
      </c>
      <c r="O3037" s="3" t="b">
        <v>1</v>
      </c>
      <c r="P3037" s="3" t="s">
        <v>8298</v>
      </c>
      <c r="Q3037" s="8">
        <f t="shared" si="190"/>
        <v>1.0878684000000001</v>
      </c>
      <c r="R3037" s="10">
        <f t="shared" si="191"/>
        <v>88.588631921824103</v>
      </c>
      <c r="S3037" s="3" t="s">
        <v>8307</v>
      </c>
      <c r="T3037" s="3" t="s">
        <v>8347</v>
      </c>
    </row>
    <row r="3038" spans="1:20" ht="88" x14ac:dyDescent="0.2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14">
        <f t="shared" si="188"/>
        <v>41502.415972222218</v>
      </c>
      <c r="J3038" s="3">
        <v>1376654340</v>
      </c>
      <c r="K3038" s="14">
        <f t="shared" si="189"/>
        <v>41466.701898148145</v>
      </c>
      <c r="L3038" s="3">
        <v>1373568644</v>
      </c>
      <c r="M3038" s="3" t="b">
        <v>0</v>
      </c>
      <c r="N3038" s="3">
        <v>329</v>
      </c>
      <c r="O3038" s="3" t="b">
        <v>1</v>
      </c>
      <c r="P3038" s="3" t="s">
        <v>8298</v>
      </c>
      <c r="Q3038" s="8">
        <f t="shared" si="190"/>
        <v>1.26732</v>
      </c>
      <c r="R3038" s="10">
        <f t="shared" si="191"/>
        <v>96.300911854103347</v>
      </c>
      <c r="S3038" s="3" t="s">
        <v>8307</v>
      </c>
      <c r="T3038" s="3" t="s">
        <v>8347</v>
      </c>
    </row>
    <row r="3039" spans="1:20" ht="110" x14ac:dyDescent="0.2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14">
        <f t="shared" si="188"/>
        <v>40453.124305555553</v>
      </c>
      <c r="J3039" s="3">
        <v>1285995540</v>
      </c>
      <c r="K3039" s="14">
        <f t="shared" si="189"/>
        <v>40378.809872685182</v>
      </c>
      <c r="L3039" s="3">
        <v>1279574773</v>
      </c>
      <c r="M3039" s="3" t="b">
        <v>0</v>
      </c>
      <c r="N3039" s="3">
        <v>32</v>
      </c>
      <c r="O3039" s="3" t="b">
        <v>1</v>
      </c>
      <c r="P3039" s="3" t="s">
        <v>8298</v>
      </c>
      <c r="Q3039" s="8">
        <f t="shared" si="190"/>
        <v>2.1320000000000001</v>
      </c>
      <c r="R3039" s="10">
        <f t="shared" si="191"/>
        <v>33.3125</v>
      </c>
      <c r="S3039" s="3" t="s">
        <v>8307</v>
      </c>
      <c r="T3039" s="3" t="s">
        <v>8347</v>
      </c>
    </row>
    <row r="3040" spans="1:20" ht="88" x14ac:dyDescent="0.2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14">
        <f t="shared" si="188"/>
        <v>42433.168946759259</v>
      </c>
      <c r="J3040" s="3">
        <v>1457071397</v>
      </c>
      <c r="K3040" s="14">
        <f t="shared" si="189"/>
        <v>42373.168946759259</v>
      </c>
      <c r="L3040" s="3">
        <v>1451887397</v>
      </c>
      <c r="M3040" s="3" t="b">
        <v>0</v>
      </c>
      <c r="N3040" s="3">
        <v>27</v>
      </c>
      <c r="O3040" s="3" t="b">
        <v>1</v>
      </c>
      <c r="P3040" s="3" t="s">
        <v>8298</v>
      </c>
      <c r="Q3040" s="8">
        <f t="shared" si="190"/>
        <v>1.0049999999999999</v>
      </c>
      <c r="R3040" s="10">
        <f t="shared" si="191"/>
        <v>37.222222222222221</v>
      </c>
      <c r="S3040" s="3" t="s">
        <v>8307</v>
      </c>
      <c r="T3040" s="3" t="s">
        <v>8347</v>
      </c>
    </row>
    <row r="3041" spans="1:20" ht="88" x14ac:dyDescent="0.2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14">
        <f t="shared" si="188"/>
        <v>41637.249305555553</v>
      </c>
      <c r="J3041" s="3">
        <v>1388303940</v>
      </c>
      <c r="K3041" s="14">
        <f t="shared" si="189"/>
        <v>41610.711087962962</v>
      </c>
      <c r="L3041" s="3">
        <v>1386011038</v>
      </c>
      <c r="M3041" s="3" t="b">
        <v>0</v>
      </c>
      <c r="N3041" s="3">
        <v>236</v>
      </c>
      <c r="O3041" s="3" t="b">
        <v>1</v>
      </c>
      <c r="P3041" s="3" t="s">
        <v>8298</v>
      </c>
      <c r="Q3041" s="8">
        <f t="shared" si="190"/>
        <v>1.0871389999999999</v>
      </c>
      <c r="R3041" s="10">
        <f t="shared" si="191"/>
        <v>92.130423728813554</v>
      </c>
      <c r="S3041" s="3" t="s">
        <v>8307</v>
      </c>
      <c r="T3041" s="3" t="s">
        <v>8347</v>
      </c>
    </row>
    <row r="3042" spans="1:20" ht="88" x14ac:dyDescent="0.2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14">
        <f t="shared" si="188"/>
        <v>42181.874999999993</v>
      </c>
      <c r="J3042" s="3">
        <v>1435359600</v>
      </c>
      <c r="K3042" s="14">
        <f t="shared" si="189"/>
        <v>42177.708576388883</v>
      </c>
      <c r="L3042" s="3">
        <v>1434999621</v>
      </c>
      <c r="M3042" s="3" t="b">
        <v>0</v>
      </c>
      <c r="N3042" s="3">
        <v>42</v>
      </c>
      <c r="O3042" s="3" t="b">
        <v>1</v>
      </c>
      <c r="P3042" s="3" t="s">
        <v>8298</v>
      </c>
      <c r="Q3042" s="8">
        <f t="shared" si="190"/>
        <v>1.075</v>
      </c>
      <c r="R3042" s="10">
        <f t="shared" si="191"/>
        <v>76.785714285714292</v>
      </c>
      <c r="S3042" s="3" t="s">
        <v>8307</v>
      </c>
      <c r="T3042" s="3" t="s">
        <v>8347</v>
      </c>
    </row>
    <row r="3043" spans="1:20" ht="66" x14ac:dyDescent="0.2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14">
        <f t="shared" si="188"/>
        <v>42389.785277777781</v>
      </c>
      <c r="J3043" s="3">
        <v>1453323048</v>
      </c>
      <c r="K3043" s="14">
        <f t="shared" si="189"/>
        <v>42359.785277777781</v>
      </c>
      <c r="L3043" s="3">
        <v>1450731048</v>
      </c>
      <c r="M3043" s="3" t="b">
        <v>0</v>
      </c>
      <c r="N3043" s="3">
        <v>95</v>
      </c>
      <c r="O3043" s="3" t="b">
        <v>1</v>
      </c>
      <c r="P3043" s="3" t="s">
        <v>8298</v>
      </c>
      <c r="Q3043" s="8">
        <f t="shared" si="190"/>
        <v>1.1048192771084338</v>
      </c>
      <c r="R3043" s="10">
        <f t="shared" si="191"/>
        <v>96.526315789473685</v>
      </c>
      <c r="S3043" s="3" t="s">
        <v>8307</v>
      </c>
      <c r="T3043" s="3" t="s">
        <v>8347</v>
      </c>
    </row>
    <row r="3044" spans="1:20" ht="110" x14ac:dyDescent="0.2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14">
        <f t="shared" si="188"/>
        <v>42283.604710648149</v>
      </c>
      <c r="J3044" s="3">
        <v>1444149047</v>
      </c>
      <c r="K3044" s="14">
        <f t="shared" si="189"/>
        <v>42253.604710648149</v>
      </c>
      <c r="L3044" s="3">
        <v>1441557047</v>
      </c>
      <c r="M3044" s="3" t="b">
        <v>0</v>
      </c>
      <c r="N3044" s="3">
        <v>37</v>
      </c>
      <c r="O3044" s="3" t="b">
        <v>1</v>
      </c>
      <c r="P3044" s="3" t="s">
        <v>8298</v>
      </c>
      <c r="Q3044" s="8">
        <f t="shared" si="190"/>
        <v>1.28</v>
      </c>
      <c r="R3044" s="10">
        <f t="shared" si="191"/>
        <v>51.891891891891895</v>
      </c>
      <c r="S3044" s="3" t="s">
        <v>8307</v>
      </c>
      <c r="T3044" s="3" t="s">
        <v>8347</v>
      </c>
    </row>
    <row r="3045" spans="1:20" ht="88" x14ac:dyDescent="0.2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14">
        <f t="shared" si="188"/>
        <v>42110.034722222219</v>
      </c>
      <c r="J3045" s="3">
        <v>1429152600</v>
      </c>
      <c r="K3045" s="14">
        <f t="shared" si="189"/>
        <v>42082.987256944441</v>
      </c>
      <c r="L3045" s="3">
        <v>1426815699</v>
      </c>
      <c r="M3045" s="3" t="b">
        <v>0</v>
      </c>
      <c r="N3045" s="3">
        <v>128</v>
      </c>
      <c r="O3045" s="3" t="b">
        <v>1</v>
      </c>
      <c r="P3045" s="3" t="s">
        <v>8298</v>
      </c>
      <c r="Q3045" s="8">
        <f t="shared" si="190"/>
        <v>1.1000666666666667</v>
      </c>
      <c r="R3045" s="10">
        <f t="shared" si="191"/>
        <v>128.9140625</v>
      </c>
      <c r="S3045" s="3" t="s">
        <v>8307</v>
      </c>
      <c r="T3045" s="3" t="s">
        <v>8347</v>
      </c>
    </row>
    <row r="3046" spans="1:20" ht="110" x14ac:dyDescent="0.2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14">
        <f t="shared" si="188"/>
        <v>42402.643495370365</v>
      </c>
      <c r="J3046" s="3">
        <v>1454433998</v>
      </c>
      <c r="K3046" s="14">
        <f t="shared" si="189"/>
        <v>42387.643495370365</v>
      </c>
      <c r="L3046" s="3">
        <v>1453137998</v>
      </c>
      <c r="M3046" s="3" t="b">
        <v>0</v>
      </c>
      <c r="N3046" s="3">
        <v>156</v>
      </c>
      <c r="O3046" s="3" t="b">
        <v>1</v>
      </c>
      <c r="P3046" s="3" t="s">
        <v>8298</v>
      </c>
      <c r="Q3046" s="8">
        <f t="shared" si="190"/>
        <v>1.0934166666666667</v>
      </c>
      <c r="R3046" s="10">
        <f t="shared" si="191"/>
        <v>84.108974358974365</v>
      </c>
      <c r="S3046" s="3" t="s">
        <v>8307</v>
      </c>
      <c r="T3046" s="3" t="s">
        <v>8347</v>
      </c>
    </row>
    <row r="3047" spans="1:20" ht="110" x14ac:dyDescent="0.2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14">
        <f t="shared" si="188"/>
        <v>41873.072395833333</v>
      </c>
      <c r="J3047" s="3">
        <v>1408679055</v>
      </c>
      <c r="K3047" s="14">
        <f t="shared" si="189"/>
        <v>41843.072395833333</v>
      </c>
      <c r="L3047" s="3">
        <v>1406087055</v>
      </c>
      <c r="M3047" s="3" t="b">
        <v>0</v>
      </c>
      <c r="N3047" s="3">
        <v>64</v>
      </c>
      <c r="O3047" s="3" t="b">
        <v>1</v>
      </c>
      <c r="P3047" s="3" t="s">
        <v>8298</v>
      </c>
      <c r="Q3047" s="8">
        <f t="shared" si="190"/>
        <v>1.3270650000000002</v>
      </c>
      <c r="R3047" s="10">
        <f t="shared" si="191"/>
        <v>82.941562500000003</v>
      </c>
      <c r="S3047" s="3" t="s">
        <v>8307</v>
      </c>
      <c r="T3047" s="3" t="s">
        <v>8347</v>
      </c>
    </row>
    <row r="3048" spans="1:20" ht="110" x14ac:dyDescent="0.2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14">
        <f t="shared" si="188"/>
        <v>41892.119444444441</v>
      </c>
      <c r="J3048" s="3">
        <v>1410324720</v>
      </c>
      <c r="K3048" s="14">
        <f t="shared" si="189"/>
        <v>41862.71974537037</v>
      </c>
      <c r="L3048" s="3">
        <v>1407784586</v>
      </c>
      <c r="M3048" s="3" t="b">
        <v>0</v>
      </c>
      <c r="N3048" s="3">
        <v>58</v>
      </c>
      <c r="O3048" s="3" t="b">
        <v>1</v>
      </c>
      <c r="P3048" s="3" t="s">
        <v>8298</v>
      </c>
      <c r="Q3048" s="8">
        <f t="shared" si="190"/>
        <v>1.9084810126582279</v>
      </c>
      <c r="R3048" s="10">
        <f t="shared" si="191"/>
        <v>259.94827586206895</v>
      </c>
      <c r="S3048" s="3" t="s">
        <v>8307</v>
      </c>
      <c r="T3048" s="3" t="s">
        <v>8347</v>
      </c>
    </row>
    <row r="3049" spans="1:20" ht="88" x14ac:dyDescent="0.2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14">
        <f t="shared" si="188"/>
        <v>42487.469444444439</v>
      </c>
      <c r="J3049" s="3">
        <v>1461762960</v>
      </c>
      <c r="K3049" s="14">
        <f t="shared" si="189"/>
        <v>42443.905717592592</v>
      </c>
      <c r="L3049" s="3">
        <v>1457999054</v>
      </c>
      <c r="M3049" s="3" t="b">
        <v>0</v>
      </c>
      <c r="N3049" s="3">
        <v>20</v>
      </c>
      <c r="O3049" s="3" t="b">
        <v>1</v>
      </c>
      <c r="P3049" s="3" t="s">
        <v>8298</v>
      </c>
      <c r="Q3049" s="8">
        <f t="shared" si="190"/>
        <v>1.49</v>
      </c>
      <c r="R3049" s="10">
        <f t="shared" si="191"/>
        <v>37.25</v>
      </c>
      <c r="S3049" s="3" t="s">
        <v>8307</v>
      </c>
      <c r="T3049" s="3" t="s">
        <v>8347</v>
      </c>
    </row>
    <row r="3050" spans="1:20" ht="110" x14ac:dyDescent="0.2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14">
        <f t="shared" si="188"/>
        <v>42004.806944444441</v>
      </c>
      <c r="J3050" s="3">
        <v>1420060920</v>
      </c>
      <c r="K3050" s="14">
        <f t="shared" si="189"/>
        <v>41975.817847222221</v>
      </c>
      <c r="L3050" s="3">
        <v>1417556262</v>
      </c>
      <c r="M3050" s="3" t="b">
        <v>0</v>
      </c>
      <c r="N3050" s="3">
        <v>47</v>
      </c>
      <c r="O3050" s="3" t="b">
        <v>1</v>
      </c>
      <c r="P3050" s="3" t="s">
        <v>8298</v>
      </c>
      <c r="Q3050" s="8">
        <f t="shared" si="190"/>
        <v>1.6639999999999999</v>
      </c>
      <c r="R3050" s="10">
        <f t="shared" si="191"/>
        <v>177.02127659574469</v>
      </c>
      <c r="S3050" s="3" t="s">
        <v>8307</v>
      </c>
      <c r="T3050" s="3" t="s">
        <v>8347</v>
      </c>
    </row>
    <row r="3051" spans="1:20" ht="110" x14ac:dyDescent="0.2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14">
        <f t="shared" si="188"/>
        <v>42168.931192129625</v>
      </c>
      <c r="J3051" s="3">
        <v>1434241255</v>
      </c>
      <c r="K3051" s="14">
        <f t="shared" si="189"/>
        <v>42138.931192129625</v>
      </c>
      <c r="L3051" s="3">
        <v>1431649255</v>
      </c>
      <c r="M3051" s="3" t="b">
        <v>0</v>
      </c>
      <c r="N3051" s="3">
        <v>54</v>
      </c>
      <c r="O3051" s="3" t="b">
        <v>1</v>
      </c>
      <c r="P3051" s="3" t="s">
        <v>8298</v>
      </c>
      <c r="Q3051" s="8">
        <f t="shared" si="190"/>
        <v>1.0666666666666667</v>
      </c>
      <c r="R3051" s="10">
        <f t="shared" si="191"/>
        <v>74.074074074074076</v>
      </c>
      <c r="S3051" s="3" t="s">
        <v>8307</v>
      </c>
      <c r="T3051" s="3" t="s">
        <v>8347</v>
      </c>
    </row>
    <row r="3052" spans="1:20" ht="44" x14ac:dyDescent="0.2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14">
        <f t="shared" si="188"/>
        <v>42495.085185185184</v>
      </c>
      <c r="J3052" s="3">
        <v>1462420960</v>
      </c>
      <c r="K3052" s="14">
        <f t="shared" si="189"/>
        <v>42465.085185185184</v>
      </c>
      <c r="L3052" s="3">
        <v>1459828960</v>
      </c>
      <c r="M3052" s="3" t="b">
        <v>0</v>
      </c>
      <c r="N3052" s="3">
        <v>9</v>
      </c>
      <c r="O3052" s="3" t="b">
        <v>1</v>
      </c>
      <c r="P3052" s="3" t="s">
        <v>8298</v>
      </c>
      <c r="Q3052" s="8">
        <f t="shared" si="190"/>
        <v>1.06</v>
      </c>
      <c r="R3052" s="10">
        <f t="shared" si="191"/>
        <v>70.666666666666671</v>
      </c>
      <c r="S3052" s="3" t="s">
        <v>8307</v>
      </c>
      <c r="T3052" s="3" t="s">
        <v>8347</v>
      </c>
    </row>
    <row r="3053" spans="1:20" ht="110" x14ac:dyDescent="0.2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14">
        <f t="shared" si="188"/>
        <v>42774.332696759251</v>
      </c>
      <c r="J3053" s="3">
        <v>1486547945</v>
      </c>
      <c r="K3053" s="14">
        <f t="shared" si="189"/>
        <v>42744.332696759258</v>
      </c>
      <c r="L3053" s="3">
        <v>1483955945</v>
      </c>
      <c r="M3053" s="3" t="b">
        <v>1</v>
      </c>
      <c r="N3053" s="3">
        <v>35</v>
      </c>
      <c r="O3053" s="3" t="b">
        <v>0</v>
      </c>
      <c r="P3053" s="3" t="s">
        <v>8298</v>
      </c>
      <c r="Q3053" s="8">
        <f t="shared" si="190"/>
        <v>0.23628571428571429</v>
      </c>
      <c r="R3053" s="10">
        <f t="shared" si="191"/>
        <v>23.62857142857143</v>
      </c>
      <c r="S3053" s="3" t="s">
        <v>8307</v>
      </c>
      <c r="T3053" s="3" t="s">
        <v>8347</v>
      </c>
    </row>
    <row r="3054" spans="1:20" ht="66" x14ac:dyDescent="0.2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14">
        <f t="shared" si="188"/>
        <v>42152.582638888889</v>
      </c>
      <c r="J3054" s="3">
        <v>1432828740</v>
      </c>
      <c r="K3054" s="14">
        <f t="shared" si="189"/>
        <v>42122.586736111109</v>
      </c>
      <c r="L3054" s="3">
        <v>1430237094</v>
      </c>
      <c r="M3054" s="3" t="b">
        <v>0</v>
      </c>
      <c r="N3054" s="3">
        <v>2</v>
      </c>
      <c r="O3054" s="3" t="b">
        <v>0</v>
      </c>
      <c r="P3054" s="3" t="s">
        <v>8298</v>
      </c>
      <c r="Q3054" s="8">
        <f t="shared" si="190"/>
        <v>1.5E-3</v>
      </c>
      <c r="R3054" s="10">
        <f t="shared" si="191"/>
        <v>37.5</v>
      </c>
      <c r="S3054" s="3" t="s">
        <v>8307</v>
      </c>
      <c r="T3054" s="3" t="s">
        <v>8347</v>
      </c>
    </row>
    <row r="3055" spans="1:20" ht="110" x14ac:dyDescent="0.2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14">
        <f t="shared" si="188"/>
        <v>41914.082638888889</v>
      </c>
      <c r="J3055" s="3">
        <v>1412222340</v>
      </c>
      <c r="K3055" s="14">
        <f t="shared" si="189"/>
        <v>41862.678391203699</v>
      </c>
      <c r="L3055" s="3">
        <v>1407781013</v>
      </c>
      <c r="M3055" s="3" t="b">
        <v>0</v>
      </c>
      <c r="N3055" s="3">
        <v>3</v>
      </c>
      <c r="O3055" s="3" t="b">
        <v>0</v>
      </c>
      <c r="P3055" s="3" t="s">
        <v>8298</v>
      </c>
      <c r="Q3055" s="8">
        <f t="shared" si="190"/>
        <v>4.0000000000000001E-3</v>
      </c>
      <c r="R3055" s="10">
        <f t="shared" si="191"/>
        <v>13.333333333333334</v>
      </c>
      <c r="S3055" s="3" t="s">
        <v>8307</v>
      </c>
      <c r="T3055" s="3" t="s">
        <v>8347</v>
      </c>
    </row>
    <row r="3056" spans="1:20" ht="110" x14ac:dyDescent="0.2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14">
        <f t="shared" si="188"/>
        <v>42064.961111111108</v>
      </c>
      <c r="J3056" s="3">
        <v>1425258240</v>
      </c>
      <c r="K3056" s="14">
        <f t="shared" si="189"/>
        <v>42027.749467592592</v>
      </c>
      <c r="L3056" s="3">
        <v>1422043154</v>
      </c>
      <c r="M3056" s="3" t="b">
        <v>0</v>
      </c>
      <c r="N3056" s="3">
        <v>0</v>
      </c>
      <c r="O3056" s="3" t="b">
        <v>0</v>
      </c>
      <c r="P3056" s="3" t="s">
        <v>8298</v>
      </c>
      <c r="Q3056" s="8">
        <f t="shared" si="190"/>
        <v>0</v>
      </c>
      <c r="R3056" s="10" t="e">
        <f t="shared" si="191"/>
        <v>#DIV/0!</v>
      </c>
      <c r="S3056" s="3" t="s">
        <v>8307</v>
      </c>
      <c r="T3056" s="3" t="s">
        <v>8347</v>
      </c>
    </row>
    <row r="3057" spans="1:20" ht="88" x14ac:dyDescent="0.2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14">
        <f t="shared" si="188"/>
        <v>42013.874884259254</v>
      </c>
      <c r="J3057" s="3">
        <v>1420844390</v>
      </c>
      <c r="K3057" s="14">
        <f t="shared" si="189"/>
        <v>41953.874884259254</v>
      </c>
      <c r="L3057" s="3">
        <v>1415660390</v>
      </c>
      <c r="M3057" s="3" t="b">
        <v>0</v>
      </c>
      <c r="N3057" s="3">
        <v>1</v>
      </c>
      <c r="O3057" s="3" t="b">
        <v>0</v>
      </c>
      <c r="P3057" s="3" t="s">
        <v>8298</v>
      </c>
      <c r="Q3057" s="8">
        <f t="shared" si="190"/>
        <v>5.0000000000000002E-5</v>
      </c>
      <c r="R3057" s="10">
        <f t="shared" si="191"/>
        <v>1</v>
      </c>
      <c r="S3057" s="3" t="s">
        <v>8307</v>
      </c>
      <c r="T3057" s="3" t="s">
        <v>8347</v>
      </c>
    </row>
    <row r="3058" spans="1:20" ht="88" x14ac:dyDescent="0.2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14">
        <f t="shared" si="188"/>
        <v>41911.553055555552</v>
      </c>
      <c r="J3058" s="3">
        <v>1412003784</v>
      </c>
      <c r="K3058" s="14">
        <f t="shared" si="189"/>
        <v>41851.553055555552</v>
      </c>
      <c r="L3058" s="3">
        <v>1406819784</v>
      </c>
      <c r="M3058" s="3" t="b">
        <v>0</v>
      </c>
      <c r="N3058" s="3">
        <v>0</v>
      </c>
      <c r="O3058" s="3" t="b">
        <v>0</v>
      </c>
      <c r="P3058" s="3" t="s">
        <v>8298</v>
      </c>
      <c r="Q3058" s="8">
        <f t="shared" si="190"/>
        <v>0</v>
      </c>
      <c r="R3058" s="10" t="e">
        <f t="shared" si="191"/>
        <v>#DIV/0!</v>
      </c>
      <c r="S3058" s="3" t="s">
        <v>8307</v>
      </c>
      <c r="T3058" s="3" t="s">
        <v>8347</v>
      </c>
    </row>
    <row r="3059" spans="1:20" ht="88" x14ac:dyDescent="0.2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14">
        <f t="shared" si="188"/>
        <v>42463.525590277779</v>
      </c>
      <c r="J3059" s="3">
        <v>1459694211</v>
      </c>
      <c r="K3059" s="14">
        <f t="shared" si="189"/>
        <v>42433.567256944443</v>
      </c>
      <c r="L3059" s="3">
        <v>1457105811</v>
      </c>
      <c r="M3059" s="3" t="b">
        <v>0</v>
      </c>
      <c r="N3059" s="3">
        <v>0</v>
      </c>
      <c r="O3059" s="3" t="b">
        <v>0</v>
      </c>
      <c r="P3059" s="3" t="s">
        <v>8298</v>
      </c>
      <c r="Q3059" s="8">
        <f t="shared" si="190"/>
        <v>0</v>
      </c>
      <c r="R3059" s="10" t="e">
        <f t="shared" si="191"/>
        <v>#DIV/0!</v>
      </c>
      <c r="S3059" s="3" t="s">
        <v>8307</v>
      </c>
      <c r="T3059" s="3" t="s">
        <v>8347</v>
      </c>
    </row>
    <row r="3060" spans="1:20" ht="110" x14ac:dyDescent="0.2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14">
        <f t="shared" si="188"/>
        <v>42510.290972222218</v>
      </c>
      <c r="J3060" s="3">
        <v>1463734740</v>
      </c>
      <c r="K3060" s="14">
        <f t="shared" si="189"/>
        <v>42460.290972222218</v>
      </c>
      <c r="L3060" s="3">
        <v>1459414740</v>
      </c>
      <c r="M3060" s="3" t="b">
        <v>0</v>
      </c>
      <c r="N3060" s="3">
        <v>3</v>
      </c>
      <c r="O3060" s="3" t="b">
        <v>0</v>
      </c>
      <c r="P3060" s="3" t="s">
        <v>8298</v>
      </c>
      <c r="Q3060" s="8">
        <f t="shared" si="190"/>
        <v>1.6666666666666666E-4</v>
      </c>
      <c r="R3060" s="10">
        <f t="shared" si="191"/>
        <v>1</v>
      </c>
      <c r="S3060" s="3" t="s">
        <v>8307</v>
      </c>
      <c r="T3060" s="3" t="s">
        <v>8347</v>
      </c>
    </row>
    <row r="3061" spans="1:20" ht="88" x14ac:dyDescent="0.2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14">
        <f t="shared" si="188"/>
        <v>41859.852384259255</v>
      </c>
      <c r="J3061" s="3">
        <v>1407536846</v>
      </c>
      <c r="K3061" s="14">
        <f t="shared" si="189"/>
        <v>41829.852384259255</v>
      </c>
      <c r="L3061" s="3">
        <v>1404944846</v>
      </c>
      <c r="M3061" s="3" t="b">
        <v>0</v>
      </c>
      <c r="N3061" s="3">
        <v>11</v>
      </c>
      <c r="O3061" s="3" t="b">
        <v>0</v>
      </c>
      <c r="P3061" s="3" t="s">
        <v>8298</v>
      </c>
      <c r="Q3061" s="8">
        <f t="shared" si="190"/>
        <v>3.0066666666666665E-2</v>
      </c>
      <c r="R3061" s="10">
        <f t="shared" si="191"/>
        <v>41</v>
      </c>
      <c r="S3061" s="3" t="s">
        <v>8307</v>
      </c>
      <c r="T3061" s="3" t="s">
        <v>8347</v>
      </c>
    </row>
    <row r="3062" spans="1:20" ht="66" x14ac:dyDescent="0.2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14">
        <f t="shared" si="188"/>
        <v>42275.191365740735</v>
      </c>
      <c r="J3062" s="3">
        <v>1443422134</v>
      </c>
      <c r="K3062" s="14">
        <f t="shared" si="189"/>
        <v>42245.191365740735</v>
      </c>
      <c r="L3062" s="3">
        <v>1440830134</v>
      </c>
      <c r="M3062" s="3" t="b">
        <v>0</v>
      </c>
      <c r="N3062" s="3">
        <v>6</v>
      </c>
      <c r="O3062" s="3" t="b">
        <v>0</v>
      </c>
      <c r="P3062" s="3" t="s">
        <v>8298</v>
      </c>
      <c r="Q3062" s="8">
        <f t="shared" si="190"/>
        <v>1.5227272727272728E-3</v>
      </c>
      <c r="R3062" s="10">
        <f t="shared" si="191"/>
        <v>55.833333333333336</v>
      </c>
      <c r="S3062" s="3" t="s">
        <v>8307</v>
      </c>
      <c r="T3062" s="3" t="s">
        <v>8347</v>
      </c>
    </row>
    <row r="3063" spans="1:20" ht="22" x14ac:dyDescent="0.2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14">
        <f t="shared" si="188"/>
        <v>41864.700787037036</v>
      </c>
      <c r="J3063" s="3">
        <v>1407955748</v>
      </c>
      <c r="K3063" s="14">
        <f t="shared" si="189"/>
        <v>41834.700787037036</v>
      </c>
      <c r="L3063" s="3">
        <v>1405363748</v>
      </c>
      <c r="M3063" s="3" t="b">
        <v>0</v>
      </c>
      <c r="N3063" s="3">
        <v>0</v>
      </c>
      <c r="O3063" s="3" t="b">
        <v>0</v>
      </c>
      <c r="P3063" s="3" t="s">
        <v>8298</v>
      </c>
      <c r="Q3063" s="8">
        <f t="shared" si="190"/>
        <v>0</v>
      </c>
      <c r="R3063" s="10" t="e">
        <f t="shared" si="191"/>
        <v>#DIV/0!</v>
      </c>
      <c r="S3063" s="3" t="s">
        <v>8307</v>
      </c>
      <c r="T3063" s="3" t="s">
        <v>8347</v>
      </c>
    </row>
    <row r="3064" spans="1:20" ht="88" x14ac:dyDescent="0.2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14">
        <f t="shared" si="188"/>
        <v>42277.666666666664</v>
      </c>
      <c r="J3064" s="3">
        <v>1443636000</v>
      </c>
      <c r="K3064" s="14">
        <f t="shared" si="189"/>
        <v>42248.4524537037</v>
      </c>
      <c r="L3064" s="3">
        <v>1441111892</v>
      </c>
      <c r="M3064" s="3" t="b">
        <v>0</v>
      </c>
      <c r="N3064" s="3">
        <v>67</v>
      </c>
      <c r="O3064" s="3" t="b">
        <v>0</v>
      </c>
      <c r="P3064" s="3" t="s">
        <v>8298</v>
      </c>
      <c r="Q3064" s="8">
        <f t="shared" si="190"/>
        <v>0.66839999999999999</v>
      </c>
      <c r="R3064" s="10">
        <f t="shared" si="191"/>
        <v>99.761194029850742</v>
      </c>
      <c r="S3064" s="3" t="s">
        <v>8307</v>
      </c>
      <c r="T3064" s="3" t="s">
        <v>8347</v>
      </c>
    </row>
    <row r="3065" spans="1:20" ht="66" x14ac:dyDescent="0.2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14">
        <f t="shared" si="188"/>
        <v>42665.839560185181</v>
      </c>
      <c r="J3065" s="3">
        <v>1477174138</v>
      </c>
      <c r="K3065" s="14">
        <f t="shared" si="189"/>
        <v>42630.839560185188</v>
      </c>
      <c r="L3065" s="3">
        <v>1474150138</v>
      </c>
      <c r="M3065" s="3" t="b">
        <v>0</v>
      </c>
      <c r="N3065" s="3">
        <v>23</v>
      </c>
      <c r="O3065" s="3" t="b">
        <v>0</v>
      </c>
      <c r="P3065" s="3" t="s">
        <v>8298</v>
      </c>
      <c r="Q3065" s="8">
        <f t="shared" si="190"/>
        <v>0.19566666666666666</v>
      </c>
      <c r="R3065" s="10">
        <f t="shared" si="191"/>
        <v>25.521739130434781</v>
      </c>
      <c r="S3065" s="3" t="s">
        <v>8307</v>
      </c>
      <c r="T3065" s="3" t="s">
        <v>8347</v>
      </c>
    </row>
    <row r="3066" spans="1:20" ht="66" x14ac:dyDescent="0.2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14">
        <f t="shared" si="188"/>
        <v>42330.207638888889</v>
      </c>
      <c r="J3066" s="3">
        <v>1448175540</v>
      </c>
      <c r="K3066" s="14">
        <f t="shared" si="189"/>
        <v>42299.0468287037</v>
      </c>
      <c r="L3066" s="3">
        <v>1445483246</v>
      </c>
      <c r="M3066" s="3" t="b">
        <v>0</v>
      </c>
      <c r="N3066" s="3">
        <v>72</v>
      </c>
      <c r="O3066" s="3" t="b">
        <v>0</v>
      </c>
      <c r="P3066" s="3" t="s">
        <v>8298</v>
      </c>
      <c r="Q3066" s="8">
        <f t="shared" si="190"/>
        <v>0.11294666666666667</v>
      </c>
      <c r="R3066" s="10">
        <f t="shared" si="191"/>
        <v>117.65277777777777</v>
      </c>
      <c r="S3066" s="3" t="s">
        <v>8307</v>
      </c>
      <c r="T3066" s="3" t="s">
        <v>8347</v>
      </c>
    </row>
    <row r="3067" spans="1:20" ht="88" x14ac:dyDescent="0.2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14">
        <f t="shared" si="188"/>
        <v>41849.971898148149</v>
      </c>
      <c r="J3067" s="3">
        <v>1406683172</v>
      </c>
      <c r="K3067" s="14">
        <f t="shared" si="189"/>
        <v>41824.971898148149</v>
      </c>
      <c r="L3067" s="3">
        <v>1404523172</v>
      </c>
      <c r="M3067" s="3" t="b">
        <v>0</v>
      </c>
      <c r="N3067" s="3">
        <v>2</v>
      </c>
      <c r="O3067" s="3" t="b">
        <v>0</v>
      </c>
      <c r="P3067" s="3" t="s">
        <v>8298</v>
      </c>
      <c r="Q3067" s="8">
        <f t="shared" si="190"/>
        <v>4.0000000000000002E-4</v>
      </c>
      <c r="R3067" s="10">
        <f t="shared" si="191"/>
        <v>5</v>
      </c>
      <c r="S3067" s="3" t="s">
        <v>8307</v>
      </c>
      <c r="T3067" s="3" t="s">
        <v>8347</v>
      </c>
    </row>
    <row r="3068" spans="1:20" ht="110" x14ac:dyDescent="0.2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14">
        <f t="shared" si="188"/>
        <v>42561.145104166666</v>
      </c>
      <c r="J3068" s="3">
        <v>1468128537</v>
      </c>
      <c r="K3068" s="14">
        <f t="shared" si="189"/>
        <v>42531.145104166666</v>
      </c>
      <c r="L3068" s="3">
        <v>1465536537</v>
      </c>
      <c r="M3068" s="3" t="b">
        <v>0</v>
      </c>
      <c r="N3068" s="3">
        <v>15</v>
      </c>
      <c r="O3068" s="3" t="b">
        <v>0</v>
      </c>
      <c r="P3068" s="3" t="s">
        <v>8298</v>
      </c>
      <c r="Q3068" s="8">
        <f t="shared" si="190"/>
        <v>0.11985714285714286</v>
      </c>
      <c r="R3068" s="10">
        <f t="shared" si="191"/>
        <v>2796.6666666666665</v>
      </c>
      <c r="S3068" s="3" t="s">
        <v>8307</v>
      </c>
      <c r="T3068" s="3" t="s">
        <v>8347</v>
      </c>
    </row>
    <row r="3069" spans="1:20" ht="110" x14ac:dyDescent="0.2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14">
        <f t="shared" si="188"/>
        <v>42256.855081018519</v>
      </c>
      <c r="J3069" s="3">
        <v>1441837879</v>
      </c>
      <c r="K3069" s="14">
        <f t="shared" si="189"/>
        <v>42226.855081018519</v>
      </c>
      <c r="L3069" s="3">
        <v>1439245879</v>
      </c>
      <c r="M3069" s="3" t="b">
        <v>0</v>
      </c>
      <c r="N3069" s="3">
        <v>1</v>
      </c>
      <c r="O3069" s="3" t="b">
        <v>0</v>
      </c>
      <c r="P3069" s="3" t="s">
        <v>8298</v>
      </c>
      <c r="Q3069" s="8">
        <f t="shared" si="190"/>
        <v>2.5000000000000001E-2</v>
      </c>
      <c r="R3069" s="10">
        <f t="shared" si="191"/>
        <v>200</v>
      </c>
      <c r="S3069" s="3" t="s">
        <v>8307</v>
      </c>
      <c r="T3069" s="3" t="s">
        <v>8347</v>
      </c>
    </row>
    <row r="3070" spans="1:20" ht="110" x14ac:dyDescent="0.2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14">
        <f t="shared" si="188"/>
        <v>42293.608240740738</v>
      </c>
      <c r="J3070" s="3">
        <v>1445013352</v>
      </c>
      <c r="K3070" s="14">
        <f t="shared" si="189"/>
        <v>42263.608240740738</v>
      </c>
      <c r="L3070" s="3">
        <v>1442421352</v>
      </c>
      <c r="M3070" s="3" t="b">
        <v>0</v>
      </c>
      <c r="N3070" s="3">
        <v>2</v>
      </c>
      <c r="O3070" s="3" t="b">
        <v>0</v>
      </c>
      <c r="P3070" s="3" t="s">
        <v>8298</v>
      </c>
      <c r="Q3070" s="8">
        <f t="shared" si="190"/>
        <v>6.9999999999999999E-4</v>
      </c>
      <c r="R3070" s="10">
        <f t="shared" si="191"/>
        <v>87.5</v>
      </c>
      <c r="S3070" s="3" t="s">
        <v>8307</v>
      </c>
      <c r="T3070" s="3" t="s">
        <v>8347</v>
      </c>
    </row>
    <row r="3071" spans="1:20" ht="110" x14ac:dyDescent="0.2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14">
        <f t="shared" si="188"/>
        <v>41987.750393518516</v>
      </c>
      <c r="J3071" s="3">
        <v>1418587234</v>
      </c>
      <c r="K3071" s="14">
        <f t="shared" si="189"/>
        <v>41957.750393518516</v>
      </c>
      <c r="L3071" s="3">
        <v>1415995234</v>
      </c>
      <c r="M3071" s="3" t="b">
        <v>0</v>
      </c>
      <c r="N3071" s="3">
        <v>7</v>
      </c>
      <c r="O3071" s="3" t="b">
        <v>0</v>
      </c>
      <c r="P3071" s="3" t="s">
        <v>8298</v>
      </c>
      <c r="Q3071" s="8">
        <f t="shared" si="190"/>
        <v>0.14099999999999999</v>
      </c>
      <c r="R3071" s="10">
        <f t="shared" si="191"/>
        <v>20.142857142857142</v>
      </c>
      <c r="S3071" s="3" t="s">
        <v>8307</v>
      </c>
      <c r="T3071" s="3" t="s">
        <v>8347</v>
      </c>
    </row>
    <row r="3072" spans="1:20" ht="88" x14ac:dyDescent="0.2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14">
        <f t="shared" si="188"/>
        <v>42711.650104166663</v>
      </c>
      <c r="J3072" s="3">
        <v>1481132169</v>
      </c>
      <c r="K3072" s="14">
        <f t="shared" si="189"/>
        <v>42690.650104166663</v>
      </c>
      <c r="L3072" s="3">
        <v>1479317769</v>
      </c>
      <c r="M3072" s="3" t="b">
        <v>0</v>
      </c>
      <c r="N3072" s="3">
        <v>16</v>
      </c>
      <c r="O3072" s="3" t="b">
        <v>0</v>
      </c>
      <c r="P3072" s="3" t="s">
        <v>8298</v>
      </c>
      <c r="Q3072" s="8">
        <f t="shared" si="190"/>
        <v>3.3399999999999999E-2</v>
      </c>
      <c r="R3072" s="10">
        <f t="shared" si="191"/>
        <v>20.875</v>
      </c>
      <c r="S3072" s="3" t="s">
        <v>8307</v>
      </c>
      <c r="T3072" s="3" t="s">
        <v>8347</v>
      </c>
    </row>
    <row r="3073" spans="1:20" ht="88" x14ac:dyDescent="0.2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14">
        <f t="shared" si="188"/>
        <v>42115.165972222218</v>
      </c>
      <c r="J3073" s="3">
        <v>1429595940</v>
      </c>
      <c r="K3073" s="14">
        <f t="shared" si="189"/>
        <v>42097.649085648147</v>
      </c>
      <c r="L3073" s="3">
        <v>1428082481</v>
      </c>
      <c r="M3073" s="3" t="b">
        <v>0</v>
      </c>
      <c r="N3073" s="3">
        <v>117</v>
      </c>
      <c r="O3073" s="3" t="b">
        <v>0</v>
      </c>
      <c r="P3073" s="3" t="s">
        <v>8298</v>
      </c>
      <c r="Q3073" s="8">
        <f t="shared" si="190"/>
        <v>0.59775</v>
      </c>
      <c r="R3073" s="10">
        <f t="shared" si="191"/>
        <v>61.307692307692307</v>
      </c>
      <c r="S3073" s="3" t="s">
        <v>8307</v>
      </c>
      <c r="T3073" s="3" t="s">
        <v>8347</v>
      </c>
    </row>
    <row r="3074" spans="1:20" ht="110" x14ac:dyDescent="0.2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14">
        <f t="shared" si="188"/>
        <v>42672.990277777775</v>
      </c>
      <c r="J3074" s="3">
        <v>1477791960</v>
      </c>
      <c r="K3074" s="14">
        <f t="shared" si="189"/>
        <v>42658.607199074067</v>
      </c>
      <c r="L3074" s="3">
        <v>1476549262</v>
      </c>
      <c r="M3074" s="3" t="b">
        <v>0</v>
      </c>
      <c r="N3074" s="3">
        <v>2</v>
      </c>
      <c r="O3074" s="3" t="b">
        <v>0</v>
      </c>
      <c r="P3074" s="3" t="s">
        <v>8298</v>
      </c>
      <c r="Q3074" s="8">
        <f t="shared" si="190"/>
        <v>1.6666666666666666E-4</v>
      </c>
      <c r="R3074" s="10">
        <f t="shared" si="191"/>
        <v>1</v>
      </c>
      <c r="S3074" s="3" t="s">
        <v>8307</v>
      </c>
      <c r="T3074" s="3" t="s">
        <v>8347</v>
      </c>
    </row>
    <row r="3075" spans="1:20" ht="88" x14ac:dyDescent="0.2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14">
        <f t="shared" ref="I3075:I3138" si="192">(((J3075/60)/60)/24)+DATE(1970,1,1)+(-2/24)</f>
        <v>42169.72152777778</v>
      </c>
      <c r="J3075" s="3">
        <v>1434309540</v>
      </c>
      <c r="K3075" s="14">
        <f t="shared" ref="K3075:K3138" si="193">(L3075/86400)+25569+(-2/24)</f>
        <v>42111.600694444445</v>
      </c>
      <c r="L3075" s="3">
        <v>1429287900</v>
      </c>
      <c r="M3075" s="3" t="b">
        <v>0</v>
      </c>
      <c r="N3075" s="3">
        <v>7</v>
      </c>
      <c r="O3075" s="3" t="b">
        <v>0</v>
      </c>
      <c r="P3075" s="3" t="s">
        <v>8298</v>
      </c>
      <c r="Q3075" s="8">
        <f t="shared" ref="Q3075:Q3138" si="194">E3075/D3075</f>
        <v>2.3035714285714285E-4</v>
      </c>
      <c r="R3075" s="10">
        <f t="shared" ref="R3075:R3138" si="195">E3075/N3075</f>
        <v>92.142857142857139</v>
      </c>
      <c r="S3075" s="3" t="s">
        <v>8307</v>
      </c>
      <c r="T3075" s="3" t="s">
        <v>8347</v>
      </c>
    </row>
    <row r="3076" spans="1:20" ht="110" x14ac:dyDescent="0.2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14">
        <f t="shared" si="192"/>
        <v>42439.487951388881</v>
      </c>
      <c r="J3076" s="3">
        <v>1457617359</v>
      </c>
      <c r="K3076" s="14">
        <f t="shared" si="193"/>
        <v>42409.487951388888</v>
      </c>
      <c r="L3076" s="3">
        <v>1455025359</v>
      </c>
      <c r="M3076" s="3" t="b">
        <v>0</v>
      </c>
      <c r="N3076" s="3">
        <v>3</v>
      </c>
      <c r="O3076" s="3" t="b">
        <v>0</v>
      </c>
      <c r="P3076" s="3" t="s">
        <v>8298</v>
      </c>
      <c r="Q3076" s="8">
        <f t="shared" si="194"/>
        <v>8.8000000000000003E-4</v>
      </c>
      <c r="R3076" s="10">
        <f t="shared" si="195"/>
        <v>7.333333333333333</v>
      </c>
      <c r="S3076" s="3" t="s">
        <v>8307</v>
      </c>
      <c r="T3076" s="3" t="s">
        <v>8347</v>
      </c>
    </row>
    <row r="3077" spans="1:20" ht="88" x14ac:dyDescent="0.2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14">
        <f t="shared" si="192"/>
        <v>42601.018981481473</v>
      </c>
      <c r="J3077" s="3">
        <v>1471573640</v>
      </c>
      <c r="K3077" s="14">
        <f t="shared" si="193"/>
        <v>42551.01898148148</v>
      </c>
      <c r="L3077" s="3">
        <v>1467253640</v>
      </c>
      <c r="M3077" s="3" t="b">
        <v>0</v>
      </c>
      <c r="N3077" s="3">
        <v>20</v>
      </c>
      <c r="O3077" s="3" t="b">
        <v>0</v>
      </c>
      <c r="P3077" s="3" t="s">
        <v>8298</v>
      </c>
      <c r="Q3077" s="8">
        <f t="shared" si="194"/>
        <v>8.6400000000000005E-2</v>
      </c>
      <c r="R3077" s="10">
        <f t="shared" si="195"/>
        <v>64.8</v>
      </c>
      <c r="S3077" s="3" t="s">
        <v>8307</v>
      </c>
      <c r="T3077" s="3" t="s">
        <v>8347</v>
      </c>
    </row>
    <row r="3078" spans="1:20" ht="44" x14ac:dyDescent="0.2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14">
        <f t="shared" si="192"/>
        <v>42286.568553240737</v>
      </c>
      <c r="J3078" s="3">
        <v>1444405123</v>
      </c>
      <c r="K3078" s="14">
        <f t="shared" si="193"/>
        <v>42226.568553240737</v>
      </c>
      <c r="L3078" s="3">
        <v>1439221123</v>
      </c>
      <c r="M3078" s="3" t="b">
        <v>0</v>
      </c>
      <c r="N3078" s="3">
        <v>50</v>
      </c>
      <c r="O3078" s="3" t="b">
        <v>0</v>
      </c>
      <c r="P3078" s="3" t="s">
        <v>8298</v>
      </c>
      <c r="Q3078" s="8">
        <f t="shared" si="194"/>
        <v>0.15060000000000001</v>
      </c>
      <c r="R3078" s="10">
        <f t="shared" si="195"/>
        <v>30.12</v>
      </c>
      <c r="S3078" s="3" t="s">
        <v>8307</v>
      </c>
      <c r="T3078" s="3" t="s">
        <v>8347</v>
      </c>
    </row>
    <row r="3079" spans="1:20" ht="88" x14ac:dyDescent="0.2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14">
        <f t="shared" si="192"/>
        <v>42796.87358796296</v>
      </c>
      <c r="J3079" s="3">
        <v>1488495478</v>
      </c>
      <c r="K3079" s="14">
        <f t="shared" si="193"/>
        <v>42766.87358796296</v>
      </c>
      <c r="L3079" s="3">
        <v>1485903478</v>
      </c>
      <c r="M3079" s="3" t="b">
        <v>0</v>
      </c>
      <c r="N3079" s="3">
        <v>2</v>
      </c>
      <c r="O3079" s="3" t="b">
        <v>0</v>
      </c>
      <c r="P3079" s="3" t="s">
        <v>8298</v>
      </c>
      <c r="Q3079" s="8">
        <f t="shared" si="194"/>
        <v>4.7727272727272731E-3</v>
      </c>
      <c r="R3079" s="10">
        <f t="shared" si="195"/>
        <v>52.5</v>
      </c>
      <c r="S3079" s="3" t="s">
        <v>8307</v>
      </c>
      <c r="T3079" s="3" t="s">
        <v>8347</v>
      </c>
    </row>
    <row r="3080" spans="1:20" ht="88" x14ac:dyDescent="0.2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14">
        <f t="shared" si="192"/>
        <v>42061.055497685178</v>
      </c>
      <c r="J3080" s="3">
        <v>1424920795</v>
      </c>
      <c r="K3080" s="14">
        <f t="shared" si="193"/>
        <v>42031.055497685178</v>
      </c>
      <c r="L3080" s="3">
        <v>1422328795</v>
      </c>
      <c r="M3080" s="3" t="b">
        <v>0</v>
      </c>
      <c r="N3080" s="3">
        <v>3</v>
      </c>
      <c r="O3080" s="3" t="b">
        <v>0</v>
      </c>
      <c r="P3080" s="3" t="s">
        <v>8298</v>
      </c>
      <c r="Q3080" s="8">
        <f t="shared" si="194"/>
        <v>1.1833333333333333E-3</v>
      </c>
      <c r="R3080" s="10">
        <f t="shared" si="195"/>
        <v>23.666666666666668</v>
      </c>
      <c r="S3080" s="3" t="s">
        <v>8307</v>
      </c>
      <c r="T3080" s="3" t="s">
        <v>8347</v>
      </c>
    </row>
    <row r="3081" spans="1:20" ht="88" x14ac:dyDescent="0.2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14">
        <f t="shared" si="192"/>
        <v>42085.588368055549</v>
      </c>
      <c r="J3081" s="3">
        <v>1427040435</v>
      </c>
      <c r="K3081" s="14">
        <f t="shared" si="193"/>
        <v>42055.63003472222</v>
      </c>
      <c r="L3081" s="3">
        <v>1424452035</v>
      </c>
      <c r="M3081" s="3" t="b">
        <v>0</v>
      </c>
      <c r="N3081" s="3">
        <v>27</v>
      </c>
      <c r="O3081" s="3" t="b">
        <v>0</v>
      </c>
      <c r="P3081" s="3" t="s">
        <v>8298</v>
      </c>
      <c r="Q3081" s="8">
        <f t="shared" si="194"/>
        <v>8.4173998587352451E-3</v>
      </c>
      <c r="R3081" s="10">
        <f t="shared" si="195"/>
        <v>415.77777777777777</v>
      </c>
      <c r="S3081" s="3" t="s">
        <v>8307</v>
      </c>
      <c r="T3081" s="3" t="s">
        <v>8347</v>
      </c>
    </row>
    <row r="3082" spans="1:20" ht="88" x14ac:dyDescent="0.2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14">
        <f t="shared" si="192"/>
        <v>41999.986620370364</v>
      </c>
      <c r="J3082" s="3">
        <v>1419644444</v>
      </c>
      <c r="K3082" s="14">
        <f t="shared" si="193"/>
        <v>41939.9449537037</v>
      </c>
      <c r="L3082" s="3">
        <v>1414456844</v>
      </c>
      <c r="M3082" s="3" t="b">
        <v>0</v>
      </c>
      <c r="N3082" s="3">
        <v>7</v>
      </c>
      <c r="O3082" s="3" t="b">
        <v>0</v>
      </c>
      <c r="P3082" s="3" t="s">
        <v>8298</v>
      </c>
      <c r="Q3082" s="8">
        <f t="shared" si="194"/>
        <v>1.8799999999999999E-4</v>
      </c>
      <c r="R3082" s="10">
        <f t="shared" si="195"/>
        <v>53.714285714285715</v>
      </c>
      <c r="S3082" s="3" t="s">
        <v>8307</v>
      </c>
      <c r="T3082" s="3" t="s">
        <v>8347</v>
      </c>
    </row>
    <row r="3083" spans="1:20" ht="110" x14ac:dyDescent="0.2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14">
        <f t="shared" si="192"/>
        <v>42267.098275462959</v>
      </c>
      <c r="J3083" s="3">
        <v>1442722891</v>
      </c>
      <c r="K3083" s="14">
        <f t="shared" si="193"/>
        <v>42237.098275462959</v>
      </c>
      <c r="L3083" s="3">
        <v>1440130891</v>
      </c>
      <c r="M3083" s="3" t="b">
        <v>0</v>
      </c>
      <c r="N3083" s="3">
        <v>5</v>
      </c>
      <c r="O3083" s="3" t="b">
        <v>0</v>
      </c>
      <c r="P3083" s="3" t="s">
        <v>8298</v>
      </c>
      <c r="Q3083" s="8">
        <f t="shared" si="194"/>
        <v>2.1029999999999998E-3</v>
      </c>
      <c r="R3083" s="10">
        <f t="shared" si="195"/>
        <v>420.6</v>
      </c>
      <c r="S3083" s="3" t="s">
        <v>8307</v>
      </c>
      <c r="T3083" s="3" t="s">
        <v>8347</v>
      </c>
    </row>
    <row r="3084" spans="1:20" ht="88" x14ac:dyDescent="0.2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14">
        <f t="shared" si="192"/>
        <v>42323.881319444445</v>
      </c>
      <c r="J3084" s="3">
        <v>1447628946</v>
      </c>
      <c r="K3084" s="14">
        <f t="shared" si="193"/>
        <v>42293.839652777773</v>
      </c>
      <c r="L3084" s="3">
        <v>1445033346</v>
      </c>
      <c r="M3084" s="3" t="b">
        <v>0</v>
      </c>
      <c r="N3084" s="3">
        <v>0</v>
      </c>
      <c r="O3084" s="3" t="b">
        <v>0</v>
      </c>
      <c r="P3084" s="3" t="s">
        <v>8298</v>
      </c>
      <c r="Q3084" s="8">
        <f t="shared" si="194"/>
        <v>0</v>
      </c>
      <c r="R3084" s="10" t="e">
        <f t="shared" si="195"/>
        <v>#DIV/0!</v>
      </c>
      <c r="S3084" s="3" t="s">
        <v>8307</v>
      </c>
      <c r="T3084" s="3" t="s">
        <v>8347</v>
      </c>
    </row>
    <row r="3085" spans="1:20" ht="110" x14ac:dyDescent="0.2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14">
        <f t="shared" si="192"/>
        <v>41883.125</v>
      </c>
      <c r="J3085" s="3">
        <v>1409547600</v>
      </c>
      <c r="K3085" s="14">
        <f t="shared" si="193"/>
        <v>41853.480069444442</v>
      </c>
      <c r="L3085" s="3">
        <v>1406986278</v>
      </c>
      <c r="M3085" s="3" t="b">
        <v>0</v>
      </c>
      <c r="N3085" s="3">
        <v>3</v>
      </c>
      <c r="O3085" s="3" t="b">
        <v>0</v>
      </c>
      <c r="P3085" s="3" t="s">
        <v>8298</v>
      </c>
      <c r="Q3085" s="8">
        <f t="shared" si="194"/>
        <v>2.8E-3</v>
      </c>
      <c r="R3085" s="10">
        <f t="shared" si="195"/>
        <v>18.666666666666668</v>
      </c>
      <c r="S3085" s="3" t="s">
        <v>8307</v>
      </c>
      <c r="T3085" s="3" t="s">
        <v>8347</v>
      </c>
    </row>
    <row r="3086" spans="1:20" ht="110" x14ac:dyDescent="0.2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14">
        <f t="shared" si="192"/>
        <v>42129.7</v>
      </c>
      <c r="J3086" s="3">
        <v>1430851680</v>
      </c>
      <c r="K3086" s="14">
        <f t="shared" si="193"/>
        <v>42100.640405092585</v>
      </c>
      <c r="L3086" s="3">
        <v>1428340931</v>
      </c>
      <c r="M3086" s="3" t="b">
        <v>0</v>
      </c>
      <c r="N3086" s="3">
        <v>6</v>
      </c>
      <c r="O3086" s="3" t="b">
        <v>0</v>
      </c>
      <c r="P3086" s="3" t="s">
        <v>8298</v>
      </c>
      <c r="Q3086" s="8">
        <f t="shared" si="194"/>
        <v>0.11579206701157921</v>
      </c>
      <c r="R3086" s="10">
        <f t="shared" si="195"/>
        <v>78.333333333333329</v>
      </c>
      <c r="S3086" s="3" t="s">
        <v>8307</v>
      </c>
      <c r="T3086" s="3" t="s">
        <v>8347</v>
      </c>
    </row>
    <row r="3087" spans="1:20" ht="110" x14ac:dyDescent="0.2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14">
        <f t="shared" si="192"/>
        <v>42276.800451388881</v>
      </c>
      <c r="J3087" s="3">
        <v>1443561159</v>
      </c>
      <c r="K3087" s="14">
        <f t="shared" si="193"/>
        <v>42246.800451388888</v>
      </c>
      <c r="L3087" s="3">
        <v>1440969159</v>
      </c>
      <c r="M3087" s="3" t="b">
        <v>0</v>
      </c>
      <c r="N3087" s="3">
        <v>9</v>
      </c>
      <c r="O3087" s="3" t="b">
        <v>0</v>
      </c>
      <c r="P3087" s="3" t="s">
        <v>8298</v>
      </c>
      <c r="Q3087" s="8">
        <f t="shared" si="194"/>
        <v>2.4400000000000002E-2</v>
      </c>
      <c r="R3087" s="10">
        <f t="shared" si="195"/>
        <v>67.777777777777771</v>
      </c>
      <c r="S3087" s="3" t="s">
        <v>8307</v>
      </c>
      <c r="T3087" s="3" t="s">
        <v>8347</v>
      </c>
    </row>
    <row r="3088" spans="1:20" ht="88" x14ac:dyDescent="0.2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14">
        <f t="shared" si="192"/>
        <v>42233.587488425925</v>
      </c>
      <c r="J3088" s="3">
        <v>1439827559</v>
      </c>
      <c r="K3088" s="14">
        <f t="shared" si="193"/>
        <v>42173.587488425925</v>
      </c>
      <c r="L3088" s="3">
        <v>1434643559</v>
      </c>
      <c r="M3088" s="3" t="b">
        <v>0</v>
      </c>
      <c r="N3088" s="3">
        <v>3</v>
      </c>
      <c r="O3088" s="3" t="b">
        <v>0</v>
      </c>
      <c r="P3088" s="3" t="s">
        <v>8298</v>
      </c>
      <c r="Q3088" s="8">
        <f t="shared" si="194"/>
        <v>2.5000000000000001E-3</v>
      </c>
      <c r="R3088" s="10">
        <f t="shared" si="195"/>
        <v>16.666666666666668</v>
      </c>
      <c r="S3088" s="3" t="s">
        <v>8307</v>
      </c>
      <c r="T3088" s="3" t="s">
        <v>8347</v>
      </c>
    </row>
    <row r="3089" spans="1:20" ht="110" x14ac:dyDescent="0.2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14">
        <f t="shared" si="192"/>
        <v>42725.108680555553</v>
      </c>
      <c r="J3089" s="3">
        <v>1482294990</v>
      </c>
      <c r="K3089" s="14">
        <f t="shared" si="193"/>
        <v>42665.067013888889</v>
      </c>
      <c r="L3089" s="3">
        <v>1477107390</v>
      </c>
      <c r="M3089" s="3" t="b">
        <v>0</v>
      </c>
      <c r="N3089" s="3">
        <v>2</v>
      </c>
      <c r="O3089" s="3" t="b">
        <v>0</v>
      </c>
      <c r="P3089" s="3" t="s">
        <v>8298</v>
      </c>
      <c r="Q3089" s="8">
        <f t="shared" si="194"/>
        <v>6.2500000000000003E-3</v>
      </c>
      <c r="R3089" s="10">
        <f t="shared" si="195"/>
        <v>62.5</v>
      </c>
      <c r="S3089" s="3" t="s">
        <v>8307</v>
      </c>
      <c r="T3089" s="3" t="s">
        <v>8347</v>
      </c>
    </row>
    <row r="3090" spans="1:20" ht="66" x14ac:dyDescent="0.2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14">
        <f t="shared" si="192"/>
        <v>42012.486805555549</v>
      </c>
      <c r="J3090" s="3">
        <v>1420724460</v>
      </c>
      <c r="K3090" s="14">
        <f t="shared" si="193"/>
        <v>41981.488969907405</v>
      </c>
      <c r="L3090" s="3">
        <v>1418046247</v>
      </c>
      <c r="M3090" s="3" t="b">
        <v>0</v>
      </c>
      <c r="N3090" s="3">
        <v>3</v>
      </c>
      <c r="O3090" s="3" t="b">
        <v>0</v>
      </c>
      <c r="P3090" s="3" t="s">
        <v>8298</v>
      </c>
      <c r="Q3090" s="8">
        <f t="shared" si="194"/>
        <v>1.9384615384615384E-3</v>
      </c>
      <c r="R3090" s="10">
        <f t="shared" si="195"/>
        <v>42</v>
      </c>
      <c r="S3090" s="3" t="s">
        <v>8307</v>
      </c>
      <c r="T3090" s="3" t="s">
        <v>8347</v>
      </c>
    </row>
    <row r="3091" spans="1:20" ht="88" x14ac:dyDescent="0.2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14">
        <f t="shared" si="192"/>
        <v>42559.999305555553</v>
      </c>
      <c r="J3091" s="3">
        <v>1468029540</v>
      </c>
      <c r="K3091" s="14">
        <f t="shared" si="193"/>
        <v>42528.459293981483</v>
      </c>
      <c r="L3091" s="3">
        <v>1465304483</v>
      </c>
      <c r="M3091" s="3" t="b">
        <v>0</v>
      </c>
      <c r="N3091" s="3">
        <v>45</v>
      </c>
      <c r="O3091" s="3" t="b">
        <v>0</v>
      </c>
      <c r="P3091" s="3" t="s">
        <v>8298</v>
      </c>
      <c r="Q3091" s="8">
        <f t="shared" si="194"/>
        <v>0.23416000000000001</v>
      </c>
      <c r="R3091" s="10">
        <f t="shared" si="195"/>
        <v>130.0888888888889</v>
      </c>
      <c r="S3091" s="3" t="s">
        <v>8307</v>
      </c>
      <c r="T3091" s="3" t="s">
        <v>8347</v>
      </c>
    </row>
    <row r="3092" spans="1:20" ht="110" x14ac:dyDescent="0.2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14">
        <f t="shared" si="192"/>
        <v>42125.693807870368</v>
      </c>
      <c r="J3092" s="3">
        <v>1430505545</v>
      </c>
      <c r="K3092" s="14">
        <f t="shared" si="193"/>
        <v>42065.735474537032</v>
      </c>
      <c r="L3092" s="3">
        <v>1425325145</v>
      </c>
      <c r="M3092" s="3" t="b">
        <v>0</v>
      </c>
      <c r="N3092" s="3">
        <v>9</v>
      </c>
      <c r="O3092" s="3" t="b">
        <v>0</v>
      </c>
      <c r="P3092" s="3" t="s">
        <v>8298</v>
      </c>
      <c r="Q3092" s="8">
        <f t="shared" si="194"/>
        <v>5.080888888888889E-2</v>
      </c>
      <c r="R3092" s="10">
        <f t="shared" si="195"/>
        <v>1270.2222222222222</v>
      </c>
      <c r="S3092" s="3" t="s">
        <v>8307</v>
      </c>
      <c r="T3092" s="3" t="s">
        <v>8347</v>
      </c>
    </row>
    <row r="3093" spans="1:20" ht="110" x14ac:dyDescent="0.2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14">
        <f t="shared" si="192"/>
        <v>42596.865081018514</v>
      </c>
      <c r="J3093" s="3">
        <v>1471214743</v>
      </c>
      <c r="K3093" s="14">
        <f t="shared" si="193"/>
        <v>42566.865081018514</v>
      </c>
      <c r="L3093" s="3">
        <v>1468622743</v>
      </c>
      <c r="M3093" s="3" t="b">
        <v>0</v>
      </c>
      <c r="N3093" s="3">
        <v>9</v>
      </c>
      <c r="O3093" s="3" t="b">
        <v>0</v>
      </c>
      <c r="P3093" s="3" t="s">
        <v>8298</v>
      </c>
      <c r="Q3093" s="8">
        <f t="shared" si="194"/>
        <v>0.15920000000000001</v>
      </c>
      <c r="R3093" s="10">
        <f t="shared" si="195"/>
        <v>88.444444444444443</v>
      </c>
      <c r="S3093" s="3" t="s">
        <v>8307</v>
      </c>
      <c r="T3093" s="3" t="s">
        <v>8347</v>
      </c>
    </row>
    <row r="3094" spans="1:20" ht="88" x14ac:dyDescent="0.2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14">
        <f t="shared" si="192"/>
        <v>42292.833333333336</v>
      </c>
      <c r="J3094" s="3">
        <v>1444946400</v>
      </c>
      <c r="K3094" s="14">
        <f t="shared" si="193"/>
        <v>42255.53601851852</v>
      </c>
      <c r="L3094" s="3">
        <v>1441723912</v>
      </c>
      <c r="M3094" s="3" t="b">
        <v>0</v>
      </c>
      <c r="N3094" s="3">
        <v>21</v>
      </c>
      <c r="O3094" s="3" t="b">
        <v>0</v>
      </c>
      <c r="P3094" s="3" t="s">
        <v>8298</v>
      </c>
      <c r="Q3094" s="8">
        <f t="shared" si="194"/>
        <v>1.1831900000000001E-2</v>
      </c>
      <c r="R3094" s="10">
        <f t="shared" si="195"/>
        <v>56.342380952380957</v>
      </c>
      <c r="S3094" s="3" t="s">
        <v>8307</v>
      </c>
      <c r="T3094" s="3" t="s">
        <v>8347</v>
      </c>
    </row>
    <row r="3095" spans="1:20" ht="110" x14ac:dyDescent="0.2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14">
        <f t="shared" si="192"/>
        <v>41791.082638888889</v>
      </c>
      <c r="J3095" s="3">
        <v>1401595140</v>
      </c>
      <c r="K3095" s="14">
        <f t="shared" si="193"/>
        <v>41760.825706018521</v>
      </c>
      <c r="L3095" s="3">
        <v>1398980941</v>
      </c>
      <c r="M3095" s="3" t="b">
        <v>0</v>
      </c>
      <c r="N3095" s="3">
        <v>17</v>
      </c>
      <c r="O3095" s="3" t="b">
        <v>0</v>
      </c>
      <c r="P3095" s="3" t="s">
        <v>8298</v>
      </c>
      <c r="Q3095" s="8">
        <f t="shared" si="194"/>
        <v>0.22750000000000001</v>
      </c>
      <c r="R3095" s="10">
        <f t="shared" si="195"/>
        <v>53.529411764705884</v>
      </c>
      <c r="S3095" s="3" t="s">
        <v>8307</v>
      </c>
      <c r="T3095" s="3" t="s">
        <v>8347</v>
      </c>
    </row>
    <row r="3096" spans="1:20" ht="88" x14ac:dyDescent="0.2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14">
        <f t="shared" si="192"/>
        <v>42267.712453703702</v>
      </c>
      <c r="J3096" s="3">
        <v>1442775956</v>
      </c>
      <c r="K3096" s="14">
        <f t="shared" si="193"/>
        <v>42207.712453703702</v>
      </c>
      <c r="L3096" s="3">
        <v>1437591956</v>
      </c>
      <c r="M3096" s="3" t="b">
        <v>0</v>
      </c>
      <c r="N3096" s="3">
        <v>1</v>
      </c>
      <c r="O3096" s="3" t="b">
        <v>0</v>
      </c>
      <c r="P3096" s="3" t="s">
        <v>8298</v>
      </c>
      <c r="Q3096" s="8">
        <f t="shared" si="194"/>
        <v>2.5000000000000001E-4</v>
      </c>
      <c r="R3096" s="10">
        <f t="shared" si="195"/>
        <v>25</v>
      </c>
      <c r="S3096" s="3" t="s">
        <v>8307</v>
      </c>
      <c r="T3096" s="3" t="s">
        <v>8347</v>
      </c>
    </row>
    <row r="3097" spans="1:20" ht="88" x14ac:dyDescent="0.2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14">
        <f t="shared" si="192"/>
        <v>42582.94189814815</v>
      </c>
      <c r="J3097" s="3">
        <v>1470011780</v>
      </c>
      <c r="K3097" s="14">
        <f t="shared" si="193"/>
        <v>42522.94189814815</v>
      </c>
      <c r="L3097" s="3">
        <v>1464827780</v>
      </c>
      <c r="M3097" s="3" t="b">
        <v>0</v>
      </c>
      <c r="N3097" s="3">
        <v>1</v>
      </c>
      <c r="O3097" s="3" t="b">
        <v>0</v>
      </c>
      <c r="P3097" s="3" t="s">
        <v>8298</v>
      </c>
      <c r="Q3097" s="8">
        <f t="shared" si="194"/>
        <v>3.351206434316354E-3</v>
      </c>
      <c r="R3097" s="10">
        <f t="shared" si="195"/>
        <v>50</v>
      </c>
      <c r="S3097" s="3" t="s">
        <v>8307</v>
      </c>
      <c r="T3097" s="3" t="s">
        <v>8347</v>
      </c>
    </row>
    <row r="3098" spans="1:20" ht="88" x14ac:dyDescent="0.2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14">
        <f t="shared" si="192"/>
        <v>42144.742199074077</v>
      </c>
      <c r="J3098" s="3">
        <v>1432151326</v>
      </c>
      <c r="K3098" s="14">
        <f t="shared" si="193"/>
        <v>42114.742199074077</v>
      </c>
      <c r="L3098" s="3">
        <v>1429559326</v>
      </c>
      <c r="M3098" s="3" t="b">
        <v>0</v>
      </c>
      <c r="N3098" s="3">
        <v>14</v>
      </c>
      <c r="O3098" s="3" t="b">
        <v>0</v>
      </c>
      <c r="P3098" s="3" t="s">
        <v>8298</v>
      </c>
      <c r="Q3098" s="8">
        <f t="shared" si="194"/>
        <v>3.9750000000000001E-2</v>
      </c>
      <c r="R3098" s="10">
        <f t="shared" si="195"/>
        <v>56.785714285714285</v>
      </c>
      <c r="S3098" s="3" t="s">
        <v>8307</v>
      </c>
      <c r="T3098" s="3" t="s">
        <v>8347</v>
      </c>
    </row>
    <row r="3099" spans="1:20" ht="110" x14ac:dyDescent="0.2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14">
        <f t="shared" si="192"/>
        <v>42650.499999999993</v>
      </c>
      <c r="J3099" s="3">
        <v>1475848800</v>
      </c>
      <c r="K3099" s="14">
        <f t="shared" si="193"/>
        <v>42629.42015046296</v>
      </c>
      <c r="L3099" s="3">
        <v>1474027501</v>
      </c>
      <c r="M3099" s="3" t="b">
        <v>0</v>
      </c>
      <c r="N3099" s="3">
        <v>42</v>
      </c>
      <c r="O3099" s="3" t="b">
        <v>0</v>
      </c>
      <c r="P3099" s="3" t="s">
        <v>8298</v>
      </c>
      <c r="Q3099" s="8">
        <f t="shared" si="194"/>
        <v>0.17150000000000001</v>
      </c>
      <c r="R3099" s="10">
        <f t="shared" si="195"/>
        <v>40.833333333333336</v>
      </c>
      <c r="S3099" s="3" t="s">
        <v>8307</v>
      </c>
      <c r="T3099" s="3" t="s">
        <v>8347</v>
      </c>
    </row>
    <row r="3100" spans="1:20" ht="110" x14ac:dyDescent="0.2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14">
        <f t="shared" si="192"/>
        <v>42407.928472222215</v>
      </c>
      <c r="J3100" s="3">
        <v>1454890620</v>
      </c>
      <c r="K3100" s="14">
        <f t="shared" si="193"/>
        <v>42359.70890046296</v>
      </c>
      <c r="L3100" s="3">
        <v>1450724449</v>
      </c>
      <c r="M3100" s="3" t="b">
        <v>0</v>
      </c>
      <c r="N3100" s="3">
        <v>27</v>
      </c>
      <c r="O3100" s="3" t="b">
        <v>0</v>
      </c>
      <c r="P3100" s="3" t="s">
        <v>8298</v>
      </c>
      <c r="Q3100" s="8">
        <f t="shared" si="194"/>
        <v>3.608004104669061E-2</v>
      </c>
      <c r="R3100" s="10">
        <f t="shared" si="195"/>
        <v>65.111111111111114</v>
      </c>
      <c r="S3100" s="3" t="s">
        <v>8307</v>
      </c>
      <c r="T3100" s="3" t="s">
        <v>8347</v>
      </c>
    </row>
    <row r="3101" spans="1:20" ht="110" x14ac:dyDescent="0.2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14">
        <f t="shared" si="192"/>
        <v>42412.106377314813</v>
      </c>
      <c r="J3101" s="3">
        <v>1455251591</v>
      </c>
      <c r="K3101" s="14">
        <f t="shared" si="193"/>
        <v>42382.106377314813</v>
      </c>
      <c r="L3101" s="3">
        <v>1452659591</v>
      </c>
      <c r="M3101" s="3" t="b">
        <v>0</v>
      </c>
      <c r="N3101" s="3">
        <v>5</v>
      </c>
      <c r="O3101" s="3" t="b">
        <v>0</v>
      </c>
      <c r="P3101" s="3" t="s">
        <v>8298</v>
      </c>
      <c r="Q3101" s="8">
        <f t="shared" si="194"/>
        <v>0.13900000000000001</v>
      </c>
      <c r="R3101" s="10">
        <f t="shared" si="195"/>
        <v>55.6</v>
      </c>
      <c r="S3101" s="3" t="s">
        <v>8307</v>
      </c>
      <c r="T3101" s="3" t="s">
        <v>8347</v>
      </c>
    </row>
    <row r="3102" spans="1:20" ht="88" x14ac:dyDescent="0.2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14">
        <f t="shared" si="192"/>
        <v>41932.5390625</v>
      </c>
      <c r="J3102" s="3">
        <v>1413816975</v>
      </c>
      <c r="K3102" s="14">
        <f t="shared" si="193"/>
        <v>41902.5390625</v>
      </c>
      <c r="L3102" s="3">
        <v>1411224975</v>
      </c>
      <c r="M3102" s="3" t="b">
        <v>0</v>
      </c>
      <c r="N3102" s="3">
        <v>13</v>
      </c>
      <c r="O3102" s="3" t="b">
        <v>0</v>
      </c>
      <c r="P3102" s="3" t="s">
        <v>8298</v>
      </c>
      <c r="Q3102" s="8">
        <f t="shared" si="194"/>
        <v>0.15225</v>
      </c>
      <c r="R3102" s="10">
        <f t="shared" si="195"/>
        <v>140.53846153846155</v>
      </c>
      <c r="S3102" s="3" t="s">
        <v>8307</v>
      </c>
      <c r="T3102" s="3" t="s">
        <v>8347</v>
      </c>
    </row>
    <row r="3103" spans="1:20" ht="110" x14ac:dyDescent="0.2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14">
        <f t="shared" si="192"/>
        <v>42201.24722222222</v>
      </c>
      <c r="J3103" s="3">
        <v>1437033360</v>
      </c>
      <c r="K3103" s="14">
        <f t="shared" si="193"/>
        <v>42171.300196759257</v>
      </c>
      <c r="L3103" s="3">
        <v>1434445937</v>
      </c>
      <c r="M3103" s="3" t="b">
        <v>0</v>
      </c>
      <c r="N3103" s="3">
        <v>12</v>
      </c>
      <c r="O3103" s="3" t="b">
        <v>0</v>
      </c>
      <c r="P3103" s="3" t="s">
        <v>8298</v>
      </c>
      <c r="Q3103" s="8">
        <f t="shared" si="194"/>
        <v>0.12</v>
      </c>
      <c r="R3103" s="10">
        <f t="shared" si="195"/>
        <v>25</v>
      </c>
      <c r="S3103" s="3" t="s">
        <v>8307</v>
      </c>
      <c r="T3103" s="3" t="s">
        <v>8347</v>
      </c>
    </row>
    <row r="3104" spans="1:20" ht="110" x14ac:dyDescent="0.2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14">
        <f t="shared" si="192"/>
        <v>42605.257152777776</v>
      </c>
      <c r="J3104" s="3">
        <v>1471939818</v>
      </c>
      <c r="K3104" s="14">
        <f t="shared" si="193"/>
        <v>42555.257152777776</v>
      </c>
      <c r="L3104" s="3">
        <v>1467619818</v>
      </c>
      <c r="M3104" s="3" t="b">
        <v>0</v>
      </c>
      <c r="N3104" s="3">
        <v>90</v>
      </c>
      <c r="O3104" s="3" t="b">
        <v>0</v>
      </c>
      <c r="P3104" s="3" t="s">
        <v>8298</v>
      </c>
      <c r="Q3104" s="8">
        <f t="shared" si="194"/>
        <v>0.391125</v>
      </c>
      <c r="R3104" s="10">
        <f t="shared" si="195"/>
        <v>69.533333333333331</v>
      </c>
      <c r="S3104" s="3" t="s">
        <v>8307</v>
      </c>
      <c r="T3104" s="3" t="s">
        <v>8347</v>
      </c>
    </row>
    <row r="3105" spans="1:20" ht="66" x14ac:dyDescent="0.2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14">
        <f t="shared" si="192"/>
        <v>42167.07298611111</v>
      </c>
      <c r="J3105" s="3">
        <v>1434080706</v>
      </c>
      <c r="K3105" s="14">
        <f t="shared" si="193"/>
        <v>42107.07298611111</v>
      </c>
      <c r="L3105" s="3">
        <v>1428896706</v>
      </c>
      <c r="M3105" s="3" t="b">
        <v>0</v>
      </c>
      <c r="N3105" s="3">
        <v>2</v>
      </c>
      <c r="O3105" s="3" t="b">
        <v>0</v>
      </c>
      <c r="P3105" s="3" t="s">
        <v>8298</v>
      </c>
      <c r="Q3105" s="8">
        <f t="shared" si="194"/>
        <v>2.6829268292682929E-3</v>
      </c>
      <c r="R3105" s="10">
        <f t="shared" si="195"/>
        <v>5.5</v>
      </c>
      <c r="S3105" s="3" t="s">
        <v>8307</v>
      </c>
      <c r="T3105" s="3" t="s">
        <v>8347</v>
      </c>
    </row>
    <row r="3106" spans="1:20" ht="88" x14ac:dyDescent="0.2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14">
        <f t="shared" si="192"/>
        <v>42037.999999999993</v>
      </c>
      <c r="J3106" s="3">
        <v>1422928800</v>
      </c>
      <c r="K3106" s="14">
        <f t="shared" si="193"/>
        <v>42006.82535879629</v>
      </c>
      <c r="L3106" s="3">
        <v>1420235311</v>
      </c>
      <c r="M3106" s="3" t="b">
        <v>0</v>
      </c>
      <c r="N3106" s="3">
        <v>5</v>
      </c>
      <c r="O3106" s="3" t="b">
        <v>0</v>
      </c>
      <c r="P3106" s="3" t="s">
        <v>8298</v>
      </c>
      <c r="Q3106" s="8">
        <f t="shared" si="194"/>
        <v>0.29625000000000001</v>
      </c>
      <c r="R3106" s="10">
        <f t="shared" si="195"/>
        <v>237</v>
      </c>
      <c r="S3106" s="3" t="s">
        <v>8307</v>
      </c>
      <c r="T3106" s="3" t="s">
        <v>8347</v>
      </c>
    </row>
    <row r="3107" spans="1:20" ht="88" x14ac:dyDescent="0.2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14">
        <f t="shared" si="192"/>
        <v>41931.125</v>
      </c>
      <c r="J3107" s="3">
        <v>1413694800</v>
      </c>
      <c r="K3107" s="14">
        <f t="shared" si="193"/>
        <v>41876.635601851849</v>
      </c>
      <c r="L3107" s="3">
        <v>1408986916</v>
      </c>
      <c r="M3107" s="3" t="b">
        <v>0</v>
      </c>
      <c r="N3107" s="3">
        <v>31</v>
      </c>
      <c r="O3107" s="3" t="b">
        <v>0</v>
      </c>
      <c r="P3107" s="3" t="s">
        <v>8298</v>
      </c>
      <c r="Q3107" s="8">
        <f t="shared" si="194"/>
        <v>0.4236099230111206</v>
      </c>
      <c r="R3107" s="10">
        <f t="shared" si="195"/>
        <v>79.870967741935488</v>
      </c>
      <c r="S3107" s="3" t="s">
        <v>8307</v>
      </c>
      <c r="T3107" s="3" t="s">
        <v>8347</v>
      </c>
    </row>
    <row r="3108" spans="1:20" ht="110" x14ac:dyDescent="0.2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14">
        <f t="shared" si="192"/>
        <v>42263.833333333336</v>
      </c>
      <c r="J3108" s="3">
        <v>1442440800</v>
      </c>
      <c r="K3108" s="14">
        <f t="shared" si="193"/>
        <v>42241.345787037033</v>
      </c>
      <c r="L3108" s="3">
        <v>1440497876</v>
      </c>
      <c r="M3108" s="3" t="b">
        <v>0</v>
      </c>
      <c r="N3108" s="3">
        <v>4</v>
      </c>
      <c r="O3108" s="3" t="b">
        <v>0</v>
      </c>
      <c r="P3108" s="3" t="s">
        <v>8298</v>
      </c>
      <c r="Q3108" s="8">
        <f t="shared" si="194"/>
        <v>4.1000000000000002E-2</v>
      </c>
      <c r="R3108" s="10">
        <f t="shared" si="195"/>
        <v>10.25</v>
      </c>
      <c r="S3108" s="3" t="s">
        <v>8307</v>
      </c>
      <c r="T3108" s="3" t="s">
        <v>8347</v>
      </c>
    </row>
    <row r="3109" spans="1:20" ht="110" x14ac:dyDescent="0.2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14">
        <f t="shared" si="192"/>
        <v>42135.730914351843</v>
      </c>
      <c r="J3109" s="3">
        <v>1431372751</v>
      </c>
      <c r="K3109" s="14">
        <f t="shared" si="193"/>
        <v>42128.730914351851</v>
      </c>
      <c r="L3109" s="3">
        <v>1430767951</v>
      </c>
      <c r="M3109" s="3" t="b">
        <v>0</v>
      </c>
      <c r="N3109" s="3">
        <v>29</v>
      </c>
      <c r="O3109" s="3" t="b">
        <v>0</v>
      </c>
      <c r="P3109" s="3" t="s">
        <v>8298</v>
      </c>
      <c r="Q3109" s="8">
        <f t="shared" si="194"/>
        <v>0.197625</v>
      </c>
      <c r="R3109" s="10">
        <f t="shared" si="195"/>
        <v>272.58620689655174</v>
      </c>
      <c r="S3109" s="3" t="s">
        <v>8307</v>
      </c>
      <c r="T3109" s="3" t="s">
        <v>8347</v>
      </c>
    </row>
    <row r="3110" spans="1:20" ht="44" x14ac:dyDescent="0.2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14">
        <f t="shared" si="192"/>
        <v>42122.555486111109</v>
      </c>
      <c r="J3110" s="3">
        <v>1430234394</v>
      </c>
      <c r="K3110" s="14">
        <f t="shared" si="193"/>
        <v>42062.59715277778</v>
      </c>
      <c r="L3110" s="3">
        <v>1425053994</v>
      </c>
      <c r="M3110" s="3" t="b">
        <v>0</v>
      </c>
      <c r="N3110" s="3">
        <v>2</v>
      </c>
      <c r="O3110" s="3" t="b">
        <v>0</v>
      </c>
      <c r="P3110" s="3" t="s">
        <v>8298</v>
      </c>
      <c r="Q3110" s="8">
        <f t="shared" si="194"/>
        <v>5.1999999999999995E-4</v>
      </c>
      <c r="R3110" s="10">
        <f t="shared" si="195"/>
        <v>13</v>
      </c>
      <c r="S3110" s="3" t="s">
        <v>8307</v>
      </c>
      <c r="T3110" s="3" t="s">
        <v>8347</v>
      </c>
    </row>
    <row r="3111" spans="1:20" ht="88" x14ac:dyDescent="0.2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14">
        <f t="shared" si="192"/>
        <v>41879.041782407403</v>
      </c>
      <c r="J3111" s="3">
        <v>1409194810</v>
      </c>
      <c r="K3111" s="14">
        <f t="shared" si="193"/>
        <v>41844.041782407403</v>
      </c>
      <c r="L3111" s="3">
        <v>1406170810</v>
      </c>
      <c r="M3111" s="3" t="b">
        <v>0</v>
      </c>
      <c r="N3111" s="3">
        <v>114</v>
      </c>
      <c r="O3111" s="3" t="b">
        <v>0</v>
      </c>
      <c r="P3111" s="3" t="s">
        <v>8298</v>
      </c>
      <c r="Q3111" s="8">
        <f t="shared" si="194"/>
        <v>0.25030188679245285</v>
      </c>
      <c r="R3111" s="10">
        <f t="shared" si="195"/>
        <v>58.184210526315788</v>
      </c>
      <c r="S3111" s="3" t="s">
        <v>8307</v>
      </c>
      <c r="T3111" s="3" t="s">
        <v>8347</v>
      </c>
    </row>
    <row r="3112" spans="1:20" ht="88" x14ac:dyDescent="0.2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14">
        <f t="shared" si="192"/>
        <v>42784.948136574072</v>
      </c>
      <c r="J3112" s="3">
        <v>1487465119</v>
      </c>
      <c r="K3112" s="14">
        <f t="shared" si="193"/>
        <v>42744.948136574072</v>
      </c>
      <c r="L3112" s="3">
        <v>1484009119</v>
      </c>
      <c r="M3112" s="3" t="b">
        <v>0</v>
      </c>
      <c r="N3112" s="3">
        <v>1</v>
      </c>
      <c r="O3112" s="3" t="b">
        <v>0</v>
      </c>
      <c r="P3112" s="3" t="s">
        <v>8298</v>
      </c>
      <c r="Q3112" s="8">
        <f t="shared" si="194"/>
        <v>4.0000000000000002E-4</v>
      </c>
      <c r="R3112" s="10">
        <f t="shared" si="195"/>
        <v>10</v>
      </c>
      <c r="S3112" s="3" t="s">
        <v>8307</v>
      </c>
      <c r="T3112" s="3" t="s">
        <v>8347</v>
      </c>
    </row>
    <row r="3113" spans="1:20" ht="66" x14ac:dyDescent="0.2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14">
        <f t="shared" si="192"/>
        <v>41916.51180555555</v>
      </c>
      <c r="J3113" s="3">
        <v>1412432220</v>
      </c>
      <c r="K3113" s="14">
        <f t="shared" si="193"/>
        <v>41885.511805555558</v>
      </c>
      <c r="L3113" s="3">
        <v>1409753820</v>
      </c>
      <c r="M3113" s="3" t="b">
        <v>0</v>
      </c>
      <c r="N3113" s="3">
        <v>76</v>
      </c>
      <c r="O3113" s="3" t="b">
        <v>0</v>
      </c>
      <c r="P3113" s="3" t="s">
        <v>8298</v>
      </c>
      <c r="Q3113" s="8">
        <f t="shared" si="194"/>
        <v>0.26640000000000003</v>
      </c>
      <c r="R3113" s="10">
        <f t="shared" si="195"/>
        <v>70.10526315789474</v>
      </c>
      <c r="S3113" s="3" t="s">
        <v>8307</v>
      </c>
      <c r="T3113" s="3" t="s">
        <v>8347</v>
      </c>
    </row>
    <row r="3114" spans="1:20" ht="88" x14ac:dyDescent="0.2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14">
        <f t="shared" si="192"/>
        <v>42675.038587962961</v>
      </c>
      <c r="J3114" s="3">
        <v>1477968934</v>
      </c>
      <c r="K3114" s="14">
        <f t="shared" si="193"/>
        <v>42615.038587962961</v>
      </c>
      <c r="L3114" s="3">
        <v>1472784934</v>
      </c>
      <c r="M3114" s="3" t="b">
        <v>0</v>
      </c>
      <c r="N3114" s="3">
        <v>9</v>
      </c>
      <c r="O3114" s="3" t="b">
        <v>0</v>
      </c>
      <c r="P3114" s="3" t="s">
        <v>8298</v>
      </c>
      <c r="Q3114" s="8">
        <f t="shared" si="194"/>
        <v>4.7363636363636365E-2</v>
      </c>
      <c r="R3114" s="10">
        <f t="shared" si="195"/>
        <v>57.888888888888886</v>
      </c>
      <c r="S3114" s="3" t="s">
        <v>8307</v>
      </c>
      <c r="T3114" s="3" t="s">
        <v>8347</v>
      </c>
    </row>
    <row r="3115" spans="1:20" ht="88" x14ac:dyDescent="0.2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14">
        <f t="shared" si="192"/>
        <v>42111.647939814815</v>
      </c>
      <c r="J3115" s="3">
        <v>1429291982</v>
      </c>
      <c r="K3115" s="14">
        <f t="shared" si="193"/>
        <v>42081.647939814815</v>
      </c>
      <c r="L3115" s="3">
        <v>1426699982</v>
      </c>
      <c r="M3115" s="3" t="b">
        <v>0</v>
      </c>
      <c r="N3115" s="3">
        <v>37</v>
      </c>
      <c r="O3115" s="3" t="b">
        <v>0</v>
      </c>
      <c r="P3115" s="3" t="s">
        <v>8298</v>
      </c>
      <c r="Q3115" s="8">
        <f t="shared" si="194"/>
        <v>4.2435339894712751E-2</v>
      </c>
      <c r="R3115" s="10">
        <f t="shared" si="195"/>
        <v>125.27027027027027</v>
      </c>
      <c r="S3115" s="3" t="s">
        <v>8307</v>
      </c>
      <c r="T3115" s="3" t="s">
        <v>8347</v>
      </c>
    </row>
    <row r="3116" spans="1:20" ht="88" x14ac:dyDescent="0.2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14">
        <f t="shared" si="192"/>
        <v>41903.54918981481</v>
      </c>
      <c r="J3116" s="3">
        <v>1411312250</v>
      </c>
      <c r="K3116" s="14">
        <f t="shared" si="193"/>
        <v>41843.54918981481</v>
      </c>
      <c r="L3116" s="3">
        <v>1406128250</v>
      </c>
      <c r="M3116" s="3" t="b">
        <v>0</v>
      </c>
      <c r="N3116" s="3">
        <v>0</v>
      </c>
      <c r="O3116" s="3" t="b">
        <v>0</v>
      </c>
      <c r="P3116" s="3" t="s">
        <v>8298</v>
      </c>
      <c r="Q3116" s="8">
        <f t="shared" si="194"/>
        <v>0</v>
      </c>
      <c r="R3116" s="10" t="e">
        <f t="shared" si="195"/>
        <v>#DIV/0!</v>
      </c>
      <c r="S3116" s="3" t="s">
        <v>8307</v>
      </c>
      <c r="T3116" s="3" t="s">
        <v>8347</v>
      </c>
    </row>
    <row r="3117" spans="1:20" ht="110" x14ac:dyDescent="0.2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14">
        <f t="shared" si="192"/>
        <v>42526.363738425927</v>
      </c>
      <c r="J3117" s="3">
        <v>1465123427</v>
      </c>
      <c r="K3117" s="14">
        <f t="shared" si="193"/>
        <v>42496.363738425927</v>
      </c>
      <c r="L3117" s="3">
        <v>1462531427</v>
      </c>
      <c r="M3117" s="3" t="b">
        <v>0</v>
      </c>
      <c r="N3117" s="3">
        <v>1</v>
      </c>
      <c r="O3117" s="3" t="b">
        <v>0</v>
      </c>
      <c r="P3117" s="3" t="s">
        <v>8298</v>
      </c>
      <c r="Q3117" s="8">
        <f t="shared" si="194"/>
        <v>0.03</v>
      </c>
      <c r="R3117" s="10">
        <f t="shared" si="195"/>
        <v>300</v>
      </c>
      <c r="S3117" s="3" t="s">
        <v>8307</v>
      </c>
      <c r="T3117" s="3" t="s">
        <v>8347</v>
      </c>
    </row>
    <row r="3118" spans="1:20" ht="88" x14ac:dyDescent="0.2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14">
        <f t="shared" si="192"/>
        <v>42095.43200231481</v>
      </c>
      <c r="J3118" s="3">
        <v>1427890925</v>
      </c>
      <c r="K3118" s="14">
        <f t="shared" si="193"/>
        <v>42081.43200231481</v>
      </c>
      <c r="L3118" s="3">
        <v>1426681325</v>
      </c>
      <c r="M3118" s="3" t="b">
        <v>0</v>
      </c>
      <c r="N3118" s="3">
        <v>10</v>
      </c>
      <c r="O3118" s="3" t="b">
        <v>0</v>
      </c>
      <c r="P3118" s="3" t="s">
        <v>8298</v>
      </c>
      <c r="Q3118" s="8">
        <f t="shared" si="194"/>
        <v>0.57333333333333336</v>
      </c>
      <c r="R3118" s="10">
        <f t="shared" si="195"/>
        <v>43</v>
      </c>
      <c r="S3118" s="3" t="s">
        <v>8307</v>
      </c>
      <c r="T3118" s="3" t="s">
        <v>8347</v>
      </c>
    </row>
    <row r="3119" spans="1:20" ht="88" x14ac:dyDescent="0.2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14">
        <f t="shared" si="192"/>
        <v>42517.466666666667</v>
      </c>
      <c r="J3119" s="3">
        <v>1464354720</v>
      </c>
      <c r="K3119" s="14">
        <f t="shared" si="193"/>
        <v>42509.291203703702</v>
      </c>
      <c r="L3119" s="3">
        <v>1463648360</v>
      </c>
      <c r="M3119" s="3" t="b">
        <v>0</v>
      </c>
      <c r="N3119" s="3">
        <v>1</v>
      </c>
      <c r="O3119" s="3" t="b">
        <v>0</v>
      </c>
      <c r="P3119" s="3" t="s">
        <v>8298</v>
      </c>
      <c r="Q3119" s="8">
        <f t="shared" si="194"/>
        <v>1E-3</v>
      </c>
      <c r="R3119" s="10">
        <f t="shared" si="195"/>
        <v>1</v>
      </c>
      <c r="S3119" s="3" t="s">
        <v>8307</v>
      </c>
      <c r="T3119" s="3" t="s">
        <v>8347</v>
      </c>
    </row>
    <row r="3120" spans="1:20" ht="66" x14ac:dyDescent="0.2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14">
        <f t="shared" si="192"/>
        <v>42553.566238425927</v>
      </c>
      <c r="J3120" s="3">
        <v>1467473723</v>
      </c>
      <c r="K3120" s="14">
        <f t="shared" si="193"/>
        <v>42534.566238425927</v>
      </c>
      <c r="L3120" s="3">
        <v>1465832123</v>
      </c>
      <c r="M3120" s="3" t="b">
        <v>0</v>
      </c>
      <c r="N3120" s="3">
        <v>2</v>
      </c>
      <c r="O3120" s="3" t="b">
        <v>0</v>
      </c>
      <c r="P3120" s="3" t="s">
        <v>8298</v>
      </c>
      <c r="Q3120" s="8">
        <f t="shared" si="194"/>
        <v>3.0999999999999999E-3</v>
      </c>
      <c r="R3120" s="10">
        <f t="shared" si="195"/>
        <v>775</v>
      </c>
      <c r="S3120" s="3" t="s">
        <v>8307</v>
      </c>
      <c r="T3120" s="3" t="s">
        <v>8347</v>
      </c>
    </row>
    <row r="3121" spans="1:20" ht="110" x14ac:dyDescent="0.2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14">
        <f t="shared" si="192"/>
        <v>42089.920509259253</v>
      </c>
      <c r="J3121" s="3">
        <v>1427414732</v>
      </c>
      <c r="K3121" s="14">
        <f t="shared" si="193"/>
        <v>42059.962175925924</v>
      </c>
      <c r="L3121" s="3">
        <v>1424826332</v>
      </c>
      <c r="M3121" s="3" t="b">
        <v>0</v>
      </c>
      <c r="N3121" s="3">
        <v>1</v>
      </c>
      <c r="O3121" s="3" t="b">
        <v>0</v>
      </c>
      <c r="P3121" s="3" t="s">
        <v>8298</v>
      </c>
      <c r="Q3121" s="8">
        <f t="shared" si="194"/>
        <v>5.0000000000000001E-4</v>
      </c>
      <c r="R3121" s="10">
        <f t="shared" si="195"/>
        <v>5</v>
      </c>
      <c r="S3121" s="3" t="s">
        <v>8307</v>
      </c>
      <c r="T3121" s="3" t="s">
        <v>8347</v>
      </c>
    </row>
    <row r="3122" spans="1:20" ht="88" x14ac:dyDescent="0.2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14">
        <f t="shared" si="192"/>
        <v>42495.817083333335</v>
      </c>
      <c r="J3122" s="3">
        <v>1462484196</v>
      </c>
      <c r="K3122" s="14">
        <f t="shared" si="193"/>
        <v>42435.858749999992</v>
      </c>
      <c r="L3122" s="3">
        <v>1457303796</v>
      </c>
      <c r="M3122" s="3" t="b">
        <v>0</v>
      </c>
      <c r="N3122" s="3">
        <v>10</v>
      </c>
      <c r="O3122" s="3" t="b">
        <v>0</v>
      </c>
      <c r="P3122" s="3" t="s">
        <v>8298</v>
      </c>
      <c r="Q3122" s="8">
        <f t="shared" si="194"/>
        <v>9.8461538461538464E-5</v>
      </c>
      <c r="R3122" s="10">
        <f t="shared" si="195"/>
        <v>12.8</v>
      </c>
      <c r="S3122" s="3" t="s">
        <v>8307</v>
      </c>
      <c r="T3122" s="3" t="s">
        <v>8347</v>
      </c>
    </row>
    <row r="3123" spans="1:20" ht="66" x14ac:dyDescent="0.2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14">
        <f t="shared" si="192"/>
        <v>41908.596469907403</v>
      </c>
      <c r="J3123" s="3">
        <v>1411748335</v>
      </c>
      <c r="K3123" s="14">
        <f t="shared" si="193"/>
        <v>41848.596469907403</v>
      </c>
      <c r="L3123" s="3">
        <v>1406564335</v>
      </c>
      <c r="M3123" s="3" t="b">
        <v>0</v>
      </c>
      <c r="N3123" s="3">
        <v>1</v>
      </c>
      <c r="O3123" s="3" t="b">
        <v>0</v>
      </c>
      <c r="P3123" s="3" t="s">
        <v>8298</v>
      </c>
      <c r="Q3123" s="8">
        <f t="shared" si="194"/>
        <v>6.6666666666666671E-3</v>
      </c>
      <c r="R3123" s="10">
        <f t="shared" si="195"/>
        <v>10</v>
      </c>
      <c r="S3123" s="3" t="s">
        <v>8307</v>
      </c>
      <c r="T3123" s="3" t="s">
        <v>8347</v>
      </c>
    </row>
    <row r="3124" spans="1:20" ht="22" x14ac:dyDescent="0.2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14">
        <f t="shared" si="192"/>
        <v>42683.890416666669</v>
      </c>
      <c r="J3124" s="3">
        <v>1478733732</v>
      </c>
      <c r="K3124" s="14">
        <f t="shared" si="193"/>
        <v>42678.848749999997</v>
      </c>
      <c r="L3124" s="3">
        <v>1478298132</v>
      </c>
      <c r="M3124" s="3" t="b">
        <v>0</v>
      </c>
      <c r="N3124" s="3">
        <v>2</v>
      </c>
      <c r="O3124" s="3" t="b">
        <v>0</v>
      </c>
      <c r="P3124" s="3" t="s">
        <v>8298</v>
      </c>
      <c r="Q3124" s="8">
        <f t="shared" si="194"/>
        <v>0.58291457286432158</v>
      </c>
      <c r="R3124" s="10">
        <f t="shared" si="195"/>
        <v>58</v>
      </c>
      <c r="S3124" s="3" t="s">
        <v>8307</v>
      </c>
      <c r="T3124" s="3" t="s">
        <v>8347</v>
      </c>
    </row>
    <row r="3125" spans="1:20" ht="110" x14ac:dyDescent="0.2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14">
        <f t="shared" si="192"/>
        <v>42560.909699074073</v>
      </c>
      <c r="J3125" s="3">
        <v>1468108198</v>
      </c>
      <c r="K3125" s="14">
        <f t="shared" si="193"/>
        <v>42530.909699074073</v>
      </c>
      <c r="L3125" s="3">
        <v>1465516198</v>
      </c>
      <c r="M3125" s="3" t="b">
        <v>0</v>
      </c>
      <c r="N3125" s="3">
        <v>348</v>
      </c>
      <c r="O3125" s="3" t="b">
        <v>0</v>
      </c>
      <c r="P3125" s="3" t="s">
        <v>8298</v>
      </c>
      <c r="Q3125" s="8">
        <f t="shared" si="194"/>
        <v>0.68153600000000003</v>
      </c>
      <c r="R3125" s="10">
        <f t="shared" si="195"/>
        <v>244.80459770114942</v>
      </c>
      <c r="S3125" s="3" t="s">
        <v>8307</v>
      </c>
      <c r="T3125" s="3" t="s">
        <v>8347</v>
      </c>
    </row>
    <row r="3126" spans="1:20" ht="66" x14ac:dyDescent="0.2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14">
        <f t="shared" si="192"/>
        <v>42037.696770833332</v>
      </c>
      <c r="J3126" s="3">
        <v>1422902601</v>
      </c>
      <c r="K3126" s="14">
        <f t="shared" si="193"/>
        <v>41977.696770833332</v>
      </c>
      <c r="L3126" s="3">
        <v>1417718601</v>
      </c>
      <c r="M3126" s="3" t="b">
        <v>0</v>
      </c>
      <c r="N3126" s="3">
        <v>4</v>
      </c>
      <c r="O3126" s="3" t="b">
        <v>0</v>
      </c>
      <c r="P3126" s="3" t="s">
        <v>8298</v>
      </c>
      <c r="Q3126" s="8">
        <f t="shared" si="194"/>
        <v>3.2499999999999997E-5</v>
      </c>
      <c r="R3126" s="10">
        <f t="shared" si="195"/>
        <v>6.5</v>
      </c>
      <c r="S3126" s="3" t="s">
        <v>8307</v>
      </c>
      <c r="T3126" s="3" t="s">
        <v>8347</v>
      </c>
    </row>
    <row r="3127" spans="1:20" ht="22" x14ac:dyDescent="0.2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14">
        <f t="shared" si="192"/>
        <v>42376.123518518514</v>
      </c>
      <c r="J3127" s="3">
        <v>1452142672</v>
      </c>
      <c r="K3127" s="14">
        <f t="shared" si="193"/>
        <v>42346.123518518514</v>
      </c>
      <c r="L3127" s="3">
        <v>1449550672</v>
      </c>
      <c r="M3127" s="3" t="b">
        <v>0</v>
      </c>
      <c r="N3127" s="3">
        <v>0</v>
      </c>
      <c r="O3127" s="3" t="b">
        <v>0</v>
      </c>
      <c r="P3127" s="3" t="s">
        <v>8298</v>
      </c>
      <c r="Q3127" s="8">
        <f t="shared" si="194"/>
        <v>0</v>
      </c>
      <c r="R3127" s="10" t="e">
        <f t="shared" si="195"/>
        <v>#DIV/0!</v>
      </c>
      <c r="S3127" s="3" t="s">
        <v>8307</v>
      </c>
      <c r="T3127" s="3" t="s">
        <v>8347</v>
      </c>
    </row>
    <row r="3128" spans="1:20" ht="132" x14ac:dyDescent="0.2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14">
        <f t="shared" si="192"/>
        <v>42456.893078703702</v>
      </c>
      <c r="J3128" s="3">
        <v>1459121162</v>
      </c>
      <c r="K3128" s="14">
        <f t="shared" si="193"/>
        <v>42426.934745370367</v>
      </c>
      <c r="L3128" s="3">
        <v>1456532762</v>
      </c>
      <c r="M3128" s="3" t="b">
        <v>0</v>
      </c>
      <c r="N3128" s="3">
        <v>17</v>
      </c>
      <c r="O3128" s="3" t="b">
        <v>0</v>
      </c>
      <c r="P3128" s="3" t="s">
        <v>8298</v>
      </c>
      <c r="Q3128" s="8">
        <f t="shared" si="194"/>
        <v>4.1599999999999998E-2</v>
      </c>
      <c r="R3128" s="10">
        <f t="shared" si="195"/>
        <v>61.176470588235297</v>
      </c>
      <c r="S3128" s="3" t="s">
        <v>8307</v>
      </c>
      <c r="T3128" s="3" t="s">
        <v>8347</v>
      </c>
    </row>
    <row r="3129" spans="1:20" ht="88" x14ac:dyDescent="0.2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14">
        <f t="shared" si="192"/>
        <v>42064.773483796293</v>
      </c>
      <c r="J3129" s="3">
        <v>1425242029</v>
      </c>
      <c r="K3129" s="14">
        <f t="shared" si="193"/>
        <v>42034.773483796293</v>
      </c>
      <c r="L3129" s="3">
        <v>1422650029</v>
      </c>
      <c r="M3129" s="3" t="b">
        <v>0</v>
      </c>
      <c r="N3129" s="3">
        <v>0</v>
      </c>
      <c r="O3129" s="3" t="b">
        <v>0</v>
      </c>
      <c r="P3129" s="3" t="s">
        <v>8298</v>
      </c>
      <c r="Q3129" s="8">
        <f t="shared" si="194"/>
        <v>0</v>
      </c>
      <c r="R3129" s="10" t="e">
        <f t="shared" si="195"/>
        <v>#DIV/0!</v>
      </c>
      <c r="S3129" s="3" t="s">
        <v>8307</v>
      </c>
      <c r="T3129" s="3" t="s">
        <v>8347</v>
      </c>
    </row>
    <row r="3130" spans="1:20" ht="88" x14ac:dyDescent="0.2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14">
        <f t="shared" si="192"/>
        <v>42810.700706018521</v>
      </c>
      <c r="J3130" s="3">
        <v>1489690141</v>
      </c>
      <c r="K3130" s="14">
        <f t="shared" si="193"/>
        <v>42780.742372685178</v>
      </c>
      <c r="L3130" s="3">
        <v>1487101741</v>
      </c>
      <c r="M3130" s="3" t="b">
        <v>0</v>
      </c>
      <c r="N3130" s="3">
        <v>117</v>
      </c>
      <c r="O3130" s="3" t="b">
        <v>0</v>
      </c>
      <c r="P3130" s="3" t="s">
        <v>8266</v>
      </c>
      <c r="Q3130" s="8">
        <f t="shared" si="194"/>
        <v>1.0860666666666667</v>
      </c>
      <c r="R3130" s="10">
        <f t="shared" si="195"/>
        <v>139.23931623931625</v>
      </c>
      <c r="S3130" s="3" t="s">
        <v>8307</v>
      </c>
      <c r="T3130" s="3" t="s">
        <v>8308</v>
      </c>
    </row>
    <row r="3131" spans="1:20" ht="88" x14ac:dyDescent="0.2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14">
        <f t="shared" si="192"/>
        <v>42843.717812499999</v>
      </c>
      <c r="J3131" s="3">
        <v>1492542819</v>
      </c>
      <c r="K3131" s="14">
        <f t="shared" si="193"/>
        <v>42803.759479166663</v>
      </c>
      <c r="L3131" s="3">
        <v>1489090419</v>
      </c>
      <c r="M3131" s="3" t="b">
        <v>0</v>
      </c>
      <c r="N3131" s="3">
        <v>1</v>
      </c>
      <c r="O3131" s="3" t="b">
        <v>0</v>
      </c>
      <c r="P3131" s="3" t="s">
        <v>8266</v>
      </c>
      <c r="Q3131" s="8">
        <f t="shared" si="194"/>
        <v>8.0000000000000002E-3</v>
      </c>
      <c r="R3131" s="10">
        <f t="shared" si="195"/>
        <v>10</v>
      </c>
      <c r="S3131" s="3" t="s">
        <v>8307</v>
      </c>
      <c r="T3131" s="3" t="s">
        <v>8308</v>
      </c>
    </row>
    <row r="3132" spans="1:20" ht="66" x14ac:dyDescent="0.2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14">
        <f t="shared" si="192"/>
        <v>42839.124305555553</v>
      </c>
      <c r="J3132" s="3">
        <v>1492145940</v>
      </c>
      <c r="K3132" s="14">
        <f t="shared" si="193"/>
        <v>42808.556898148141</v>
      </c>
      <c r="L3132" s="3">
        <v>1489504916</v>
      </c>
      <c r="M3132" s="3" t="b">
        <v>0</v>
      </c>
      <c r="N3132" s="3">
        <v>4</v>
      </c>
      <c r="O3132" s="3" t="b">
        <v>0</v>
      </c>
      <c r="P3132" s="3" t="s">
        <v>8266</v>
      </c>
      <c r="Q3132" s="8">
        <f t="shared" si="194"/>
        <v>3.7499999999999999E-2</v>
      </c>
      <c r="R3132" s="10">
        <f t="shared" si="195"/>
        <v>93.75</v>
      </c>
      <c r="S3132" s="3" t="s">
        <v>8307</v>
      </c>
      <c r="T3132" s="3" t="s">
        <v>8308</v>
      </c>
    </row>
    <row r="3133" spans="1:20" ht="44" x14ac:dyDescent="0.2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14">
        <f t="shared" si="192"/>
        <v>42833.454224537032</v>
      </c>
      <c r="J3133" s="3">
        <v>1491656045</v>
      </c>
      <c r="K3133" s="14">
        <f t="shared" si="193"/>
        <v>42803.495891203704</v>
      </c>
      <c r="L3133" s="3">
        <v>1489067645</v>
      </c>
      <c r="M3133" s="3" t="b">
        <v>0</v>
      </c>
      <c r="N3133" s="3">
        <v>12</v>
      </c>
      <c r="O3133" s="3" t="b">
        <v>0</v>
      </c>
      <c r="P3133" s="3" t="s">
        <v>8266</v>
      </c>
      <c r="Q3133" s="8">
        <f t="shared" si="194"/>
        <v>0.15731707317073171</v>
      </c>
      <c r="R3133" s="10">
        <f t="shared" si="195"/>
        <v>53.75</v>
      </c>
      <c r="S3133" s="3" t="s">
        <v>8307</v>
      </c>
      <c r="T3133" s="3" t="s">
        <v>8308</v>
      </c>
    </row>
    <row r="3134" spans="1:20" ht="66" x14ac:dyDescent="0.2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14">
        <f t="shared" si="192"/>
        <v>42846.225231481476</v>
      </c>
      <c r="J3134" s="3">
        <v>1492759460</v>
      </c>
      <c r="K3134" s="14">
        <f t="shared" si="193"/>
        <v>42786.266898148147</v>
      </c>
      <c r="L3134" s="3">
        <v>1487579060</v>
      </c>
      <c r="M3134" s="3" t="b">
        <v>0</v>
      </c>
      <c r="N3134" s="3">
        <v>1</v>
      </c>
      <c r="O3134" s="3" t="b">
        <v>0</v>
      </c>
      <c r="P3134" s="3" t="s">
        <v>8266</v>
      </c>
      <c r="Q3134" s="8">
        <f t="shared" si="194"/>
        <v>3.3333333333333332E-4</v>
      </c>
      <c r="R3134" s="10">
        <f t="shared" si="195"/>
        <v>10</v>
      </c>
      <c r="S3134" s="3" t="s">
        <v>8307</v>
      </c>
      <c r="T3134" s="3" t="s">
        <v>8308</v>
      </c>
    </row>
    <row r="3135" spans="1:20" ht="88" x14ac:dyDescent="0.2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14">
        <f t="shared" si="192"/>
        <v>42818.440208333333</v>
      </c>
      <c r="J3135" s="3">
        <v>1490358834</v>
      </c>
      <c r="K3135" s="14">
        <f t="shared" si="193"/>
        <v>42788.481874999998</v>
      </c>
      <c r="L3135" s="3">
        <v>1487770434</v>
      </c>
      <c r="M3135" s="3" t="b">
        <v>0</v>
      </c>
      <c r="N3135" s="3">
        <v>16</v>
      </c>
      <c r="O3135" s="3" t="b">
        <v>0</v>
      </c>
      <c r="P3135" s="3" t="s">
        <v>8266</v>
      </c>
      <c r="Q3135" s="8">
        <f t="shared" si="194"/>
        <v>1.08</v>
      </c>
      <c r="R3135" s="10">
        <f t="shared" si="195"/>
        <v>33.75</v>
      </c>
      <c r="S3135" s="3" t="s">
        <v>8307</v>
      </c>
      <c r="T3135" s="3" t="s">
        <v>8308</v>
      </c>
    </row>
    <row r="3136" spans="1:20" ht="110" x14ac:dyDescent="0.2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14">
        <f t="shared" si="192"/>
        <v>42821.595127314817</v>
      </c>
      <c r="J3136" s="3">
        <v>1490631419</v>
      </c>
      <c r="K3136" s="14">
        <f t="shared" si="193"/>
        <v>42800.636793981474</v>
      </c>
      <c r="L3136" s="3">
        <v>1488820619</v>
      </c>
      <c r="M3136" s="3" t="b">
        <v>0</v>
      </c>
      <c r="N3136" s="3">
        <v>12</v>
      </c>
      <c r="O3136" s="3" t="b">
        <v>0</v>
      </c>
      <c r="P3136" s="3" t="s">
        <v>8266</v>
      </c>
      <c r="Q3136" s="8">
        <f t="shared" si="194"/>
        <v>0.22500000000000001</v>
      </c>
      <c r="R3136" s="10">
        <f t="shared" si="195"/>
        <v>18.75</v>
      </c>
      <c r="S3136" s="3" t="s">
        <v>8307</v>
      </c>
      <c r="T3136" s="3" t="s">
        <v>8308</v>
      </c>
    </row>
    <row r="3137" spans="1:20" ht="88" x14ac:dyDescent="0.2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14">
        <f t="shared" si="192"/>
        <v>42829.068530092591</v>
      </c>
      <c r="J3137" s="3">
        <v>1491277121</v>
      </c>
      <c r="K3137" s="14">
        <f t="shared" si="193"/>
        <v>42807.068530092591</v>
      </c>
      <c r="L3137" s="3">
        <v>1489376321</v>
      </c>
      <c r="M3137" s="3" t="b">
        <v>0</v>
      </c>
      <c r="N3137" s="3">
        <v>7</v>
      </c>
      <c r="O3137" s="3" t="b">
        <v>0</v>
      </c>
      <c r="P3137" s="3" t="s">
        <v>8266</v>
      </c>
      <c r="Q3137" s="8">
        <f t="shared" si="194"/>
        <v>0.20849420849420849</v>
      </c>
      <c r="R3137" s="10">
        <f t="shared" si="195"/>
        <v>23.142857142857142</v>
      </c>
      <c r="S3137" s="3" t="s">
        <v>8307</v>
      </c>
      <c r="T3137" s="3" t="s">
        <v>8308</v>
      </c>
    </row>
    <row r="3138" spans="1:20" ht="88" x14ac:dyDescent="0.2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14">
        <f t="shared" si="192"/>
        <v>42825.874305555553</v>
      </c>
      <c r="J3138" s="3">
        <v>1491001140</v>
      </c>
      <c r="K3138" s="14">
        <f t="shared" si="193"/>
        <v>42789.37909722222</v>
      </c>
      <c r="L3138" s="3">
        <v>1487847954</v>
      </c>
      <c r="M3138" s="3" t="b">
        <v>0</v>
      </c>
      <c r="N3138" s="3">
        <v>22</v>
      </c>
      <c r="O3138" s="3" t="b">
        <v>0</v>
      </c>
      <c r="P3138" s="3" t="s">
        <v>8266</v>
      </c>
      <c r="Q3138" s="8">
        <f t="shared" si="194"/>
        <v>1.278</v>
      </c>
      <c r="R3138" s="10">
        <f t="shared" si="195"/>
        <v>29.045454545454547</v>
      </c>
      <c r="S3138" s="3" t="s">
        <v>8307</v>
      </c>
      <c r="T3138" s="3" t="s">
        <v>8308</v>
      </c>
    </row>
    <row r="3139" spans="1:20" ht="66" x14ac:dyDescent="0.2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14">
        <f t="shared" ref="I3139:I3202" si="196">(((J3139/60)/60)/24)+DATE(1970,1,1)+(-2/24)</f>
        <v>42858.716666666667</v>
      </c>
      <c r="J3139" s="3">
        <v>1493838720</v>
      </c>
      <c r="K3139" s="14">
        <f t="shared" ref="K3139:K3202" si="197">(L3139/86400)+25569+(-2/24)</f>
        <v>42807.801724537036</v>
      </c>
      <c r="L3139" s="3">
        <v>1489439669</v>
      </c>
      <c r="M3139" s="3" t="b">
        <v>0</v>
      </c>
      <c r="N3139" s="3">
        <v>1</v>
      </c>
      <c r="O3139" s="3" t="b">
        <v>0</v>
      </c>
      <c r="P3139" s="3" t="s">
        <v>8266</v>
      </c>
      <c r="Q3139" s="8">
        <f t="shared" ref="Q3139:Q3202" si="198">E3139/D3139</f>
        <v>3.3333333333333333E-2</v>
      </c>
      <c r="R3139" s="10">
        <f t="shared" ref="R3139:R3202" si="199">E3139/N3139</f>
        <v>50</v>
      </c>
      <c r="S3139" s="3" t="s">
        <v>8307</v>
      </c>
      <c r="T3139" s="3" t="s">
        <v>8308</v>
      </c>
    </row>
    <row r="3140" spans="1:20" ht="110" x14ac:dyDescent="0.2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14">
        <f t="shared" si="196"/>
        <v>42828.562581018516</v>
      </c>
      <c r="J3140" s="3">
        <v>1491233407</v>
      </c>
      <c r="K3140" s="14">
        <f t="shared" si="197"/>
        <v>42809.562581018516</v>
      </c>
      <c r="L3140" s="3">
        <v>1489591807</v>
      </c>
      <c r="M3140" s="3" t="b">
        <v>0</v>
      </c>
      <c r="N3140" s="3">
        <v>0</v>
      </c>
      <c r="O3140" s="3" t="b">
        <v>0</v>
      </c>
      <c r="P3140" s="3" t="s">
        <v>8266</v>
      </c>
      <c r="Q3140" s="8">
        <f t="shared" si="198"/>
        <v>0</v>
      </c>
      <c r="R3140" s="10" t="e">
        <f t="shared" si="199"/>
        <v>#DIV/0!</v>
      </c>
      <c r="S3140" s="3" t="s">
        <v>8307</v>
      </c>
      <c r="T3140" s="3" t="s">
        <v>8308</v>
      </c>
    </row>
    <row r="3141" spans="1:20" ht="110" x14ac:dyDescent="0.2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14">
        <f t="shared" si="196"/>
        <v>42819.106249999997</v>
      </c>
      <c r="J3141" s="3">
        <v>1490416380</v>
      </c>
      <c r="K3141" s="14">
        <f t="shared" si="197"/>
        <v>42785.187037037038</v>
      </c>
      <c r="L3141" s="3">
        <v>1487485760</v>
      </c>
      <c r="M3141" s="3" t="b">
        <v>0</v>
      </c>
      <c r="N3141" s="3">
        <v>6</v>
      </c>
      <c r="O3141" s="3" t="b">
        <v>0</v>
      </c>
      <c r="P3141" s="3" t="s">
        <v>8266</v>
      </c>
      <c r="Q3141" s="8">
        <f t="shared" si="198"/>
        <v>5.3999999999999999E-2</v>
      </c>
      <c r="R3141" s="10">
        <f t="shared" si="199"/>
        <v>450</v>
      </c>
      <c r="S3141" s="3" t="s">
        <v>8307</v>
      </c>
      <c r="T3141" s="3" t="s">
        <v>8308</v>
      </c>
    </row>
    <row r="3142" spans="1:20" ht="110" x14ac:dyDescent="0.2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14">
        <f t="shared" si="196"/>
        <v>42832.593784722216</v>
      </c>
      <c r="J3142" s="3">
        <v>1491581703</v>
      </c>
      <c r="K3142" s="14">
        <f t="shared" si="197"/>
        <v>42802.635451388887</v>
      </c>
      <c r="L3142" s="3">
        <v>1488993303</v>
      </c>
      <c r="M3142" s="3" t="b">
        <v>0</v>
      </c>
      <c r="N3142" s="3">
        <v>4</v>
      </c>
      <c r="O3142" s="3" t="b">
        <v>0</v>
      </c>
      <c r="P3142" s="3" t="s">
        <v>8266</v>
      </c>
      <c r="Q3142" s="8">
        <f t="shared" si="198"/>
        <v>9.5999999999999992E-3</v>
      </c>
      <c r="R3142" s="10">
        <f t="shared" si="199"/>
        <v>24</v>
      </c>
      <c r="S3142" s="3" t="s">
        <v>8307</v>
      </c>
      <c r="T3142" s="3" t="s">
        <v>8308</v>
      </c>
    </row>
    <row r="3143" spans="1:20" ht="110" x14ac:dyDescent="0.2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14">
        <f t="shared" si="196"/>
        <v>42841.749999999993</v>
      </c>
      <c r="J3143" s="3">
        <v>1492372800</v>
      </c>
      <c r="K3143" s="14">
        <f t="shared" si="197"/>
        <v>42800.67</v>
      </c>
      <c r="L3143" s="3">
        <v>1488823488</v>
      </c>
      <c r="M3143" s="3" t="b">
        <v>0</v>
      </c>
      <c r="N3143" s="3">
        <v>8</v>
      </c>
      <c r="O3143" s="3" t="b">
        <v>0</v>
      </c>
      <c r="P3143" s="3" t="s">
        <v>8266</v>
      </c>
      <c r="Q3143" s="8">
        <f t="shared" si="198"/>
        <v>0.51600000000000001</v>
      </c>
      <c r="R3143" s="10">
        <f t="shared" si="199"/>
        <v>32.25</v>
      </c>
      <c r="S3143" s="3" t="s">
        <v>8307</v>
      </c>
      <c r="T3143" s="3" t="s">
        <v>8308</v>
      </c>
    </row>
    <row r="3144" spans="1:20" ht="88" x14ac:dyDescent="0.2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14">
        <f t="shared" si="196"/>
        <v>42813.388182870367</v>
      </c>
      <c r="J3144" s="3">
        <v>1489922339</v>
      </c>
      <c r="K3144" s="14">
        <f t="shared" si="197"/>
        <v>42783.429849537039</v>
      </c>
      <c r="L3144" s="3">
        <v>1487333939</v>
      </c>
      <c r="M3144" s="3" t="b">
        <v>0</v>
      </c>
      <c r="N3144" s="3">
        <v>3</v>
      </c>
      <c r="O3144" s="3" t="b">
        <v>0</v>
      </c>
      <c r="P3144" s="3" t="s">
        <v>8266</v>
      </c>
      <c r="Q3144" s="8">
        <f t="shared" si="198"/>
        <v>1.6363636363636365E-2</v>
      </c>
      <c r="R3144" s="10">
        <f t="shared" si="199"/>
        <v>15</v>
      </c>
      <c r="S3144" s="3" t="s">
        <v>8307</v>
      </c>
      <c r="T3144" s="3" t="s">
        <v>8308</v>
      </c>
    </row>
    <row r="3145" spans="1:20" ht="132" x14ac:dyDescent="0.2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14">
        <f t="shared" si="196"/>
        <v>42834.274953703702</v>
      </c>
      <c r="J3145" s="3">
        <v>1491726956</v>
      </c>
      <c r="K3145" s="14">
        <f t="shared" si="197"/>
        <v>42808.274953703702</v>
      </c>
      <c r="L3145" s="3">
        <v>1489480556</v>
      </c>
      <c r="M3145" s="3" t="b">
        <v>0</v>
      </c>
      <c r="N3145" s="3">
        <v>0</v>
      </c>
      <c r="O3145" s="3" t="b">
        <v>0</v>
      </c>
      <c r="P3145" s="3" t="s">
        <v>8266</v>
      </c>
      <c r="Q3145" s="8">
        <f t="shared" si="198"/>
        <v>0</v>
      </c>
      <c r="R3145" s="10" t="e">
        <f t="shared" si="199"/>
        <v>#DIV/0!</v>
      </c>
      <c r="S3145" s="3" t="s">
        <v>8307</v>
      </c>
      <c r="T3145" s="3" t="s">
        <v>8308</v>
      </c>
    </row>
    <row r="3146" spans="1:20" ht="110" x14ac:dyDescent="0.2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14">
        <f t="shared" si="196"/>
        <v>42813.166666666664</v>
      </c>
      <c r="J3146" s="3">
        <v>1489903200</v>
      </c>
      <c r="K3146" s="14">
        <f t="shared" si="197"/>
        <v>42796.454942129632</v>
      </c>
      <c r="L3146" s="3">
        <v>1488459307</v>
      </c>
      <c r="M3146" s="3" t="b">
        <v>0</v>
      </c>
      <c r="N3146" s="3">
        <v>30</v>
      </c>
      <c r="O3146" s="3" t="b">
        <v>0</v>
      </c>
      <c r="P3146" s="3" t="s">
        <v>8266</v>
      </c>
      <c r="Q3146" s="8">
        <f t="shared" si="198"/>
        <v>0.754</v>
      </c>
      <c r="R3146" s="10">
        <f t="shared" si="199"/>
        <v>251.33333333333334</v>
      </c>
      <c r="S3146" s="3" t="s">
        <v>8307</v>
      </c>
      <c r="T3146" s="3" t="s">
        <v>8308</v>
      </c>
    </row>
    <row r="3147" spans="1:20" ht="66" x14ac:dyDescent="0.2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14">
        <f t="shared" si="196"/>
        <v>42821.915902777771</v>
      </c>
      <c r="J3147" s="3">
        <v>1490659134</v>
      </c>
      <c r="K3147" s="14">
        <f t="shared" si="197"/>
        <v>42761.957569444443</v>
      </c>
      <c r="L3147" s="3">
        <v>1485478734</v>
      </c>
      <c r="M3147" s="3" t="b">
        <v>0</v>
      </c>
      <c r="N3147" s="3">
        <v>0</v>
      </c>
      <c r="O3147" s="3" t="b">
        <v>0</v>
      </c>
      <c r="P3147" s="3" t="s">
        <v>8266</v>
      </c>
      <c r="Q3147" s="8">
        <f t="shared" si="198"/>
        <v>0</v>
      </c>
      <c r="R3147" s="10" t="e">
        <f t="shared" si="199"/>
        <v>#DIV/0!</v>
      </c>
      <c r="S3147" s="3" t="s">
        <v>8307</v>
      </c>
      <c r="T3147" s="3" t="s">
        <v>8308</v>
      </c>
    </row>
    <row r="3148" spans="1:20" ht="66" x14ac:dyDescent="0.2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14">
        <f t="shared" si="196"/>
        <v>42841.557476851849</v>
      </c>
      <c r="J3148" s="3">
        <v>1492356166</v>
      </c>
      <c r="K3148" s="14">
        <f t="shared" si="197"/>
        <v>42796.599143518521</v>
      </c>
      <c r="L3148" s="3">
        <v>1488471766</v>
      </c>
      <c r="M3148" s="3" t="b">
        <v>0</v>
      </c>
      <c r="N3148" s="3">
        <v>12</v>
      </c>
      <c r="O3148" s="3" t="b">
        <v>0</v>
      </c>
      <c r="P3148" s="3" t="s">
        <v>8266</v>
      </c>
      <c r="Q3148" s="8">
        <f t="shared" si="198"/>
        <v>0.105</v>
      </c>
      <c r="R3148" s="10">
        <f t="shared" si="199"/>
        <v>437.5</v>
      </c>
      <c r="S3148" s="3" t="s">
        <v>8307</v>
      </c>
      <c r="T3148" s="3" t="s">
        <v>8308</v>
      </c>
    </row>
    <row r="3149" spans="1:20" ht="88" x14ac:dyDescent="0.2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14">
        <f t="shared" si="196"/>
        <v>41949.927719907406</v>
      </c>
      <c r="J3149" s="3">
        <v>1415319355</v>
      </c>
      <c r="K3149" s="14">
        <f t="shared" si="197"/>
        <v>41909.886053240734</v>
      </c>
      <c r="L3149" s="3">
        <v>1411859755</v>
      </c>
      <c r="M3149" s="3" t="b">
        <v>1</v>
      </c>
      <c r="N3149" s="3">
        <v>213</v>
      </c>
      <c r="O3149" s="3" t="b">
        <v>1</v>
      </c>
      <c r="P3149" s="3" t="s">
        <v>8266</v>
      </c>
      <c r="Q3149" s="8">
        <f t="shared" si="198"/>
        <v>1.1752499999999999</v>
      </c>
      <c r="R3149" s="10">
        <f t="shared" si="199"/>
        <v>110.35211267605634</v>
      </c>
      <c r="S3149" s="3" t="s">
        <v>8307</v>
      </c>
      <c r="T3149" s="3" t="s">
        <v>8308</v>
      </c>
    </row>
    <row r="3150" spans="1:20" ht="44" x14ac:dyDescent="0.2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14">
        <f t="shared" si="196"/>
        <v>41913.083333333328</v>
      </c>
      <c r="J3150" s="3">
        <v>1412136000</v>
      </c>
      <c r="K3150" s="14">
        <f t="shared" si="197"/>
        <v>41891.581990740735</v>
      </c>
      <c r="L3150" s="3">
        <v>1410278284</v>
      </c>
      <c r="M3150" s="3" t="b">
        <v>1</v>
      </c>
      <c r="N3150" s="3">
        <v>57</v>
      </c>
      <c r="O3150" s="3" t="b">
        <v>1</v>
      </c>
      <c r="P3150" s="3" t="s">
        <v>8266</v>
      </c>
      <c r="Q3150" s="8">
        <f t="shared" si="198"/>
        <v>1.3116666666666668</v>
      </c>
      <c r="R3150" s="10">
        <f t="shared" si="199"/>
        <v>41.421052631578945</v>
      </c>
      <c r="S3150" s="3" t="s">
        <v>8307</v>
      </c>
      <c r="T3150" s="3" t="s">
        <v>8308</v>
      </c>
    </row>
    <row r="3151" spans="1:20" ht="110" x14ac:dyDescent="0.2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14">
        <f t="shared" si="196"/>
        <v>41250</v>
      </c>
      <c r="J3151" s="3">
        <v>1354845600</v>
      </c>
      <c r="K3151" s="14">
        <f t="shared" si="197"/>
        <v>41225.934027777774</v>
      </c>
      <c r="L3151" s="3">
        <v>1352766300</v>
      </c>
      <c r="M3151" s="3" t="b">
        <v>1</v>
      </c>
      <c r="N3151" s="3">
        <v>25</v>
      </c>
      <c r="O3151" s="3" t="b">
        <v>1</v>
      </c>
      <c r="P3151" s="3" t="s">
        <v>8266</v>
      </c>
      <c r="Q3151" s="8">
        <f t="shared" si="198"/>
        <v>1.04</v>
      </c>
      <c r="R3151" s="10">
        <f t="shared" si="199"/>
        <v>52</v>
      </c>
      <c r="S3151" s="3" t="s">
        <v>8307</v>
      </c>
      <c r="T3151" s="3" t="s">
        <v>8308</v>
      </c>
    </row>
    <row r="3152" spans="1:20" ht="110" x14ac:dyDescent="0.2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14">
        <f t="shared" si="196"/>
        <v>40568.083333333328</v>
      </c>
      <c r="J3152" s="3">
        <v>1295928000</v>
      </c>
      <c r="K3152" s="14">
        <f t="shared" si="197"/>
        <v>40478.180590277778</v>
      </c>
      <c r="L3152" s="3">
        <v>1288160403</v>
      </c>
      <c r="M3152" s="3" t="b">
        <v>1</v>
      </c>
      <c r="N3152" s="3">
        <v>104</v>
      </c>
      <c r="O3152" s="3" t="b">
        <v>1</v>
      </c>
      <c r="P3152" s="3" t="s">
        <v>8266</v>
      </c>
      <c r="Q3152" s="8">
        <f t="shared" si="198"/>
        <v>1.01</v>
      </c>
      <c r="R3152" s="10">
        <f t="shared" si="199"/>
        <v>33.990384615384613</v>
      </c>
      <c r="S3152" s="3" t="s">
        <v>8307</v>
      </c>
      <c r="T3152" s="3" t="s">
        <v>8308</v>
      </c>
    </row>
    <row r="3153" spans="1:20" ht="66" x14ac:dyDescent="0.2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14">
        <f t="shared" si="196"/>
        <v>41892.756643518514</v>
      </c>
      <c r="J3153" s="3">
        <v>1410379774</v>
      </c>
      <c r="K3153" s="14">
        <f t="shared" si="197"/>
        <v>41862.756643518514</v>
      </c>
      <c r="L3153" s="3">
        <v>1407787774</v>
      </c>
      <c r="M3153" s="3" t="b">
        <v>1</v>
      </c>
      <c r="N3153" s="3">
        <v>34</v>
      </c>
      <c r="O3153" s="3" t="b">
        <v>1</v>
      </c>
      <c r="P3153" s="3" t="s">
        <v>8266</v>
      </c>
      <c r="Q3153" s="8">
        <f t="shared" si="198"/>
        <v>1.004</v>
      </c>
      <c r="R3153" s="10">
        <f t="shared" si="199"/>
        <v>103.35294117647059</v>
      </c>
      <c r="S3153" s="3" t="s">
        <v>8307</v>
      </c>
      <c r="T3153" s="3" t="s">
        <v>8308</v>
      </c>
    </row>
    <row r="3154" spans="1:20" ht="88" x14ac:dyDescent="0.2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14">
        <f t="shared" si="196"/>
        <v>41580.784340277773</v>
      </c>
      <c r="J3154" s="3">
        <v>1383425367</v>
      </c>
      <c r="K3154" s="14">
        <f t="shared" si="197"/>
        <v>41550.784340277773</v>
      </c>
      <c r="L3154" s="3">
        <v>1380833367</v>
      </c>
      <c r="M3154" s="3" t="b">
        <v>1</v>
      </c>
      <c r="N3154" s="3">
        <v>67</v>
      </c>
      <c r="O3154" s="3" t="b">
        <v>1</v>
      </c>
      <c r="P3154" s="3" t="s">
        <v>8266</v>
      </c>
      <c r="Q3154" s="8">
        <f t="shared" si="198"/>
        <v>1.0595454545454546</v>
      </c>
      <c r="R3154" s="10">
        <f t="shared" si="199"/>
        <v>34.791044776119406</v>
      </c>
      <c r="S3154" s="3" t="s">
        <v>8307</v>
      </c>
      <c r="T3154" s="3" t="s">
        <v>8308</v>
      </c>
    </row>
    <row r="3155" spans="1:20" ht="88" x14ac:dyDescent="0.2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14">
        <f t="shared" si="196"/>
        <v>40664.124305555553</v>
      </c>
      <c r="J3155" s="3">
        <v>1304225940</v>
      </c>
      <c r="K3155" s="14">
        <f t="shared" si="197"/>
        <v>40633.071030092593</v>
      </c>
      <c r="L3155" s="3">
        <v>1301542937</v>
      </c>
      <c r="M3155" s="3" t="b">
        <v>1</v>
      </c>
      <c r="N3155" s="3">
        <v>241</v>
      </c>
      <c r="O3155" s="3" t="b">
        <v>1</v>
      </c>
      <c r="P3155" s="3" t="s">
        <v>8266</v>
      </c>
      <c r="Q3155" s="8">
        <f t="shared" si="198"/>
        <v>3.3558333333333334</v>
      </c>
      <c r="R3155" s="10">
        <f t="shared" si="199"/>
        <v>41.773858921161825</v>
      </c>
      <c r="S3155" s="3" t="s">
        <v>8307</v>
      </c>
      <c r="T3155" s="3" t="s">
        <v>8308</v>
      </c>
    </row>
    <row r="3156" spans="1:20" ht="88" x14ac:dyDescent="0.2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14">
        <f t="shared" si="196"/>
        <v>41000.750671296293</v>
      </c>
      <c r="J3156" s="3">
        <v>1333310458</v>
      </c>
      <c r="K3156" s="14">
        <f t="shared" si="197"/>
        <v>40970.792337962957</v>
      </c>
      <c r="L3156" s="3">
        <v>1330722058</v>
      </c>
      <c r="M3156" s="3" t="b">
        <v>1</v>
      </c>
      <c r="N3156" s="3">
        <v>123</v>
      </c>
      <c r="O3156" s="3" t="b">
        <v>1</v>
      </c>
      <c r="P3156" s="3" t="s">
        <v>8266</v>
      </c>
      <c r="Q3156" s="8">
        <f t="shared" si="198"/>
        <v>1.1292857142857142</v>
      </c>
      <c r="R3156" s="10">
        <f t="shared" si="199"/>
        <v>64.268292682926827</v>
      </c>
      <c r="S3156" s="3" t="s">
        <v>8307</v>
      </c>
      <c r="T3156" s="3" t="s">
        <v>8308</v>
      </c>
    </row>
    <row r="3157" spans="1:20" ht="88" x14ac:dyDescent="0.2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14">
        <f t="shared" si="196"/>
        <v>41263.415798611109</v>
      </c>
      <c r="J3157" s="3">
        <v>1356004725</v>
      </c>
      <c r="K3157" s="14">
        <f t="shared" si="197"/>
        <v>41233.415798611109</v>
      </c>
      <c r="L3157" s="3">
        <v>1353412725</v>
      </c>
      <c r="M3157" s="3" t="b">
        <v>1</v>
      </c>
      <c r="N3157" s="3">
        <v>302</v>
      </c>
      <c r="O3157" s="3" t="b">
        <v>1</v>
      </c>
      <c r="P3157" s="3" t="s">
        <v>8266</v>
      </c>
      <c r="Q3157" s="8">
        <f t="shared" si="198"/>
        <v>1.885046</v>
      </c>
      <c r="R3157" s="10">
        <f t="shared" si="199"/>
        <v>31.209370860927152</v>
      </c>
      <c r="S3157" s="3" t="s">
        <v>8307</v>
      </c>
      <c r="T3157" s="3" t="s">
        <v>8308</v>
      </c>
    </row>
    <row r="3158" spans="1:20" ht="110" x14ac:dyDescent="0.2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14">
        <f t="shared" si="196"/>
        <v>41061.869722222218</v>
      </c>
      <c r="J3158" s="3">
        <v>1338591144</v>
      </c>
      <c r="K3158" s="14">
        <f t="shared" si="197"/>
        <v>41026.869722222218</v>
      </c>
      <c r="L3158" s="3">
        <v>1335567144</v>
      </c>
      <c r="M3158" s="3" t="b">
        <v>1</v>
      </c>
      <c r="N3158" s="3">
        <v>89</v>
      </c>
      <c r="O3158" s="3" t="b">
        <v>1</v>
      </c>
      <c r="P3158" s="3" t="s">
        <v>8266</v>
      </c>
      <c r="Q3158" s="8">
        <f t="shared" si="198"/>
        <v>1.0181818181818181</v>
      </c>
      <c r="R3158" s="10">
        <f t="shared" si="199"/>
        <v>62.921348314606739</v>
      </c>
      <c r="S3158" s="3" t="s">
        <v>8307</v>
      </c>
      <c r="T3158" s="3" t="s">
        <v>8308</v>
      </c>
    </row>
    <row r="3159" spans="1:20" ht="44" x14ac:dyDescent="0.2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14">
        <f t="shared" si="196"/>
        <v>41839.125</v>
      </c>
      <c r="J3159" s="3">
        <v>1405746000</v>
      </c>
      <c r="K3159" s="14">
        <f t="shared" si="197"/>
        <v>41829.704918981479</v>
      </c>
      <c r="L3159" s="3">
        <v>1404932105</v>
      </c>
      <c r="M3159" s="3" t="b">
        <v>1</v>
      </c>
      <c r="N3159" s="3">
        <v>41</v>
      </c>
      <c r="O3159" s="3" t="b">
        <v>1</v>
      </c>
      <c r="P3159" s="3" t="s">
        <v>8266</v>
      </c>
      <c r="Q3159" s="8">
        <f t="shared" si="198"/>
        <v>1.01</v>
      </c>
      <c r="R3159" s="10">
        <f t="shared" si="199"/>
        <v>98.536585365853654</v>
      </c>
      <c r="S3159" s="3" t="s">
        <v>8307</v>
      </c>
      <c r="T3159" s="3" t="s">
        <v>8308</v>
      </c>
    </row>
    <row r="3160" spans="1:20" ht="44" x14ac:dyDescent="0.2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14">
        <f t="shared" si="196"/>
        <v>41477.756388888884</v>
      </c>
      <c r="J3160" s="3">
        <v>1374523752</v>
      </c>
      <c r="K3160" s="14">
        <f t="shared" si="197"/>
        <v>41447.756388888891</v>
      </c>
      <c r="L3160" s="3">
        <v>1371931752</v>
      </c>
      <c r="M3160" s="3" t="b">
        <v>1</v>
      </c>
      <c r="N3160" s="3">
        <v>69</v>
      </c>
      <c r="O3160" s="3" t="b">
        <v>1</v>
      </c>
      <c r="P3160" s="3" t="s">
        <v>8266</v>
      </c>
      <c r="Q3160" s="8">
        <f t="shared" si="198"/>
        <v>1.1399999999999999</v>
      </c>
      <c r="R3160" s="10">
        <f t="shared" si="199"/>
        <v>82.608695652173907</v>
      </c>
      <c r="S3160" s="3" t="s">
        <v>8307</v>
      </c>
      <c r="T3160" s="3" t="s">
        <v>8308</v>
      </c>
    </row>
    <row r="3161" spans="1:20" ht="66" x14ac:dyDescent="0.2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14">
        <f t="shared" si="196"/>
        <v>40926.875</v>
      </c>
      <c r="J3161" s="3">
        <v>1326927600</v>
      </c>
      <c r="K3161" s="14">
        <f t="shared" si="197"/>
        <v>40883.983344907407</v>
      </c>
      <c r="L3161" s="3">
        <v>1323221761</v>
      </c>
      <c r="M3161" s="3" t="b">
        <v>1</v>
      </c>
      <c r="N3161" s="3">
        <v>52</v>
      </c>
      <c r="O3161" s="3" t="b">
        <v>1</v>
      </c>
      <c r="P3161" s="3" t="s">
        <v>8266</v>
      </c>
      <c r="Q3161" s="8">
        <f t="shared" si="198"/>
        <v>1.3348133333333334</v>
      </c>
      <c r="R3161" s="10">
        <f t="shared" si="199"/>
        <v>38.504230769230773</v>
      </c>
      <c r="S3161" s="3" t="s">
        <v>8307</v>
      </c>
      <c r="T3161" s="3" t="s">
        <v>8308</v>
      </c>
    </row>
    <row r="3162" spans="1:20" ht="110" x14ac:dyDescent="0.2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14">
        <f t="shared" si="196"/>
        <v>41864.124305555553</v>
      </c>
      <c r="J3162" s="3">
        <v>1407905940</v>
      </c>
      <c r="K3162" s="14">
        <f t="shared" si="197"/>
        <v>41841.181562499994</v>
      </c>
      <c r="L3162" s="3">
        <v>1405923687</v>
      </c>
      <c r="M3162" s="3" t="b">
        <v>1</v>
      </c>
      <c r="N3162" s="3">
        <v>57</v>
      </c>
      <c r="O3162" s="3" t="b">
        <v>1</v>
      </c>
      <c r="P3162" s="3" t="s">
        <v>8266</v>
      </c>
      <c r="Q3162" s="8">
        <f t="shared" si="198"/>
        <v>1.0153333333333334</v>
      </c>
      <c r="R3162" s="10">
        <f t="shared" si="199"/>
        <v>80.15789473684211</v>
      </c>
      <c r="S3162" s="3" t="s">
        <v>8307</v>
      </c>
      <c r="T3162" s="3" t="s">
        <v>8308</v>
      </c>
    </row>
    <row r="3163" spans="1:20" ht="110" x14ac:dyDescent="0.2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14">
        <f t="shared" si="196"/>
        <v>41927.452800925923</v>
      </c>
      <c r="J3163" s="3">
        <v>1413377522</v>
      </c>
      <c r="K3163" s="14">
        <f t="shared" si="197"/>
        <v>41897.452800925923</v>
      </c>
      <c r="L3163" s="3">
        <v>1410785522</v>
      </c>
      <c r="M3163" s="3" t="b">
        <v>1</v>
      </c>
      <c r="N3163" s="3">
        <v>74</v>
      </c>
      <c r="O3163" s="3" t="b">
        <v>1</v>
      </c>
      <c r="P3163" s="3" t="s">
        <v>8266</v>
      </c>
      <c r="Q3163" s="8">
        <f t="shared" si="198"/>
        <v>1.0509999999999999</v>
      </c>
      <c r="R3163" s="10">
        <f t="shared" si="199"/>
        <v>28.405405405405407</v>
      </c>
      <c r="S3163" s="3" t="s">
        <v>8307</v>
      </c>
      <c r="T3163" s="3" t="s">
        <v>8308</v>
      </c>
    </row>
    <row r="3164" spans="1:20" ht="88" x14ac:dyDescent="0.2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14">
        <f t="shared" si="196"/>
        <v>41827</v>
      </c>
      <c r="J3164" s="3">
        <v>1404698400</v>
      </c>
      <c r="K3164" s="14">
        <f t="shared" si="197"/>
        <v>41799.60256944444</v>
      </c>
      <c r="L3164" s="3">
        <v>1402331262</v>
      </c>
      <c r="M3164" s="3" t="b">
        <v>1</v>
      </c>
      <c r="N3164" s="3">
        <v>63</v>
      </c>
      <c r="O3164" s="3" t="b">
        <v>1</v>
      </c>
      <c r="P3164" s="3" t="s">
        <v>8266</v>
      </c>
      <c r="Q3164" s="8">
        <f t="shared" si="198"/>
        <v>1.2715000000000001</v>
      </c>
      <c r="R3164" s="10">
        <f t="shared" si="199"/>
        <v>80.730158730158735</v>
      </c>
      <c r="S3164" s="3" t="s">
        <v>8307</v>
      </c>
      <c r="T3164" s="3" t="s">
        <v>8308</v>
      </c>
    </row>
    <row r="3165" spans="1:20" ht="88" x14ac:dyDescent="0.2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14">
        <f t="shared" si="196"/>
        <v>41805.670428240737</v>
      </c>
      <c r="J3165" s="3">
        <v>1402855525</v>
      </c>
      <c r="K3165" s="14">
        <f t="shared" si="197"/>
        <v>41775.670428240737</v>
      </c>
      <c r="L3165" s="3">
        <v>1400263525</v>
      </c>
      <c r="M3165" s="3" t="b">
        <v>1</v>
      </c>
      <c r="N3165" s="3">
        <v>72</v>
      </c>
      <c r="O3165" s="3" t="b">
        <v>1</v>
      </c>
      <c r="P3165" s="3" t="s">
        <v>8266</v>
      </c>
      <c r="Q3165" s="8">
        <f t="shared" si="198"/>
        <v>1.1115384615384616</v>
      </c>
      <c r="R3165" s="10">
        <f t="shared" si="199"/>
        <v>200.69444444444446</v>
      </c>
      <c r="S3165" s="3" t="s">
        <v>8307</v>
      </c>
      <c r="T3165" s="3" t="s">
        <v>8308</v>
      </c>
    </row>
    <row r="3166" spans="1:20" ht="110" x14ac:dyDescent="0.2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14">
        <f t="shared" si="196"/>
        <v>41799.722395833334</v>
      </c>
      <c r="J3166" s="3">
        <v>1402341615</v>
      </c>
      <c r="K3166" s="14">
        <f t="shared" si="197"/>
        <v>41766.722395833327</v>
      </c>
      <c r="L3166" s="3">
        <v>1399490415</v>
      </c>
      <c r="M3166" s="3" t="b">
        <v>1</v>
      </c>
      <c r="N3166" s="3">
        <v>71</v>
      </c>
      <c r="O3166" s="3" t="b">
        <v>1</v>
      </c>
      <c r="P3166" s="3" t="s">
        <v>8266</v>
      </c>
      <c r="Q3166" s="8">
        <f t="shared" si="198"/>
        <v>1.0676000000000001</v>
      </c>
      <c r="R3166" s="10">
        <f t="shared" si="199"/>
        <v>37.591549295774648</v>
      </c>
      <c r="S3166" s="3" t="s">
        <v>8307</v>
      </c>
      <c r="T3166" s="3" t="s">
        <v>8308</v>
      </c>
    </row>
    <row r="3167" spans="1:20" ht="110" x14ac:dyDescent="0.2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14">
        <f t="shared" si="196"/>
        <v>40666.082638888889</v>
      </c>
      <c r="J3167" s="3">
        <v>1304395140</v>
      </c>
      <c r="K3167" s="14">
        <f t="shared" si="197"/>
        <v>40644.075925925921</v>
      </c>
      <c r="L3167" s="3">
        <v>1302493760</v>
      </c>
      <c r="M3167" s="3" t="b">
        <v>1</v>
      </c>
      <c r="N3167" s="3">
        <v>21</v>
      </c>
      <c r="O3167" s="3" t="b">
        <v>1</v>
      </c>
      <c r="P3167" s="3" t="s">
        <v>8266</v>
      </c>
      <c r="Q3167" s="8">
        <f t="shared" si="198"/>
        <v>1.6266666666666667</v>
      </c>
      <c r="R3167" s="10">
        <f t="shared" si="199"/>
        <v>58.095238095238095</v>
      </c>
      <c r="S3167" s="3" t="s">
        <v>8307</v>
      </c>
      <c r="T3167" s="3" t="s">
        <v>8308</v>
      </c>
    </row>
    <row r="3168" spans="1:20" ht="88" x14ac:dyDescent="0.2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14">
        <f t="shared" si="196"/>
        <v>41969.249305555553</v>
      </c>
      <c r="J3168" s="3">
        <v>1416988740</v>
      </c>
      <c r="K3168" s="14">
        <f t="shared" si="197"/>
        <v>41940.608252314814</v>
      </c>
      <c r="L3168" s="3">
        <v>1414514153</v>
      </c>
      <c r="M3168" s="3" t="b">
        <v>1</v>
      </c>
      <c r="N3168" s="3">
        <v>930</v>
      </c>
      <c r="O3168" s="3" t="b">
        <v>1</v>
      </c>
      <c r="P3168" s="3" t="s">
        <v>8266</v>
      </c>
      <c r="Q3168" s="8">
        <f t="shared" si="198"/>
        <v>1.6022808571428573</v>
      </c>
      <c r="R3168" s="10">
        <f t="shared" si="199"/>
        <v>60.300892473118282</v>
      </c>
      <c r="S3168" s="3" t="s">
        <v>8307</v>
      </c>
      <c r="T3168" s="3" t="s">
        <v>8308</v>
      </c>
    </row>
    <row r="3169" spans="1:20" ht="44" x14ac:dyDescent="0.2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14">
        <f t="shared" si="196"/>
        <v>41853.092372685183</v>
      </c>
      <c r="J3169" s="3">
        <v>1406952781</v>
      </c>
      <c r="K3169" s="14">
        <f t="shared" si="197"/>
        <v>41839.092372685183</v>
      </c>
      <c r="L3169" s="3">
        <v>1405743181</v>
      </c>
      <c r="M3169" s="3" t="b">
        <v>1</v>
      </c>
      <c r="N3169" s="3">
        <v>55</v>
      </c>
      <c r="O3169" s="3" t="b">
        <v>1</v>
      </c>
      <c r="P3169" s="3" t="s">
        <v>8266</v>
      </c>
      <c r="Q3169" s="8">
        <f t="shared" si="198"/>
        <v>1.1616666666666666</v>
      </c>
      <c r="R3169" s="10">
        <f t="shared" si="199"/>
        <v>63.363636363636367</v>
      </c>
      <c r="S3169" s="3" t="s">
        <v>8307</v>
      </c>
      <c r="T3169" s="3" t="s">
        <v>8308</v>
      </c>
    </row>
    <row r="3170" spans="1:20" ht="88" x14ac:dyDescent="0.2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14">
        <f t="shared" si="196"/>
        <v>41803.833333333328</v>
      </c>
      <c r="J3170" s="3">
        <v>1402696800</v>
      </c>
      <c r="K3170" s="14">
        <f t="shared" si="197"/>
        <v>41772.022604166668</v>
      </c>
      <c r="L3170" s="3">
        <v>1399948353</v>
      </c>
      <c r="M3170" s="3" t="b">
        <v>1</v>
      </c>
      <c r="N3170" s="3">
        <v>61</v>
      </c>
      <c r="O3170" s="3" t="b">
        <v>1</v>
      </c>
      <c r="P3170" s="3" t="s">
        <v>8266</v>
      </c>
      <c r="Q3170" s="8">
        <f t="shared" si="198"/>
        <v>1.242</v>
      </c>
      <c r="R3170" s="10">
        <f t="shared" si="199"/>
        <v>50.901639344262293</v>
      </c>
      <c r="S3170" s="3" t="s">
        <v>8307</v>
      </c>
      <c r="T3170" s="3" t="s">
        <v>8308</v>
      </c>
    </row>
    <row r="3171" spans="1:20" ht="66" x14ac:dyDescent="0.2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14">
        <f t="shared" si="196"/>
        <v>41621.124305555553</v>
      </c>
      <c r="J3171" s="3">
        <v>1386910740</v>
      </c>
      <c r="K3171" s="14">
        <f t="shared" si="197"/>
        <v>41591.654641203699</v>
      </c>
      <c r="L3171" s="3">
        <v>1384364561</v>
      </c>
      <c r="M3171" s="3" t="b">
        <v>1</v>
      </c>
      <c r="N3171" s="3">
        <v>82</v>
      </c>
      <c r="O3171" s="3" t="b">
        <v>1</v>
      </c>
      <c r="P3171" s="3" t="s">
        <v>8266</v>
      </c>
      <c r="Q3171" s="8">
        <f t="shared" si="198"/>
        <v>1.030125</v>
      </c>
      <c r="R3171" s="10">
        <f t="shared" si="199"/>
        <v>100.5</v>
      </c>
      <c r="S3171" s="3" t="s">
        <v>8307</v>
      </c>
      <c r="T3171" s="3" t="s">
        <v>8308</v>
      </c>
    </row>
    <row r="3172" spans="1:20" ht="66" x14ac:dyDescent="0.2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14">
        <f t="shared" si="196"/>
        <v>41822.083333333328</v>
      </c>
      <c r="J3172" s="3">
        <v>1404273600</v>
      </c>
      <c r="K3172" s="14">
        <f t="shared" si="197"/>
        <v>41788.997037037036</v>
      </c>
      <c r="L3172" s="3">
        <v>1401414944</v>
      </c>
      <c r="M3172" s="3" t="b">
        <v>1</v>
      </c>
      <c r="N3172" s="3">
        <v>71</v>
      </c>
      <c r="O3172" s="3" t="b">
        <v>1</v>
      </c>
      <c r="P3172" s="3" t="s">
        <v>8266</v>
      </c>
      <c r="Q3172" s="8">
        <f t="shared" si="198"/>
        <v>1.1225000000000001</v>
      </c>
      <c r="R3172" s="10">
        <f t="shared" si="199"/>
        <v>31.619718309859156</v>
      </c>
      <c r="S3172" s="3" t="s">
        <v>8307</v>
      </c>
      <c r="T3172" s="3" t="s">
        <v>8308</v>
      </c>
    </row>
    <row r="3173" spans="1:20" ht="110" x14ac:dyDescent="0.2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14">
        <f t="shared" si="196"/>
        <v>42496.524976851848</v>
      </c>
      <c r="J3173" s="3">
        <v>1462545358</v>
      </c>
      <c r="K3173" s="14">
        <f t="shared" si="197"/>
        <v>42466.524976851848</v>
      </c>
      <c r="L3173" s="3">
        <v>1459953358</v>
      </c>
      <c r="M3173" s="3" t="b">
        <v>1</v>
      </c>
      <c r="N3173" s="3">
        <v>117</v>
      </c>
      <c r="O3173" s="3" t="b">
        <v>1</v>
      </c>
      <c r="P3173" s="3" t="s">
        <v>8266</v>
      </c>
      <c r="Q3173" s="8">
        <f t="shared" si="198"/>
        <v>1.0881428571428571</v>
      </c>
      <c r="R3173" s="10">
        <f t="shared" si="199"/>
        <v>65.102564102564102</v>
      </c>
      <c r="S3173" s="3" t="s">
        <v>8307</v>
      </c>
      <c r="T3173" s="3" t="s">
        <v>8308</v>
      </c>
    </row>
    <row r="3174" spans="1:20" ht="88" x14ac:dyDescent="0.2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14">
        <f t="shared" si="196"/>
        <v>40953.646620370368</v>
      </c>
      <c r="J3174" s="3">
        <v>1329240668</v>
      </c>
      <c r="K3174" s="14">
        <f t="shared" si="197"/>
        <v>40923.646620370368</v>
      </c>
      <c r="L3174" s="3">
        <v>1326648668</v>
      </c>
      <c r="M3174" s="3" t="b">
        <v>1</v>
      </c>
      <c r="N3174" s="3">
        <v>29</v>
      </c>
      <c r="O3174" s="3" t="b">
        <v>1</v>
      </c>
      <c r="P3174" s="3" t="s">
        <v>8266</v>
      </c>
      <c r="Q3174" s="8">
        <f t="shared" si="198"/>
        <v>1.1499999999999999</v>
      </c>
      <c r="R3174" s="10">
        <f t="shared" si="199"/>
        <v>79.310344827586206</v>
      </c>
      <c r="S3174" s="3" t="s">
        <v>8307</v>
      </c>
      <c r="T3174" s="3" t="s">
        <v>8308</v>
      </c>
    </row>
    <row r="3175" spans="1:20" ht="88" x14ac:dyDescent="0.2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14">
        <f t="shared" si="196"/>
        <v>41908.795046296291</v>
      </c>
      <c r="J3175" s="3">
        <v>1411765492</v>
      </c>
      <c r="K3175" s="14">
        <f t="shared" si="197"/>
        <v>41878.795046296298</v>
      </c>
      <c r="L3175" s="3">
        <v>1409173492</v>
      </c>
      <c r="M3175" s="3" t="b">
        <v>1</v>
      </c>
      <c r="N3175" s="3">
        <v>74</v>
      </c>
      <c r="O3175" s="3" t="b">
        <v>1</v>
      </c>
      <c r="P3175" s="3" t="s">
        <v>8266</v>
      </c>
      <c r="Q3175" s="8">
        <f t="shared" si="198"/>
        <v>1.03</v>
      </c>
      <c r="R3175" s="10">
        <f t="shared" si="199"/>
        <v>139.18918918918919</v>
      </c>
      <c r="S3175" s="3" t="s">
        <v>8307</v>
      </c>
      <c r="T3175" s="3" t="s">
        <v>8308</v>
      </c>
    </row>
    <row r="3176" spans="1:20" ht="110" x14ac:dyDescent="0.2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14">
        <f t="shared" si="196"/>
        <v>41876.781342592592</v>
      </c>
      <c r="J3176" s="3">
        <v>1408999508</v>
      </c>
      <c r="K3176" s="14">
        <f t="shared" si="197"/>
        <v>41862.781342592592</v>
      </c>
      <c r="L3176" s="3">
        <v>1407789908</v>
      </c>
      <c r="M3176" s="3" t="b">
        <v>1</v>
      </c>
      <c r="N3176" s="3">
        <v>23</v>
      </c>
      <c r="O3176" s="3" t="b">
        <v>1</v>
      </c>
      <c r="P3176" s="3" t="s">
        <v>8266</v>
      </c>
      <c r="Q3176" s="8">
        <f t="shared" si="198"/>
        <v>1.0113333333333334</v>
      </c>
      <c r="R3176" s="10">
        <f t="shared" si="199"/>
        <v>131.91304347826087</v>
      </c>
      <c r="S3176" s="3" t="s">
        <v>8307</v>
      </c>
      <c r="T3176" s="3" t="s">
        <v>8308</v>
      </c>
    </row>
    <row r="3177" spans="1:20" ht="110" x14ac:dyDescent="0.2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14">
        <f t="shared" si="196"/>
        <v>40591.803553240738</v>
      </c>
      <c r="J3177" s="3">
        <v>1297977427</v>
      </c>
      <c r="K3177" s="14">
        <f t="shared" si="197"/>
        <v>40531.803553240738</v>
      </c>
      <c r="L3177" s="3">
        <v>1292793427</v>
      </c>
      <c r="M3177" s="3" t="b">
        <v>1</v>
      </c>
      <c r="N3177" s="3">
        <v>60</v>
      </c>
      <c r="O3177" s="3" t="b">
        <v>1</v>
      </c>
      <c r="P3177" s="3" t="s">
        <v>8266</v>
      </c>
      <c r="Q3177" s="8">
        <f t="shared" si="198"/>
        <v>1.0955999999999999</v>
      </c>
      <c r="R3177" s="10">
        <f t="shared" si="199"/>
        <v>91.3</v>
      </c>
      <c r="S3177" s="3" t="s">
        <v>8307</v>
      </c>
      <c r="T3177" s="3" t="s">
        <v>8308</v>
      </c>
    </row>
    <row r="3178" spans="1:20" ht="88" x14ac:dyDescent="0.2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14">
        <f t="shared" si="196"/>
        <v>41504.541666666664</v>
      </c>
      <c r="J3178" s="3">
        <v>1376838000</v>
      </c>
      <c r="K3178" s="14">
        <f t="shared" si="197"/>
        <v>41477.847581018512</v>
      </c>
      <c r="L3178" s="3">
        <v>1374531631</v>
      </c>
      <c r="M3178" s="3" t="b">
        <v>1</v>
      </c>
      <c r="N3178" s="3">
        <v>55</v>
      </c>
      <c r="O3178" s="3" t="b">
        <v>1</v>
      </c>
      <c r="P3178" s="3" t="s">
        <v>8266</v>
      </c>
      <c r="Q3178" s="8">
        <f t="shared" si="198"/>
        <v>1.148421052631579</v>
      </c>
      <c r="R3178" s="10">
        <f t="shared" si="199"/>
        <v>39.672727272727272</v>
      </c>
      <c r="S3178" s="3" t="s">
        <v>8307</v>
      </c>
      <c r="T3178" s="3" t="s">
        <v>8308</v>
      </c>
    </row>
    <row r="3179" spans="1:20" ht="88" x14ac:dyDescent="0.2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14">
        <f t="shared" si="196"/>
        <v>41811.583437499998</v>
      </c>
      <c r="J3179" s="3">
        <v>1403366409</v>
      </c>
      <c r="K3179" s="14">
        <f t="shared" si="197"/>
        <v>41781.583437499998</v>
      </c>
      <c r="L3179" s="3">
        <v>1400774409</v>
      </c>
      <c r="M3179" s="3" t="b">
        <v>1</v>
      </c>
      <c r="N3179" s="3">
        <v>51</v>
      </c>
      <c r="O3179" s="3" t="b">
        <v>1</v>
      </c>
      <c r="P3179" s="3" t="s">
        <v>8266</v>
      </c>
      <c r="Q3179" s="8">
        <f t="shared" si="198"/>
        <v>1.1739999999999999</v>
      </c>
      <c r="R3179" s="10">
        <f t="shared" si="199"/>
        <v>57.549019607843135</v>
      </c>
      <c r="S3179" s="3" t="s">
        <v>8307</v>
      </c>
      <c r="T3179" s="3" t="s">
        <v>8308</v>
      </c>
    </row>
    <row r="3180" spans="1:20" ht="110" x14ac:dyDescent="0.2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14">
        <f t="shared" si="196"/>
        <v>41836.521701388883</v>
      </c>
      <c r="J3180" s="3">
        <v>1405521075</v>
      </c>
      <c r="K3180" s="14">
        <f t="shared" si="197"/>
        <v>41806.521701388883</v>
      </c>
      <c r="L3180" s="3">
        <v>1402929075</v>
      </c>
      <c r="M3180" s="3" t="b">
        <v>1</v>
      </c>
      <c r="N3180" s="3">
        <v>78</v>
      </c>
      <c r="O3180" s="3" t="b">
        <v>1</v>
      </c>
      <c r="P3180" s="3" t="s">
        <v>8266</v>
      </c>
      <c r="Q3180" s="8">
        <f t="shared" si="198"/>
        <v>1.7173333333333334</v>
      </c>
      <c r="R3180" s="10">
        <f t="shared" si="199"/>
        <v>33.025641025641029</v>
      </c>
      <c r="S3180" s="3" t="s">
        <v>8307</v>
      </c>
      <c r="T3180" s="3" t="s">
        <v>8308</v>
      </c>
    </row>
    <row r="3181" spans="1:20" ht="66" x14ac:dyDescent="0.2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14">
        <f t="shared" si="196"/>
        <v>41400.61887731481</v>
      </c>
      <c r="J3181" s="3">
        <v>1367859071</v>
      </c>
      <c r="K3181" s="14">
        <f t="shared" si="197"/>
        <v>41375.61887731481</v>
      </c>
      <c r="L3181" s="3">
        <v>1365699071</v>
      </c>
      <c r="M3181" s="3" t="b">
        <v>1</v>
      </c>
      <c r="N3181" s="3">
        <v>62</v>
      </c>
      <c r="O3181" s="3" t="b">
        <v>1</v>
      </c>
      <c r="P3181" s="3" t="s">
        <v>8266</v>
      </c>
      <c r="Q3181" s="8">
        <f t="shared" si="198"/>
        <v>1.1416238095238094</v>
      </c>
      <c r="R3181" s="10">
        <f t="shared" si="199"/>
        <v>77.335806451612896</v>
      </c>
      <c r="S3181" s="3" t="s">
        <v>8307</v>
      </c>
      <c r="T3181" s="3" t="s">
        <v>8308</v>
      </c>
    </row>
    <row r="3182" spans="1:20" ht="88" x14ac:dyDescent="0.2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14">
        <f t="shared" si="196"/>
        <v>41810.329270833332</v>
      </c>
      <c r="J3182" s="3">
        <v>1403258049</v>
      </c>
      <c r="K3182" s="14">
        <f t="shared" si="197"/>
        <v>41780.329270833332</v>
      </c>
      <c r="L3182" s="3">
        <v>1400666049</v>
      </c>
      <c r="M3182" s="3" t="b">
        <v>1</v>
      </c>
      <c r="N3182" s="3">
        <v>45</v>
      </c>
      <c r="O3182" s="3" t="b">
        <v>1</v>
      </c>
      <c r="P3182" s="3" t="s">
        <v>8266</v>
      </c>
      <c r="Q3182" s="8">
        <f t="shared" si="198"/>
        <v>1.1975</v>
      </c>
      <c r="R3182" s="10">
        <f t="shared" si="199"/>
        <v>31.933333333333334</v>
      </c>
      <c r="S3182" s="3" t="s">
        <v>8307</v>
      </c>
      <c r="T3182" s="3" t="s">
        <v>8308</v>
      </c>
    </row>
    <row r="3183" spans="1:20" ht="110" x14ac:dyDescent="0.2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14">
        <f t="shared" si="196"/>
        <v>41805.583333333328</v>
      </c>
      <c r="J3183" s="3">
        <v>1402848000</v>
      </c>
      <c r="K3183" s="14">
        <f t="shared" si="197"/>
        <v>41779.226701388885</v>
      </c>
      <c r="L3183" s="3">
        <v>1400570787</v>
      </c>
      <c r="M3183" s="3" t="b">
        <v>1</v>
      </c>
      <c r="N3183" s="3">
        <v>15</v>
      </c>
      <c r="O3183" s="3" t="b">
        <v>1</v>
      </c>
      <c r="P3183" s="3" t="s">
        <v>8266</v>
      </c>
      <c r="Q3183" s="8">
        <f t="shared" si="198"/>
        <v>1.0900000000000001</v>
      </c>
      <c r="R3183" s="10">
        <f t="shared" si="199"/>
        <v>36.333333333333336</v>
      </c>
      <c r="S3183" s="3" t="s">
        <v>8307</v>
      </c>
      <c r="T3183" s="3" t="s">
        <v>8308</v>
      </c>
    </row>
    <row r="3184" spans="1:20" ht="110" x14ac:dyDescent="0.2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14">
        <f t="shared" si="196"/>
        <v>40939.625</v>
      </c>
      <c r="J3184" s="3">
        <v>1328029200</v>
      </c>
      <c r="K3184" s="14">
        <f t="shared" si="197"/>
        <v>40883.865983796291</v>
      </c>
      <c r="L3184" s="3">
        <v>1323211621</v>
      </c>
      <c r="M3184" s="3" t="b">
        <v>1</v>
      </c>
      <c r="N3184" s="3">
        <v>151</v>
      </c>
      <c r="O3184" s="3" t="b">
        <v>1</v>
      </c>
      <c r="P3184" s="3" t="s">
        <v>8266</v>
      </c>
      <c r="Q3184" s="8">
        <f t="shared" si="198"/>
        <v>1.0088571428571429</v>
      </c>
      <c r="R3184" s="10">
        <f t="shared" si="199"/>
        <v>46.768211920529801</v>
      </c>
      <c r="S3184" s="3" t="s">
        <v>8307</v>
      </c>
      <c r="T3184" s="3" t="s">
        <v>8308</v>
      </c>
    </row>
    <row r="3185" spans="1:20" ht="88" x14ac:dyDescent="0.2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14">
        <f t="shared" si="196"/>
        <v>41509.711446759255</v>
      </c>
      <c r="J3185" s="3">
        <v>1377284669</v>
      </c>
      <c r="K3185" s="14">
        <f t="shared" si="197"/>
        <v>41491.711446759255</v>
      </c>
      <c r="L3185" s="3">
        <v>1375729469</v>
      </c>
      <c r="M3185" s="3" t="b">
        <v>1</v>
      </c>
      <c r="N3185" s="3">
        <v>68</v>
      </c>
      <c r="O3185" s="3" t="b">
        <v>1</v>
      </c>
      <c r="P3185" s="3" t="s">
        <v>8266</v>
      </c>
      <c r="Q3185" s="8">
        <f t="shared" si="198"/>
        <v>1.0900000000000001</v>
      </c>
      <c r="R3185" s="10">
        <f t="shared" si="199"/>
        <v>40.073529411764703</v>
      </c>
      <c r="S3185" s="3" t="s">
        <v>8307</v>
      </c>
      <c r="T3185" s="3" t="s">
        <v>8308</v>
      </c>
    </row>
    <row r="3186" spans="1:20" ht="66" x14ac:dyDescent="0.2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14">
        <f t="shared" si="196"/>
        <v>41821.910081018512</v>
      </c>
      <c r="J3186" s="3">
        <v>1404258631</v>
      </c>
      <c r="K3186" s="14">
        <f t="shared" si="197"/>
        <v>41791.910081018512</v>
      </c>
      <c r="L3186" s="3">
        <v>1401666631</v>
      </c>
      <c r="M3186" s="3" t="b">
        <v>1</v>
      </c>
      <c r="N3186" s="3">
        <v>46</v>
      </c>
      <c r="O3186" s="3" t="b">
        <v>1</v>
      </c>
      <c r="P3186" s="3" t="s">
        <v>8266</v>
      </c>
      <c r="Q3186" s="8">
        <f t="shared" si="198"/>
        <v>1.0720930232558139</v>
      </c>
      <c r="R3186" s="10">
        <f t="shared" si="199"/>
        <v>100.21739130434783</v>
      </c>
      <c r="S3186" s="3" t="s">
        <v>8307</v>
      </c>
      <c r="T3186" s="3" t="s">
        <v>8308</v>
      </c>
    </row>
    <row r="3187" spans="1:20" ht="88" x14ac:dyDescent="0.2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14">
        <f t="shared" si="196"/>
        <v>41836.893993055557</v>
      </c>
      <c r="J3187" s="3">
        <v>1405553241</v>
      </c>
      <c r="K3187" s="14">
        <f t="shared" si="197"/>
        <v>41829.893993055557</v>
      </c>
      <c r="L3187" s="3">
        <v>1404948441</v>
      </c>
      <c r="M3187" s="3" t="b">
        <v>1</v>
      </c>
      <c r="N3187" s="3">
        <v>24</v>
      </c>
      <c r="O3187" s="3" t="b">
        <v>1</v>
      </c>
      <c r="P3187" s="3" t="s">
        <v>8266</v>
      </c>
      <c r="Q3187" s="8">
        <f t="shared" si="198"/>
        <v>1</v>
      </c>
      <c r="R3187" s="10">
        <f t="shared" si="199"/>
        <v>41.666666666666664</v>
      </c>
      <c r="S3187" s="3" t="s">
        <v>8307</v>
      </c>
      <c r="T3187" s="3" t="s">
        <v>8308</v>
      </c>
    </row>
    <row r="3188" spans="1:20" ht="88" x14ac:dyDescent="0.2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14">
        <f t="shared" si="196"/>
        <v>41898.791666666664</v>
      </c>
      <c r="J3188" s="3">
        <v>1410901200</v>
      </c>
      <c r="K3188" s="14">
        <f t="shared" si="197"/>
        <v>41868.840717592589</v>
      </c>
      <c r="L3188" s="3">
        <v>1408313438</v>
      </c>
      <c r="M3188" s="3" t="b">
        <v>1</v>
      </c>
      <c r="N3188" s="3">
        <v>70</v>
      </c>
      <c r="O3188" s="3" t="b">
        <v>1</v>
      </c>
      <c r="P3188" s="3" t="s">
        <v>8266</v>
      </c>
      <c r="Q3188" s="8">
        <f t="shared" si="198"/>
        <v>1.0218750000000001</v>
      </c>
      <c r="R3188" s="10">
        <f t="shared" si="199"/>
        <v>46.714285714285715</v>
      </c>
      <c r="S3188" s="3" t="s">
        <v>8307</v>
      </c>
      <c r="T3188" s="3" t="s">
        <v>8308</v>
      </c>
    </row>
    <row r="3189" spans="1:20" ht="110" x14ac:dyDescent="0.2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14">
        <f t="shared" si="196"/>
        <v>41855.583020833328</v>
      </c>
      <c r="J3189" s="3">
        <v>1407167973</v>
      </c>
      <c r="K3189" s="14">
        <f t="shared" si="197"/>
        <v>41835.583020833328</v>
      </c>
      <c r="L3189" s="3">
        <v>1405439973</v>
      </c>
      <c r="M3189" s="3" t="b">
        <v>1</v>
      </c>
      <c r="N3189" s="3">
        <v>244</v>
      </c>
      <c r="O3189" s="3" t="b">
        <v>1</v>
      </c>
      <c r="P3189" s="3" t="s">
        <v>8266</v>
      </c>
      <c r="Q3189" s="8">
        <f t="shared" si="198"/>
        <v>1.1629333333333334</v>
      </c>
      <c r="R3189" s="10">
        <f t="shared" si="199"/>
        <v>71.491803278688522</v>
      </c>
      <c r="S3189" s="3" t="s">
        <v>8307</v>
      </c>
      <c r="T3189" s="3" t="s">
        <v>8308</v>
      </c>
    </row>
    <row r="3190" spans="1:20" ht="110" x14ac:dyDescent="0.2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14">
        <f t="shared" si="196"/>
        <v>42165.332199074073</v>
      </c>
      <c r="J3190" s="3">
        <v>1433930302</v>
      </c>
      <c r="K3190" s="14">
        <f t="shared" si="197"/>
        <v>42144.332199074073</v>
      </c>
      <c r="L3190" s="3">
        <v>1432115902</v>
      </c>
      <c r="M3190" s="3" t="b">
        <v>0</v>
      </c>
      <c r="N3190" s="3">
        <v>9</v>
      </c>
      <c r="O3190" s="3" t="b">
        <v>0</v>
      </c>
      <c r="P3190" s="3" t="s">
        <v>8300</v>
      </c>
      <c r="Q3190" s="8">
        <f t="shared" si="198"/>
        <v>0.65</v>
      </c>
      <c r="R3190" s="10">
        <f t="shared" si="199"/>
        <v>14.444444444444445</v>
      </c>
      <c r="S3190" s="3" t="s">
        <v>8307</v>
      </c>
      <c r="T3190" s="3" t="s">
        <v>8349</v>
      </c>
    </row>
    <row r="3191" spans="1:20" ht="110" x14ac:dyDescent="0.2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14">
        <f t="shared" si="196"/>
        <v>42148.263101851851</v>
      </c>
      <c r="J3191" s="3">
        <v>1432455532</v>
      </c>
      <c r="K3191" s="14">
        <f t="shared" si="197"/>
        <v>42118.263101851851</v>
      </c>
      <c r="L3191" s="3">
        <v>1429863532</v>
      </c>
      <c r="M3191" s="3" t="b">
        <v>0</v>
      </c>
      <c r="N3191" s="3">
        <v>19</v>
      </c>
      <c r="O3191" s="3" t="b">
        <v>0</v>
      </c>
      <c r="P3191" s="3" t="s">
        <v>8300</v>
      </c>
      <c r="Q3191" s="8">
        <f t="shared" si="198"/>
        <v>0.12327272727272727</v>
      </c>
      <c r="R3191" s="10">
        <f t="shared" si="199"/>
        <v>356.84210526315792</v>
      </c>
      <c r="S3191" s="3" t="s">
        <v>8307</v>
      </c>
      <c r="T3191" s="3" t="s">
        <v>8349</v>
      </c>
    </row>
    <row r="3192" spans="1:20" ht="88" x14ac:dyDescent="0.2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14">
        <f t="shared" si="196"/>
        <v>42713.109664351847</v>
      </c>
      <c r="J3192" s="3">
        <v>1481258275</v>
      </c>
      <c r="K3192" s="14">
        <f t="shared" si="197"/>
        <v>42683.067997685182</v>
      </c>
      <c r="L3192" s="3">
        <v>1478662675</v>
      </c>
      <c r="M3192" s="3" t="b">
        <v>0</v>
      </c>
      <c r="N3192" s="3">
        <v>0</v>
      </c>
      <c r="O3192" s="3" t="b">
        <v>0</v>
      </c>
      <c r="P3192" s="3" t="s">
        <v>8300</v>
      </c>
      <c r="Q3192" s="8">
        <f t="shared" si="198"/>
        <v>0</v>
      </c>
      <c r="R3192" s="10" t="e">
        <f t="shared" si="199"/>
        <v>#DIV/0!</v>
      </c>
      <c r="S3192" s="3" t="s">
        <v>8307</v>
      </c>
      <c r="T3192" s="3" t="s">
        <v>8349</v>
      </c>
    </row>
    <row r="3193" spans="1:20" ht="88" x14ac:dyDescent="0.2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14">
        <f t="shared" si="196"/>
        <v>42598.672094907401</v>
      </c>
      <c r="J3193" s="3">
        <v>1471370869</v>
      </c>
      <c r="K3193" s="14">
        <f t="shared" si="197"/>
        <v>42538.672094907401</v>
      </c>
      <c r="L3193" s="3">
        <v>1466186869</v>
      </c>
      <c r="M3193" s="3" t="b">
        <v>0</v>
      </c>
      <c r="N3193" s="3">
        <v>4</v>
      </c>
      <c r="O3193" s="3" t="b">
        <v>0</v>
      </c>
      <c r="P3193" s="3" t="s">
        <v>8300</v>
      </c>
      <c r="Q3193" s="8">
        <f t="shared" si="198"/>
        <v>4.0266666666666666E-2</v>
      </c>
      <c r="R3193" s="10">
        <f t="shared" si="199"/>
        <v>37.75</v>
      </c>
      <c r="S3193" s="3" t="s">
        <v>8307</v>
      </c>
      <c r="T3193" s="3" t="s">
        <v>8349</v>
      </c>
    </row>
    <row r="3194" spans="1:20" ht="88" x14ac:dyDescent="0.2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14">
        <f t="shared" si="196"/>
        <v>42063.833333333336</v>
      </c>
      <c r="J3194" s="3">
        <v>1425160800</v>
      </c>
      <c r="K3194" s="14">
        <f t="shared" si="197"/>
        <v>42018.857164351844</v>
      </c>
      <c r="L3194" s="3">
        <v>1421274859</v>
      </c>
      <c r="M3194" s="3" t="b">
        <v>0</v>
      </c>
      <c r="N3194" s="3">
        <v>8</v>
      </c>
      <c r="O3194" s="3" t="b">
        <v>0</v>
      </c>
      <c r="P3194" s="3" t="s">
        <v>8300</v>
      </c>
      <c r="Q3194" s="8">
        <f t="shared" si="198"/>
        <v>1.0200000000000001E-2</v>
      </c>
      <c r="R3194" s="10">
        <f t="shared" si="199"/>
        <v>12.75</v>
      </c>
      <c r="S3194" s="3" t="s">
        <v>8307</v>
      </c>
      <c r="T3194" s="3" t="s">
        <v>8349</v>
      </c>
    </row>
    <row r="3195" spans="1:20" ht="88" x14ac:dyDescent="0.2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14">
        <f t="shared" si="196"/>
        <v>42055.884907407402</v>
      </c>
      <c r="J3195" s="3">
        <v>1424474056</v>
      </c>
      <c r="K3195" s="14">
        <f t="shared" si="197"/>
        <v>42010.884907407402</v>
      </c>
      <c r="L3195" s="3">
        <v>1420586056</v>
      </c>
      <c r="M3195" s="3" t="b">
        <v>0</v>
      </c>
      <c r="N3195" s="3">
        <v>24</v>
      </c>
      <c r="O3195" s="3" t="b">
        <v>0</v>
      </c>
      <c r="P3195" s="3" t="s">
        <v>8300</v>
      </c>
      <c r="Q3195" s="8">
        <f t="shared" si="198"/>
        <v>0.1174</v>
      </c>
      <c r="R3195" s="10">
        <f t="shared" si="199"/>
        <v>24.458333333333332</v>
      </c>
      <c r="S3195" s="3" t="s">
        <v>8307</v>
      </c>
      <c r="T3195" s="3" t="s">
        <v>8349</v>
      </c>
    </row>
    <row r="3196" spans="1:20" ht="110" x14ac:dyDescent="0.2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14">
        <f t="shared" si="196"/>
        <v>42211.979143518511</v>
      </c>
      <c r="J3196" s="3">
        <v>1437960598</v>
      </c>
      <c r="K3196" s="14">
        <f t="shared" si="197"/>
        <v>42181.979143518511</v>
      </c>
      <c r="L3196" s="3">
        <v>1435368598</v>
      </c>
      <c r="M3196" s="3" t="b">
        <v>0</v>
      </c>
      <c r="N3196" s="3">
        <v>0</v>
      </c>
      <c r="O3196" s="3" t="b">
        <v>0</v>
      </c>
      <c r="P3196" s="3" t="s">
        <v>8300</v>
      </c>
      <c r="Q3196" s="8">
        <f t="shared" si="198"/>
        <v>0</v>
      </c>
      <c r="R3196" s="10" t="e">
        <f t="shared" si="199"/>
        <v>#DIV/0!</v>
      </c>
      <c r="S3196" s="3" t="s">
        <v>8307</v>
      </c>
      <c r="T3196" s="3" t="s">
        <v>8349</v>
      </c>
    </row>
    <row r="3197" spans="1:20" ht="110" x14ac:dyDescent="0.2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14">
        <f t="shared" si="196"/>
        <v>42047.510902777773</v>
      </c>
      <c r="J3197" s="3">
        <v>1423750542</v>
      </c>
      <c r="K3197" s="14">
        <f t="shared" si="197"/>
        <v>42017.510902777773</v>
      </c>
      <c r="L3197" s="3">
        <v>1421158542</v>
      </c>
      <c r="M3197" s="3" t="b">
        <v>0</v>
      </c>
      <c r="N3197" s="3">
        <v>39</v>
      </c>
      <c r="O3197" s="3" t="b">
        <v>0</v>
      </c>
      <c r="P3197" s="3" t="s">
        <v>8300</v>
      </c>
      <c r="Q3197" s="8">
        <f t="shared" si="198"/>
        <v>0.59142857142857141</v>
      </c>
      <c r="R3197" s="10">
        <f t="shared" si="199"/>
        <v>53.07692307692308</v>
      </c>
      <c r="S3197" s="3" t="s">
        <v>8307</v>
      </c>
      <c r="T3197" s="3" t="s">
        <v>8349</v>
      </c>
    </row>
    <row r="3198" spans="1:20" ht="88" x14ac:dyDescent="0.2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14">
        <f t="shared" si="196"/>
        <v>42217.499999999993</v>
      </c>
      <c r="J3198" s="3">
        <v>1438437600</v>
      </c>
      <c r="K3198" s="14">
        <f t="shared" si="197"/>
        <v>42157.514756944445</v>
      </c>
      <c r="L3198" s="3">
        <v>1433254875</v>
      </c>
      <c r="M3198" s="3" t="b">
        <v>0</v>
      </c>
      <c r="N3198" s="3">
        <v>6</v>
      </c>
      <c r="O3198" s="3" t="b">
        <v>0</v>
      </c>
      <c r="P3198" s="3" t="s">
        <v>8300</v>
      </c>
      <c r="Q3198" s="8">
        <f t="shared" si="198"/>
        <v>5.9999999999999995E-4</v>
      </c>
      <c r="R3198" s="10">
        <f t="shared" si="199"/>
        <v>300</v>
      </c>
      <c r="S3198" s="3" t="s">
        <v>8307</v>
      </c>
      <c r="T3198" s="3" t="s">
        <v>8349</v>
      </c>
    </row>
    <row r="3199" spans="1:20" ht="66" x14ac:dyDescent="0.2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14">
        <f t="shared" si="196"/>
        <v>42039.40993055555</v>
      </c>
      <c r="J3199" s="3">
        <v>1423050618</v>
      </c>
      <c r="K3199" s="14">
        <f t="shared" si="197"/>
        <v>42009.40993055555</v>
      </c>
      <c r="L3199" s="3">
        <v>1420458618</v>
      </c>
      <c r="M3199" s="3" t="b">
        <v>0</v>
      </c>
      <c r="N3199" s="3">
        <v>4</v>
      </c>
      <c r="O3199" s="3" t="b">
        <v>0</v>
      </c>
      <c r="P3199" s="3" t="s">
        <v>8300</v>
      </c>
      <c r="Q3199" s="8">
        <f t="shared" si="198"/>
        <v>0.1145</v>
      </c>
      <c r="R3199" s="10">
        <f t="shared" si="199"/>
        <v>286.25</v>
      </c>
      <c r="S3199" s="3" t="s">
        <v>8307</v>
      </c>
      <c r="T3199" s="3" t="s">
        <v>8349</v>
      </c>
    </row>
    <row r="3200" spans="1:20" ht="110" x14ac:dyDescent="0.2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14">
        <f t="shared" si="196"/>
        <v>42051.341168981475</v>
      </c>
      <c r="J3200" s="3">
        <v>1424081477</v>
      </c>
      <c r="K3200" s="14">
        <f t="shared" si="197"/>
        <v>42013.341168981475</v>
      </c>
      <c r="L3200" s="3">
        <v>1420798277</v>
      </c>
      <c r="M3200" s="3" t="b">
        <v>0</v>
      </c>
      <c r="N3200" s="3">
        <v>3</v>
      </c>
      <c r="O3200" s="3" t="b">
        <v>0</v>
      </c>
      <c r="P3200" s="3" t="s">
        <v>8300</v>
      </c>
      <c r="Q3200" s="8">
        <f t="shared" si="198"/>
        <v>3.6666666666666666E-3</v>
      </c>
      <c r="R3200" s="10">
        <f t="shared" si="199"/>
        <v>36.666666666666664</v>
      </c>
      <c r="S3200" s="3" t="s">
        <v>8307</v>
      </c>
      <c r="T3200" s="3" t="s">
        <v>8349</v>
      </c>
    </row>
    <row r="3201" spans="1:20" ht="88" x14ac:dyDescent="0.2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14">
        <f t="shared" si="196"/>
        <v>41888.791666666664</v>
      </c>
      <c r="J3201" s="3">
        <v>1410037200</v>
      </c>
      <c r="K3201" s="14">
        <f t="shared" si="197"/>
        <v>41858.678449074076</v>
      </c>
      <c r="L3201" s="3">
        <v>1407435418</v>
      </c>
      <c r="M3201" s="3" t="b">
        <v>0</v>
      </c>
      <c r="N3201" s="3">
        <v>53</v>
      </c>
      <c r="O3201" s="3" t="b">
        <v>0</v>
      </c>
      <c r="P3201" s="3" t="s">
        <v>8300</v>
      </c>
      <c r="Q3201" s="8">
        <f t="shared" si="198"/>
        <v>0.52159999999999995</v>
      </c>
      <c r="R3201" s="10">
        <f t="shared" si="199"/>
        <v>49.20754716981132</v>
      </c>
      <c r="S3201" s="3" t="s">
        <v>8307</v>
      </c>
      <c r="T3201" s="3" t="s">
        <v>8349</v>
      </c>
    </row>
    <row r="3202" spans="1:20" ht="110" x14ac:dyDescent="0.2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14">
        <f t="shared" si="196"/>
        <v>42490.148611111108</v>
      </c>
      <c r="J3202" s="3">
        <v>1461994440</v>
      </c>
      <c r="K3202" s="14">
        <f t="shared" si="197"/>
        <v>42460.237280092588</v>
      </c>
      <c r="L3202" s="3">
        <v>1459410101</v>
      </c>
      <c r="M3202" s="3" t="b">
        <v>0</v>
      </c>
      <c r="N3202" s="3">
        <v>1</v>
      </c>
      <c r="O3202" s="3" t="b">
        <v>0</v>
      </c>
      <c r="P3202" s="3" t="s">
        <v>8300</v>
      </c>
      <c r="Q3202" s="8">
        <f t="shared" si="198"/>
        <v>2.0000000000000002E-5</v>
      </c>
      <c r="R3202" s="10">
        <f t="shared" si="199"/>
        <v>1</v>
      </c>
      <c r="S3202" s="3" t="s">
        <v>8307</v>
      </c>
      <c r="T3202" s="3" t="s">
        <v>8349</v>
      </c>
    </row>
    <row r="3203" spans="1:20" ht="110" x14ac:dyDescent="0.2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14">
        <f t="shared" ref="I3203:I3266" si="200">(((J3203/60)/60)/24)+DATE(1970,1,1)+(-2/24)</f>
        <v>41882.683761574073</v>
      </c>
      <c r="J3203" s="3">
        <v>1409509477</v>
      </c>
      <c r="K3203" s="14">
        <f t="shared" ref="K3203:K3266" si="201">(L3203/86400)+25569+(-2/24)</f>
        <v>41861.683761574073</v>
      </c>
      <c r="L3203" s="3">
        <v>1407695077</v>
      </c>
      <c r="M3203" s="3" t="b">
        <v>0</v>
      </c>
      <c r="N3203" s="3">
        <v>2</v>
      </c>
      <c r="O3203" s="3" t="b">
        <v>0</v>
      </c>
      <c r="P3203" s="3" t="s">
        <v>8300</v>
      </c>
      <c r="Q3203" s="8">
        <f t="shared" ref="Q3203:Q3266" si="202">E3203/D3203</f>
        <v>1.2500000000000001E-2</v>
      </c>
      <c r="R3203" s="10">
        <f t="shared" ref="R3203:R3266" si="203">E3203/N3203</f>
        <v>12.5</v>
      </c>
      <c r="S3203" s="3" t="s">
        <v>8307</v>
      </c>
      <c r="T3203" s="3" t="s">
        <v>8349</v>
      </c>
    </row>
    <row r="3204" spans="1:20" ht="88" x14ac:dyDescent="0.2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14">
        <f t="shared" si="200"/>
        <v>42352.165972222218</v>
      </c>
      <c r="J3204" s="3">
        <v>1450072740</v>
      </c>
      <c r="K3204" s="14">
        <f t="shared" si="201"/>
        <v>42293.770208333335</v>
      </c>
      <c r="L3204" s="3">
        <v>1445027346</v>
      </c>
      <c r="M3204" s="3" t="b">
        <v>0</v>
      </c>
      <c r="N3204" s="3">
        <v>25</v>
      </c>
      <c r="O3204" s="3" t="b">
        <v>0</v>
      </c>
      <c r="P3204" s="3" t="s">
        <v>8300</v>
      </c>
      <c r="Q3204" s="8">
        <f t="shared" si="202"/>
        <v>0.54520000000000002</v>
      </c>
      <c r="R3204" s="10">
        <f t="shared" si="203"/>
        <v>109.04</v>
      </c>
      <c r="S3204" s="3" t="s">
        <v>8307</v>
      </c>
      <c r="T3204" s="3" t="s">
        <v>8349</v>
      </c>
    </row>
    <row r="3205" spans="1:20" ht="66" x14ac:dyDescent="0.2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14">
        <f t="shared" si="200"/>
        <v>42272.905347222222</v>
      </c>
      <c r="J3205" s="3">
        <v>1443224622</v>
      </c>
      <c r="K3205" s="14">
        <f t="shared" si="201"/>
        <v>42242.905347222222</v>
      </c>
      <c r="L3205" s="3">
        <v>1440632622</v>
      </c>
      <c r="M3205" s="3" t="b">
        <v>0</v>
      </c>
      <c r="N3205" s="3">
        <v>6</v>
      </c>
      <c r="O3205" s="3" t="b">
        <v>0</v>
      </c>
      <c r="P3205" s="3" t="s">
        <v>8300</v>
      </c>
      <c r="Q3205" s="8">
        <f t="shared" si="202"/>
        <v>0.25</v>
      </c>
      <c r="R3205" s="10">
        <f t="shared" si="203"/>
        <v>41.666666666666664</v>
      </c>
      <c r="S3205" s="3" t="s">
        <v>8307</v>
      </c>
      <c r="T3205" s="3" t="s">
        <v>8349</v>
      </c>
    </row>
    <row r="3206" spans="1:20" ht="110" x14ac:dyDescent="0.2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14">
        <f t="shared" si="200"/>
        <v>42202.593055555553</v>
      </c>
      <c r="J3206" s="3">
        <v>1437149640</v>
      </c>
      <c r="K3206" s="14">
        <f t="shared" si="201"/>
        <v>42172.602766203701</v>
      </c>
      <c r="L3206" s="3">
        <v>1434558479</v>
      </c>
      <c r="M3206" s="3" t="b">
        <v>0</v>
      </c>
      <c r="N3206" s="3">
        <v>0</v>
      </c>
      <c r="O3206" s="3" t="b">
        <v>0</v>
      </c>
      <c r="P3206" s="3" t="s">
        <v>8300</v>
      </c>
      <c r="Q3206" s="8">
        <f t="shared" si="202"/>
        <v>0</v>
      </c>
      <c r="R3206" s="10" t="e">
        <f t="shared" si="203"/>
        <v>#DIV/0!</v>
      </c>
      <c r="S3206" s="3" t="s">
        <v>8307</v>
      </c>
      <c r="T3206" s="3" t="s">
        <v>8349</v>
      </c>
    </row>
    <row r="3207" spans="1:20" ht="88" x14ac:dyDescent="0.2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14">
        <f t="shared" si="200"/>
        <v>42125.291342592587</v>
      </c>
      <c r="J3207" s="3">
        <v>1430470772</v>
      </c>
      <c r="K3207" s="14">
        <f t="shared" si="201"/>
        <v>42095.291342592587</v>
      </c>
      <c r="L3207" s="3">
        <v>1427878772</v>
      </c>
      <c r="M3207" s="3" t="b">
        <v>0</v>
      </c>
      <c r="N3207" s="3">
        <v>12</v>
      </c>
      <c r="O3207" s="3" t="b">
        <v>0</v>
      </c>
      <c r="P3207" s="3" t="s">
        <v>8300</v>
      </c>
      <c r="Q3207" s="8">
        <f t="shared" si="202"/>
        <v>3.4125000000000003E-2</v>
      </c>
      <c r="R3207" s="10">
        <f t="shared" si="203"/>
        <v>22.75</v>
      </c>
      <c r="S3207" s="3" t="s">
        <v>8307</v>
      </c>
      <c r="T3207" s="3" t="s">
        <v>8349</v>
      </c>
    </row>
    <row r="3208" spans="1:20" ht="88" x14ac:dyDescent="0.2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14">
        <f t="shared" si="200"/>
        <v>42266.192719907405</v>
      </c>
      <c r="J3208" s="3">
        <v>1442644651</v>
      </c>
      <c r="K3208" s="14">
        <f t="shared" si="201"/>
        <v>42236.192719907405</v>
      </c>
      <c r="L3208" s="3">
        <v>1440052651</v>
      </c>
      <c r="M3208" s="3" t="b">
        <v>0</v>
      </c>
      <c r="N3208" s="3">
        <v>0</v>
      </c>
      <c r="O3208" s="3" t="b">
        <v>0</v>
      </c>
      <c r="P3208" s="3" t="s">
        <v>8300</v>
      </c>
      <c r="Q3208" s="8">
        <f t="shared" si="202"/>
        <v>0</v>
      </c>
      <c r="R3208" s="10" t="e">
        <f t="shared" si="203"/>
        <v>#DIV/0!</v>
      </c>
      <c r="S3208" s="3" t="s">
        <v>8307</v>
      </c>
      <c r="T3208" s="3" t="s">
        <v>8349</v>
      </c>
    </row>
    <row r="3209" spans="1:20" ht="88" x14ac:dyDescent="0.2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14">
        <f t="shared" si="200"/>
        <v>42117.152858796289</v>
      </c>
      <c r="J3209" s="3">
        <v>1429767607</v>
      </c>
      <c r="K3209" s="14">
        <f t="shared" si="201"/>
        <v>42057.194525462961</v>
      </c>
      <c r="L3209" s="3">
        <v>1424587207</v>
      </c>
      <c r="M3209" s="3" t="b">
        <v>0</v>
      </c>
      <c r="N3209" s="3">
        <v>36</v>
      </c>
      <c r="O3209" s="3" t="b">
        <v>0</v>
      </c>
      <c r="P3209" s="3" t="s">
        <v>8300</v>
      </c>
      <c r="Q3209" s="8">
        <f t="shared" si="202"/>
        <v>0.46363636363636362</v>
      </c>
      <c r="R3209" s="10">
        <f t="shared" si="203"/>
        <v>70.833333333333329</v>
      </c>
      <c r="S3209" s="3" t="s">
        <v>8307</v>
      </c>
      <c r="T3209" s="3" t="s">
        <v>8349</v>
      </c>
    </row>
    <row r="3210" spans="1:20" ht="88" x14ac:dyDescent="0.2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14">
        <f t="shared" si="200"/>
        <v>41848.521724537037</v>
      </c>
      <c r="J3210" s="3">
        <v>1406557877</v>
      </c>
      <c r="K3210" s="14">
        <f t="shared" si="201"/>
        <v>41827.521724537037</v>
      </c>
      <c r="L3210" s="3">
        <v>1404743477</v>
      </c>
      <c r="M3210" s="3" t="b">
        <v>1</v>
      </c>
      <c r="N3210" s="3">
        <v>82</v>
      </c>
      <c r="O3210" s="3" t="b">
        <v>1</v>
      </c>
      <c r="P3210" s="3" t="s">
        <v>8266</v>
      </c>
      <c r="Q3210" s="8">
        <f t="shared" si="202"/>
        <v>1.0349999999999999</v>
      </c>
      <c r="R3210" s="10">
        <f t="shared" si="203"/>
        <v>63.109756097560975</v>
      </c>
      <c r="S3210" s="3" t="s">
        <v>8307</v>
      </c>
      <c r="T3210" s="3" t="s">
        <v>8308</v>
      </c>
    </row>
    <row r="3211" spans="1:20" ht="88" x14ac:dyDescent="0.2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14">
        <f t="shared" si="200"/>
        <v>41810.875</v>
      </c>
      <c r="J3211" s="3">
        <v>1403305200</v>
      </c>
      <c r="K3211" s="14">
        <f t="shared" si="201"/>
        <v>41778.55391203703</v>
      </c>
      <c r="L3211" s="3">
        <v>1400512658</v>
      </c>
      <c r="M3211" s="3" t="b">
        <v>1</v>
      </c>
      <c r="N3211" s="3">
        <v>226</v>
      </c>
      <c r="O3211" s="3" t="b">
        <v>1</v>
      </c>
      <c r="P3211" s="3" t="s">
        <v>8266</v>
      </c>
      <c r="Q3211" s="8">
        <f t="shared" si="202"/>
        <v>1.1932315789473684</v>
      </c>
      <c r="R3211" s="10">
        <f t="shared" si="203"/>
        <v>50.157964601769912</v>
      </c>
      <c r="S3211" s="3" t="s">
        <v>8307</v>
      </c>
      <c r="T3211" s="3" t="s">
        <v>8308</v>
      </c>
    </row>
    <row r="3212" spans="1:20" ht="88" x14ac:dyDescent="0.2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14">
        <f t="shared" si="200"/>
        <v>41061.082638888889</v>
      </c>
      <c r="J3212" s="3">
        <v>1338523140</v>
      </c>
      <c r="K3212" s="14">
        <f t="shared" si="201"/>
        <v>41013.853229166663</v>
      </c>
      <c r="L3212" s="3">
        <v>1334442519</v>
      </c>
      <c r="M3212" s="3" t="b">
        <v>1</v>
      </c>
      <c r="N3212" s="3">
        <v>60</v>
      </c>
      <c r="O3212" s="3" t="b">
        <v>1</v>
      </c>
      <c r="P3212" s="3" t="s">
        <v>8266</v>
      </c>
      <c r="Q3212" s="8">
        <f t="shared" si="202"/>
        <v>1.2576666666666667</v>
      </c>
      <c r="R3212" s="10">
        <f t="shared" si="203"/>
        <v>62.883333333333333</v>
      </c>
      <c r="S3212" s="3" t="s">
        <v>8307</v>
      </c>
      <c r="T3212" s="3" t="s">
        <v>8308</v>
      </c>
    </row>
    <row r="3213" spans="1:20" ht="88" x14ac:dyDescent="0.2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14">
        <f t="shared" si="200"/>
        <v>41866</v>
      </c>
      <c r="J3213" s="3">
        <v>1408068000</v>
      </c>
      <c r="K3213" s="14">
        <f t="shared" si="201"/>
        <v>41834.503240740734</v>
      </c>
      <c r="L3213" s="3">
        <v>1405346680</v>
      </c>
      <c r="M3213" s="3" t="b">
        <v>1</v>
      </c>
      <c r="N3213" s="3">
        <v>322</v>
      </c>
      <c r="O3213" s="3" t="b">
        <v>1</v>
      </c>
      <c r="P3213" s="3" t="s">
        <v>8266</v>
      </c>
      <c r="Q3213" s="8">
        <f t="shared" si="202"/>
        <v>1.1974347826086957</v>
      </c>
      <c r="R3213" s="10">
        <f t="shared" si="203"/>
        <v>85.531055900621112</v>
      </c>
      <c r="S3213" s="3" t="s">
        <v>8307</v>
      </c>
      <c r="T3213" s="3" t="s">
        <v>8308</v>
      </c>
    </row>
    <row r="3214" spans="1:20" ht="66" x14ac:dyDescent="0.2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14">
        <f t="shared" si="200"/>
        <v>41859.712395833332</v>
      </c>
      <c r="J3214" s="3">
        <v>1407524751</v>
      </c>
      <c r="K3214" s="14">
        <f t="shared" si="201"/>
        <v>41829.712395833332</v>
      </c>
      <c r="L3214" s="3">
        <v>1404932751</v>
      </c>
      <c r="M3214" s="3" t="b">
        <v>1</v>
      </c>
      <c r="N3214" s="3">
        <v>94</v>
      </c>
      <c r="O3214" s="3" t="b">
        <v>1</v>
      </c>
      <c r="P3214" s="3" t="s">
        <v>8266</v>
      </c>
      <c r="Q3214" s="8">
        <f t="shared" si="202"/>
        <v>1.2625</v>
      </c>
      <c r="R3214" s="10">
        <f t="shared" si="203"/>
        <v>53.723404255319146</v>
      </c>
      <c r="S3214" s="3" t="s">
        <v>8307</v>
      </c>
      <c r="T3214" s="3" t="s">
        <v>8308</v>
      </c>
    </row>
    <row r="3215" spans="1:20" ht="88" x14ac:dyDescent="0.2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14">
        <f t="shared" si="200"/>
        <v>42211.680081018516</v>
      </c>
      <c r="J3215" s="3">
        <v>1437934759</v>
      </c>
      <c r="K3215" s="14">
        <f t="shared" si="201"/>
        <v>42171.680081018516</v>
      </c>
      <c r="L3215" s="3">
        <v>1434478759</v>
      </c>
      <c r="M3215" s="3" t="b">
        <v>1</v>
      </c>
      <c r="N3215" s="3">
        <v>47</v>
      </c>
      <c r="O3215" s="3" t="b">
        <v>1</v>
      </c>
      <c r="P3215" s="3" t="s">
        <v>8266</v>
      </c>
      <c r="Q3215" s="8">
        <f t="shared" si="202"/>
        <v>1.0011666666666668</v>
      </c>
      <c r="R3215" s="10">
        <f t="shared" si="203"/>
        <v>127.80851063829788</v>
      </c>
      <c r="S3215" s="3" t="s">
        <v>8307</v>
      </c>
      <c r="T3215" s="3" t="s">
        <v>8308</v>
      </c>
    </row>
    <row r="3216" spans="1:20" ht="88" x14ac:dyDescent="0.2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14">
        <f t="shared" si="200"/>
        <v>42374.913194444445</v>
      </c>
      <c r="J3216" s="3">
        <v>1452038100</v>
      </c>
      <c r="K3216" s="14">
        <f t="shared" si="201"/>
        <v>42337.709178240737</v>
      </c>
      <c r="L3216" s="3">
        <v>1448823673</v>
      </c>
      <c r="M3216" s="3" t="b">
        <v>1</v>
      </c>
      <c r="N3216" s="3">
        <v>115</v>
      </c>
      <c r="O3216" s="3" t="b">
        <v>1</v>
      </c>
      <c r="P3216" s="3" t="s">
        <v>8266</v>
      </c>
      <c r="Q3216" s="8">
        <f t="shared" si="202"/>
        <v>1.0213333333333334</v>
      </c>
      <c r="R3216" s="10">
        <f t="shared" si="203"/>
        <v>106.57391304347826</v>
      </c>
      <c r="S3216" s="3" t="s">
        <v>8307</v>
      </c>
      <c r="T3216" s="3" t="s">
        <v>8308</v>
      </c>
    </row>
    <row r="3217" spans="1:20" ht="132" x14ac:dyDescent="0.2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14">
        <f t="shared" si="200"/>
        <v>42257.082638888889</v>
      </c>
      <c r="J3217" s="3">
        <v>1441857540</v>
      </c>
      <c r="K3217" s="14">
        <f t="shared" si="201"/>
        <v>42219.581840277773</v>
      </c>
      <c r="L3217" s="3">
        <v>1438617471</v>
      </c>
      <c r="M3217" s="3" t="b">
        <v>1</v>
      </c>
      <c r="N3217" s="3">
        <v>134</v>
      </c>
      <c r="O3217" s="3" t="b">
        <v>1</v>
      </c>
      <c r="P3217" s="3" t="s">
        <v>8266</v>
      </c>
      <c r="Q3217" s="8">
        <f t="shared" si="202"/>
        <v>1.0035142857142858</v>
      </c>
      <c r="R3217" s="10">
        <f t="shared" si="203"/>
        <v>262.11194029850748</v>
      </c>
      <c r="S3217" s="3" t="s">
        <v>8307</v>
      </c>
      <c r="T3217" s="3" t="s">
        <v>8308</v>
      </c>
    </row>
    <row r="3218" spans="1:20" ht="88" x14ac:dyDescent="0.2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14">
        <f t="shared" si="200"/>
        <v>42196.520833333336</v>
      </c>
      <c r="J3218" s="3">
        <v>1436625000</v>
      </c>
      <c r="K3218" s="14">
        <f t="shared" si="201"/>
        <v>42165.379293981481</v>
      </c>
      <c r="L3218" s="3">
        <v>1433934371</v>
      </c>
      <c r="M3218" s="3" t="b">
        <v>1</v>
      </c>
      <c r="N3218" s="3">
        <v>35</v>
      </c>
      <c r="O3218" s="3" t="b">
        <v>1</v>
      </c>
      <c r="P3218" s="3" t="s">
        <v>8266</v>
      </c>
      <c r="Q3218" s="8">
        <f t="shared" si="202"/>
        <v>1.0004999999999999</v>
      </c>
      <c r="R3218" s="10">
        <f t="shared" si="203"/>
        <v>57.171428571428571</v>
      </c>
      <c r="S3218" s="3" t="s">
        <v>8307</v>
      </c>
      <c r="T3218" s="3" t="s">
        <v>8308</v>
      </c>
    </row>
    <row r="3219" spans="1:20" ht="66" x14ac:dyDescent="0.2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14">
        <f t="shared" si="200"/>
        <v>42678.462777777771</v>
      </c>
      <c r="J3219" s="3">
        <v>1478264784</v>
      </c>
      <c r="K3219" s="14">
        <f t="shared" si="201"/>
        <v>42648.462777777771</v>
      </c>
      <c r="L3219" s="3">
        <v>1475672784</v>
      </c>
      <c r="M3219" s="3" t="b">
        <v>1</v>
      </c>
      <c r="N3219" s="3">
        <v>104</v>
      </c>
      <c r="O3219" s="3" t="b">
        <v>1</v>
      </c>
      <c r="P3219" s="3" t="s">
        <v>8266</v>
      </c>
      <c r="Q3219" s="8">
        <f t="shared" si="202"/>
        <v>1.1602222222222223</v>
      </c>
      <c r="R3219" s="10">
        <f t="shared" si="203"/>
        <v>50.20192307692308</v>
      </c>
      <c r="S3219" s="3" t="s">
        <v>8307</v>
      </c>
      <c r="T3219" s="3" t="s">
        <v>8308</v>
      </c>
    </row>
    <row r="3220" spans="1:20" ht="88" x14ac:dyDescent="0.2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14">
        <f t="shared" si="200"/>
        <v>42003.916666666664</v>
      </c>
      <c r="J3220" s="3">
        <v>1419984000</v>
      </c>
      <c r="K3220" s="14">
        <f t="shared" si="201"/>
        <v>41970.918819444443</v>
      </c>
      <c r="L3220" s="3">
        <v>1417132986</v>
      </c>
      <c r="M3220" s="3" t="b">
        <v>1</v>
      </c>
      <c r="N3220" s="3">
        <v>184</v>
      </c>
      <c r="O3220" s="3" t="b">
        <v>1</v>
      </c>
      <c r="P3220" s="3" t="s">
        <v>8266</v>
      </c>
      <c r="Q3220" s="8">
        <f t="shared" si="202"/>
        <v>1.0209999999999999</v>
      </c>
      <c r="R3220" s="10">
        <f t="shared" si="203"/>
        <v>66.586956521739125</v>
      </c>
      <c r="S3220" s="3" t="s">
        <v>8307</v>
      </c>
      <c r="T3220" s="3" t="s">
        <v>8308</v>
      </c>
    </row>
    <row r="3221" spans="1:20" ht="66" x14ac:dyDescent="0.2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14">
        <f t="shared" si="200"/>
        <v>42085.858182870368</v>
      </c>
      <c r="J3221" s="3">
        <v>1427063747</v>
      </c>
      <c r="K3221" s="14">
        <f t="shared" si="201"/>
        <v>42050.89984953704</v>
      </c>
      <c r="L3221" s="3">
        <v>1424043347</v>
      </c>
      <c r="M3221" s="3" t="b">
        <v>1</v>
      </c>
      <c r="N3221" s="3">
        <v>119</v>
      </c>
      <c r="O3221" s="3" t="b">
        <v>1</v>
      </c>
      <c r="P3221" s="3" t="s">
        <v>8266</v>
      </c>
      <c r="Q3221" s="8">
        <f t="shared" si="202"/>
        <v>1.0011000000000001</v>
      </c>
      <c r="R3221" s="10">
        <f t="shared" si="203"/>
        <v>168.25210084033614</v>
      </c>
      <c r="S3221" s="3" t="s">
        <v>8307</v>
      </c>
      <c r="T3221" s="3" t="s">
        <v>8308</v>
      </c>
    </row>
    <row r="3222" spans="1:20" ht="44" x14ac:dyDescent="0.2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14">
        <f t="shared" si="200"/>
        <v>42806.791666666664</v>
      </c>
      <c r="J3222" s="3">
        <v>1489352400</v>
      </c>
      <c r="K3222" s="14">
        <f t="shared" si="201"/>
        <v>42772.750046296293</v>
      </c>
      <c r="L3222" s="3">
        <v>1486411204</v>
      </c>
      <c r="M3222" s="3" t="b">
        <v>1</v>
      </c>
      <c r="N3222" s="3">
        <v>59</v>
      </c>
      <c r="O3222" s="3" t="b">
        <v>1</v>
      </c>
      <c r="P3222" s="3" t="s">
        <v>8266</v>
      </c>
      <c r="Q3222" s="8">
        <f t="shared" si="202"/>
        <v>1.0084</v>
      </c>
      <c r="R3222" s="10">
        <f t="shared" si="203"/>
        <v>256.37288135593218</v>
      </c>
      <c r="S3222" s="3" t="s">
        <v>8307</v>
      </c>
      <c r="T3222" s="3" t="s">
        <v>8308</v>
      </c>
    </row>
    <row r="3223" spans="1:20" ht="110" x14ac:dyDescent="0.2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14">
        <f t="shared" si="200"/>
        <v>42190.613460648143</v>
      </c>
      <c r="J3223" s="3">
        <v>1436114603</v>
      </c>
      <c r="K3223" s="14">
        <f t="shared" si="201"/>
        <v>42155.613460648143</v>
      </c>
      <c r="L3223" s="3">
        <v>1433090603</v>
      </c>
      <c r="M3223" s="3" t="b">
        <v>1</v>
      </c>
      <c r="N3223" s="3">
        <v>113</v>
      </c>
      <c r="O3223" s="3" t="b">
        <v>1</v>
      </c>
      <c r="P3223" s="3" t="s">
        <v>8266</v>
      </c>
      <c r="Q3223" s="8">
        <f t="shared" si="202"/>
        <v>1.0342499999999999</v>
      </c>
      <c r="R3223" s="10">
        <f t="shared" si="203"/>
        <v>36.610619469026545</v>
      </c>
      <c r="S3223" s="3" t="s">
        <v>8307</v>
      </c>
      <c r="T3223" s="3" t="s">
        <v>8308</v>
      </c>
    </row>
    <row r="3224" spans="1:20" ht="66" x14ac:dyDescent="0.2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14">
        <f t="shared" si="200"/>
        <v>42301.811805555553</v>
      </c>
      <c r="J3224" s="3">
        <v>1445722140</v>
      </c>
      <c r="K3224" s="14">
        <f t="shared" si="201"/>
        <v>42270.498807870368</v>
      </c>
      <c r="L3224" s="3">
        <v>1443016697</v>
      </c>
      <c r="M3224" s="3" t="b">
        <v>1</v>
      </c>
      <c r="N3224" s="3">
        <v>84</v>
      </c>
      <c r="O3224" s="3" t="b">
        <v>1</v>
      </c>
      <c r="P3224" s="3" t="s">
        <v>8266</v>
      </c>
      <c r="Q3224" s="8">
        <f t="shared" si="202"/>
        <v>1.248</v>
      </c>
      <c r="R3224" s="10">
        <f t="shared" si="203"/>
        <v>37.142857142857146</v>
      </c>
      <c r="S3224" s="3" t="s">
        <v>8307</v>
      </c>
      <c r="T3224" s="3" t="s">
        <v>8308</v>
      </c>
    </row>
    <row r="3225" spans="1:20" ht="66" x14ac:dyDescent="0.2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14">
        <f t="shared" si="200"/>
        <v>42236.75203703704</v>
      </c>
      <c r="J3225" s="3">
        <v>1440100976</v>
      </c>
      <c r="K3225" s="14">
        <f t="shared" si="201"/>
        <v>42206.752037037033</v>
      </c>
      <c r="L3225" s="3">
        <v>1437508976</v>
      </c>
      <c r="M3225" s="3" t="b">
        <v>1</v>
      </c>
      <c r="N3225" s="3">
        <v>74</v>
      </c>
      <c r="O3225" s="3" t="b">
        <v>1</v>
      </c>
      <c r="P3225" s="3" t="s">
        <v>8266</v>
      </c>
      <c r="Q3225" s="8">
        <f t="shared" si="202"/>
        <v>1.0951612903225807</v>
      </c>
      <c r="R3225" s="10">
        <f t="shared" si="203"/>
        <v>45.878378378378379</v>
      </c>
      <c r="S3225" s="3" t="s">
        <v>8307</v>
      </c>
      <c r="T3225" s="3" t="s">
        <v>8308</v>
      </c>
    </row>
    <row r="3226" spans="1:20" ht="88" x14ac:dyDescent="0.2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14">
        <f t="shared" si="200"/>
        <v>42745.124999999993</v>
      </c>
      <c r="J3226" s="3">
        <v>1484024400</v>
      </c>
      <c r="K3226" s="14">
        <f t="shared" si="201"/>
        <v>42697.767511574071</v>
      </c>
      <c r="L3226" s="3">
        <v>1479932713</v>
      </c>
      <c r="M3226" s="3" t="b">
        <v>1</v>
      </c>
      <c r="N3226" s="3">
        <v>216</v>
      </c>
      <c r="O3226" s="3" t="b">
        <v>1</v>
      </c>
      <c r="P3226" s="3" t="s">
        <v>8266</v>
      </c>
      <c r="Q3226" s="8">
        <f t="shared" si="202"/>
        <v>1.0203333333333333</v>
      </c>
      <c r="R3226" s="10">
        <f t="shared" si="203"/>
        <v>141.71296296296296</v>
      </c>
      <c r="S3226" s="3" t="s">
        <v>8307</v>
      </c>
      <c r="T3226" s="3" t="s">
        <v>8308</v>
      </c>
    </row>
    <row r="3227" spans="1:20" ht="88" x14ac:dyDescent="0.2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14">
        <f t="shared" si="200"/>
        <v>42524.791666666664</v>
      </c>
      <c r="J3227" s="3">
        <v>1464987600</v>
      </c>
      <c r="K3227" s="14">
        <f t="shared" si="201"/>
        <v>42503.476134259261</v>
      </c>
      <c r="L3227" s="3">
        <v>1463145938</v>
      </c>
      <c r="M3227" s="3" t="b">
        <v>1</v>
      </c>
      <c r="N3227" s="3">
        <v>39</v>
      </c>
      <c r="O3227" s="3" t="b">
        <v>1</v>
      </c>
      <c r="P3227" s="3" t="s">
        <v>8266</v>
      </c>
      <c r="Q3227" s="8">
        <f t="shared" si="202"/>
        <v>1.0235000000000001</v>
      </c>
      <c r="R3227" s="10">
        <f t="shared" si="203"/>
        <v>52.487179487179489</v>
      </c>
      <c r="S3227" s="3" t="s">
        <v>8307</v>
      </c>
      <c r="T3227" s="3" t="s">
        <v>8308</v>
      </c>
    </row>
    <row r="3228" spans="1:20" ht="88" x14ac:dyDescent="0.2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14">
        <f t="shared" si="200"/>
        <v>42307.500138888885</v>
      </c>
      <c r="J3228" s="3">
        <v>1446213612</v>
      </c>
      <c r="K3228" s="14">
        <f t="shared" si="201"/>
        <v>42277.500138888885</v>
      </c>
      <c r="L3228" s="3">
        <v>1443621612</v>
      </c>
      <c r="M3228" s="3" t="b">
        <v>1</v>
      </c>
      <c r="N3228" s="3">
        <v>21</v>
      </c>
      <c r="O3228" s="3" t="b">
        <v>1</v>
      </c>
      <c r="P3228" s="3" t="s">
        <v>8266</v>
      </c>
      <c r="Q3228" s="8">
        <f t="shared" si="202"/>
        <v>1.0416666666666667</v>
      </c>
      <c r="R3228" s="10">
        <f t="shared" si="203"/>
        <v>59.523809523809526</v>
      </c>
      <c r="S3228" s="3" t="s">
        <v>8307</v>
      </c>
      <c r="T3228" s="3" t="s">
        <v>8308</v>
      </c>
    </row>
    <row r="3229" spans="1:20" ht="88" x14ac:dyDescent="0.2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14">
        <f t="shared" si="200"/>
        <v>42752.799027777779</v>
      </c>
      <c r="J3229" s="3">
        <v>1484687436</v>
      </c>
      <c r="K3229" s="14">
        <f t="shared" si="201"/>
        <v>42722.799027777779</v>
      </c>
      <c r="L3229" s="3">
        <v>1482095436</v>
      </c>
      <c r="M3229" s="3" t="b">
        <v>0</v>
      </c>
      <c r="N3229" s="3">
        <v>30</v>
      </c>
      <c r="O3229" s="3" t="b">
        <v>1</v>
      </c>
      <c r="P3229" s="3" t="s">
        <v>8266</v>
      </c>
      <c r="Q3229" s="8">
        <f t="shared" si="202"/>
        <v>1.25</v>
      </c>
      <c r="R3229" s="10">
        <f t="shared" si="203"/>
        <v>50</v>
      </c>
      <c r="S3229" s="3" t="s">
        <v>8307</v>
      </c>
      <c r="T3229" s="3" t="s">
        <v>8308</v>
      </c>
    </row>
    <row r="3230" spans="1:20" ht="44" x14ac:dyDescent="0.2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14">
        <f t="shared" si="200"/>
        <v>42355.124305555553</v>
      </c>
      <c r="J3230" s="3">
        <v>1450328340</v>
      </c>
      <c r="K3230" s="14">
        <f t="shared" si="201"/>
        <v>42323.625972222224</v>
      </c>
      <c r="L3230" s="3">
        <v>1447606884</v>
      </c>
      <c r="M3230" s="3" t="b">
        <v>1</v>
      </c>
      <c r="N3230" s="3">
        <v>37</v>
      </c>
      <c r="O3230" s="3" t="b">
        <v>1</v>
      </c>
      <c r="P3230" s="3" t="s">
        <v>8266</v>
      </c>
      <c r="Q3230" s="8">
        <f t="shared" si="202"/>
        <v>1.0234285714285714</v>
      </c>
      <c r="R3230" s="10">
        <f t="shared" si="203"/>
        <v>193.62162162162161</v>
      </c>
      <c r="S3230" s="3" t="s">
        <v>8307</v>
      </c>
      <c r="T3230" s="3" t="s">
        <v>8308</v>
      </c>
    </row>
    <row r="3231" spans="1:20" ht="88" x14ac:dyDescent="0.2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14">
        <f t="shared" si="200"/>
        <v>41963.249976851854</v>
      </c>
      <c r="J3231" s="3">
        <v>1416470398</v>
      </c>
      <c r="K3231" s="14">
        <f t="shared" si="201"/>
        <v>41933.208310185182</v>
      </c>
      <c r="L3231" s="3">
        <v>1413874798</v>
      </c>
      <c r="M3231" s="3" t="b">
        <v>1</v>
      </c>
      <c r="N3231" s="3">
        <v>202</v>
      </c>
      <c r="O3231" s="3" t="b">
        <v>1</v>
      </c>
      <c r="P3231" s="3" t="s">
        <v>8266</v>
      </c>
      <c r="Q3231" s="8">
        <f t="shared" si="202"/>
        <v>1.0786500000000001</v>
      </c>
      <c r="R3231" s="10">
        <f t="shared" si="203"/>
        <v>106.79702970297029</v>
      </c>
      <c r="S3231" s="3" t="s">
        <v>8307</v>
      </c>
      <c r="T3231" s="3" t="s">
        <v>8308</v>
      </c>
    </row>
    <row r="3232" spans="1:20" ht="88" x14ac:dyDescent="0.2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14">
        <f t="shared" si="200"/>
        <v>41913.082638888889</v>
      </c>
      <c r="J3232" s="3">
        <v>1412135940</v>
      </c>
      <c r="K3232" s="14">
        <f t="shared" si="201"/>
        <v>41898.084791666661</v>
      </c>
      <c r="L3232" s="3">
        <v>1410840126</v>
      </c>
      <c r="M3232" s="3" t="b">
        <v>1</v>
      </c>
      <c r="N3232" s="3">
        <v>37</v>
      </c>
      <c r="O3232" s="3" t="b">
        <v>1</v>
      </c>
      <c r="P3232" s="3" t="s">
        <v>8266</v>
      </c>
      <c r="Q3232" s="8">
        <f t="shared" si="202"/>
        <v>1.0988461538461538</v>
      </c>
      <c r="R3232" s="10">
        <f t="shared" si="203"/>
        <v>77.21621621621621</v>
      </c>
      <c r="S3232" s="3" t="s">
        <v>8307</v>
      </c>
      <c r="T3232" s="3" t="s">
        <v>8308</v>
      </c>
    </row>
    <row r="3233" spans="1:20" ht="88" x14ac:dyDescent="0.2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14">
        <f t="shared" si="200"/>
        <v>42476.860497685186</v>
      </c>
      <c r="J3233" s="3">
        <v>1460846347</v>
      </c>
      <c r="K3233" s="14">
        <f t="shared" si="201"/>
        <v>42446.860497685186</v>
      </c>
      <c r="L3233" s="3">
        <v>1458254347</v>
      </c>
      <c r="M3233" s="3" t="b">
        <v>0</v>
      </c>
      <c r="N3233" s="3">
        <v>28</v>
      </c>
      <c r="O3233" s="3" t="b">
        <v>1</v>
      </c>
      <c r="P3233" s="3" t="s">
        <v>8266</v>
      </c>
      <c r="Q3233" s="8">
        <f t="shared" si="202"/>
        <v>1.61</v>
      </c>
      <c r="R3233" s="10">
        <f t="shared" si="203"/>
        <v>57.5</v>
      </c>
      <c r="S3233" s="3" t="s">
        <v>8307</v>
      </c>
      <c r="T3233" s="3" t="s">
        <v>8308</v>
      </c>
    </row>
    <row r="3234" spans="1:20" ht="88" x14ac:dyDescent="0.2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14">
        <f t="shared" si="200"/>
        <v>42494.082638888889</v>
      </c>
      <c r="J3234" s="3">
        <v>1462334340</v>
      </c>
      <c r="K3234" s="14">
        <f t="shared" si="201"/>
        <v>42463.730520833335</v>
      </c>
      <c r="L3234" s="3">
        <v>1459711917</v>
      </c>
      <c r="M3234" s="3" t="b">
        <v>1</v>
      </c>
      <c r="N3234" s="3">
        <v>26</v>
      </c>
      <c r="O3234" s="3" t="b">
        <v>1</v>
      </c>
      <c r="P3234" s="3" t="s">
        <v>8266</v>
      </c>
      <c r="Q3234" s="8">
        <f t="shared" si="202"/>
        <v>1.3120000000000001</v>
      </c>
      <c r="R3234" s="10">
        <f t="shared" si="203"/>
        <v>50.46153846153846</v>
      </c>
      <c r="S3234" s="3" t="s">
        <v>8307</v>
      </c>
      <c r="T3234" s="3" t="s">
        <v>8308</v>
      </c>
    </row>
    <row r="3235" spans="1:20" ht="88" x14ac:dyDescent="0.2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14">
        <f t="shared" si="200"/>
        <v>42796.721701388888</v>
      </c>
      <c r="J3235" s="3">
        <v>1488482355</v>
      </c>
      <c r="K3235" s="14">
        <f t="shared" si="201"/>
        <v>42766.721701388888</v>
      </c>
      <c r="L3235" s="3">
        <v>1485890355</v>
      </c>
      <c r="M3235" s="3" t="b">
        <v>0</v>
      </c>
      <c r="N3235" s="3">
        <v>61</v>
      </c>
      <c r="O3235" s="3" t="b">
        <v>1</v>
      </c>
      <c r="P3235" s="3" t="s">
        <v>8266</v>
      </c>
      <c r="Q3235" s="8">
        <f t="shared" si="202"/>
        <v>1.1879999999999999</v>
      </c>
      <c r="R3235" s="10">
        <f t="shared" si="203"/>
        <v>97.377049180327873</v>
      </c>
      <c r="S3235" s="3" t="s">
        <v>8307</v>
      </c>
      <c r="T3235" s="3" t="s">
        <v>8308</v>
      </c>
    </row>
    <row r="3236" spans="1:20" ht="88" x14ac:dyDescent="0.2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14">
        <f t="shared" si="200"/>
        <v>42767.896527777775</v>
      </c>
      <c r="J3236" s="3">
        <v>1485991860</v>
      </c>
      <c r="K3236" s="14">
        <f t="shared" si="201"/>
        <v>42734.706111111103</v>
      </c>
      <c r="L3236" s="3">
        <v>1483124208</v>
      </c>
      <c r="M3236" s="3" t="b">
        <v>0</v>
      </c>
      <c r="N3236" s="3">
        <v>115</v>
      </c>
      <c r="O3236" s="3" t="b">
        <v>1</v>
      </c>
      <c r="P3236" s="3" t="s">
        <v>8266</v>
      </c>
      <c r="Q3236" s="8">
        <f t="shared" si="202"/>
        <v>1.0039275000000001</v>
      </c>
      <c r="R3236" s="10">
        <f t="shared" si="203"/>
        <v>34.91921739130435</v>
      </c>
      <c r="S3236" s="3" t="s">
        <v>8307</v>
      </c>
      <c r="T3236" s="3" t="s">
        <v>8308</v>
      </c>
    </row>
    <row r="3237" spans="1:20" ht="110" x14ac:dyDescent="0.2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14">
        <f t="shared" si="200"/>
        <v>42552.264479166661</v>
      </c>
      <c r="J3237" s="3">
        <v>1467361251</v>
      </c>
      <c r="K3237" s="14">
        <f t="shared" si="201"/>
        <v>42522.264479166661</v>
      </c>
      <c r="L3237" s="3">
        <v>1464769251</v>
      </c>
      <c r="M3237" s="3" t="b">
        <v>1</v>
      </c>
      <c r="N3237" s="3">
        <v>181</v>
      </c>
      <c r="O3237" s="3" t="b">
        <v>1</v>
      </c>
      <c r="P3237" s="3" t="s">
        <v>8266</v>
      </c>
      <c r="Q3237" s="8">
        <f t="shared" si="202"/>
        <v>1.0320666666666667</v>
      </c>
      <c r="R3237" s="10">
        <f t="shared" si="203"/>
        <v>85.530386740331494</v>
      </c>
      <c r="S3237" s="3" t="s">
        <v>8307</v>
      </c>
      <c r="T3237" s="3" t="s">
        <v>8308</v>
      </c>
    </row>
    <row r="3238" spans="1:20" ht="110" x14ac:dyDescent="0.2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14">
        <f t="shared" si="200"/>
        <v>42732.833715277775</v>
      </c>
      <c r="J3238" s="3">
        <v>1482962433</v>
      </c>
      <c r="K3238" s="14">
        <f t="shared" si="201"/>
        <v>42702.833715277775</v>
      </c>
      <c r="L3238" s="3">
        <v>1480370433</v>
      </c>
      <c r="M3238" s="3" t="b">
        <v>0</v>
      </c>
      <c r="N3238" s="3">
        <v>110</v>
      </c>
      <c r="O3238" s="3" t="b">
        <v>1</v>
      </c>
      <c r="P3238" s="3" t="s">
        <v>8266</v>
      </c>
      <c r="Q3238" s="8">
        <f t="shared" si="202"/>
        <v>1.006</v>
      </c>
      <c r="R3238" s="10">
        <f t="shared" si="203"/>
        <v>182.90909090909091</v>
      </c>
      <c r="S3238" s="3" t="s">
        <v>8307</v>
      </c>
      <c r="T3238" s="3" t="s">
        <v>8308</v>
      </c>
    </row>
    <row r="3239" spans="1:20" ht="66" x14ac:dyDescent="0.2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14">
        <f t="shared" si="200"/>
        <v>42276.082638888889</v>
      </c>
      <c r="J3239" s="3">
        <v>1443499140</v>
      </c>
      <c r="K3239" s="14">
        <f t="shared" si="201"/>
        <v>42252.391018518516</v>
      </c>
      <c r="L3239" s="3">
        <v>1441452184</v>
      </c>
      <c r="M3239" s="3" t="b">
        <v>1</v>
      </c>
      <c r="N3239" s="3">
        <v>269</v>
      </c>
      <c r="O3239" s="3" t="b">
        <v>1</v>
      </c>
      <c r="P3239" s="3" t="s">
        <v>8266</v>
      </c>
      <c r="Q3239" s="8">
        <f t="shared" si="202"/>
        <v>1.0078754285714286</v>
      </c>
      <c r="R3239" s="10">
        <f t="shared" si="203"/>
        <v>131.13620817843866</v>
      </c>
      <c r="S3239" s="3" t="s">
        <v>8307</v>
      </c>
      <c r="T3239" s="3" t="s">
        <v>8308</v>
      </c>
    </row>
    <row r="3240" spans="1:20" ht="110" x14ac:dyDescent="0.2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14">
        <f t="shared" si="200"/>
        <v>42186.427060185182</v>
      </c>
      <c r="J3240" s="3">
        <v>1435752898</v>
      </c>
      <c r="K3240" s="14">
        <f t="shared" si="201"/>
        <v>42156.427060185182</v>
      </c>
      <c r="L3240" s="3">
        <v>1433160898</v>
      </c>
      <c r="M3240" s="3" t="b">
        <v>1</v>
      </c>
      <c r="N3240" s="3">
        <v>79</v>
      </c>
      <c r="O3240" s="3" t="b">
        <v>1</v>
      </c>
      <c r="P3240" s="3" t="s">
        <v>8266</v>
      </c>
      <c r="Q3240" s="8">
        <f t="shared" si="202"/>
        <v>1.1232142857142857</v>
      </c>
      <c r="R3240" s="10">
        <f t="shared" si="203"/>
        <v>39.810126582278478</v>
      </c>
      <c r="S3240" s="3" t="s">
        <v>8307</v>
      </c>
      <c r="T3240" s="3" t="s">
        <v>8308</v>
      </c>
    </row>
    <row r="3241" spans="1:20" ht="110" x14ac:dyDescent="0.2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14">
        <f t="shared" si="200"/>
        <v>42302.915972222218</v>
      </c>
      <c r="J3241" s="3">
        <v>1445817540</v>
      </c>
      <c r="K3241" s="14">
        <f t="shared" si="201"/>
        <v>42278.005706018514</v>
      </c>
      <c r="L3241" s="3">
        <v>1443665293</v>
      </c>
      <c r="M3241" s="3" t="b">
        <v>1</v>
      </c>
      <c r="N3241" s="3">
        <v>104</v>
      </c>
      <c r="O3241" s="3" t="b">
        <v>1</v>
      </c>
      <c r="P3241" s="3" t="s">
        <v>8266</v>
      </c>
      <c r="Q3241" s="8">
        <f t="shared" si="202"/>
        <v>1.0591914022517912</v>
      </c>
      <c r="R3241" s="10">
        <f t="shared" si="203"/>
        <v>59.701730769230764</v>
      </c>
      <c r="S3241" s="3" t="s">
        <v>8307</v>
      </c>
      <c r="T3241" s="3" t="s">
        <v>8308</v>
      </c>
    </row>
    <row r="3242" spans="1:20" ht="88" x14ac:dyDescent="0.2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14">
        <f t="shared" si="200"/>
        <v>42782.874999999993</v>
      </c>
      <c r="J3242" s="3">
        <v>1487286000</v>
      </c>
      <c r="K3242" s="14">
        <f t="shared" si="201"/>
        <v>42754.610509259255</v>
      </c>
      <c r="L3242" s="3">
        <v>1484843948</v>
      </c>
      <c r="M3242" s="3" t="b">
        <v>0</v>
      </c>
      <c r="N3242" s="3">
        <v>34</v>
      </c>
      <c r="O3242" s="3" t="b">
        <v>1</v>
      </c>
      <c r="P3242" s="3" t="s">
        <v>8266</v>
      </c>
      <c r="Q3242" s="8">
        <f t="shared" si="202"/>
        <v>1.0056666666666667</v>
      </c>
      <c r="R3242" s="10">
        <f t="shared" si="203"/>
        <v>88.735294117647058</v>
      </c>
      <c r="S3242" s="3" t="s">
        <v>8307</v>
      </c>
      <c r="T3242" s="3" t="s">
        <v>8308</v>
      </c>
    </row>
    <row r="3243" spans="1:20" ht="110" x14ac:dyDescent="0.2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14">
        <f t="shared" si="200"/>
        <v>41926.207638888889</v>
      </c>
      <c r="J3243" s="3">
        <v>1413269940</v>
      </c>
      <c r="K3243" s="14">
        <f t="shared" si="201"/>
        <v>41893.241550925923</v>
      </c>
      <c r="L3243" s="3">
        <v>1410421670</v>
      </c>
      <c r="M3243" s="3" t="b">
        <v>1</v>
      </c>
      <c r="N3243" s="3">
        <v>167</v>
      </c>
      <c r="O3243" s="3" t="b">
        <v>1</v>
      </c>
      <c r="P3243" s="3" t="s">
        <v>8266</v>
      </c>
      <c r="Q3243" s="8">
        <f t="shared" si="202"/>
        <v>1.1530588235294117</v>
      </c>
      <c r="R3243" s="10">
        <f t="shared" si="203"/>
        <v>58.688622754491021</v>
      </c>
      <c r="S3243" s="3" t="s">
        <v>8307</v>
      </c>
      <c r="T3243" s="3" t="s">
        <v>8308</v>
      </c>
    </row>
    <row r="3244" spans="1:20" ht="66" x14ac:dyDescent="0.2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14">
        <f t="shared" si="200"/>
        <v>41901.672361111108</v>
      </c>
      <c r="J3244" s="3">
        <v>1411150092</v>
      </c>
      <c r="K3244" s="14">
        <f t="shared" si="201"/>
        <v>41871.672361111108</v>
      </c>
      <c r="L3244" s="3">
        <v>1408558092</v>
      </c>
      <c r="M3244" s="3" t="b">
        <v>1</v>
      </c>
      <c r="N3244" s="3">
        <v>183</v>
      </c>
      <c r="O3244" s="3" t="b">
        <v>1</v>
      </c>
      <c r="P3244" s="3" t="s">
        <v>8266</v>
      </c>
      <c r="Q3244" s="8">
        <f t="shared" si="202"/>
        <v>1.273042</v>
      </c>
      <c r="R3244" s="10">
        <f t="shared" si="203"/>
        <v>69.56513661202186</v>
      </c>
      <c r="S3244" s="3" t="s">
        <v>8307</v>
      </c>
      <c r="T3244" s="3" t="s">
        <v>8308</v>
      </c>
    </row>
    <row r="3245" spans="1:20" ht="110" x14ac:dyDescent="0.2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14">
        <f t="shared" si="200"/>
        <v>42285.916666666664</v>
      </c>
      <c r="J3245" s="3">
        <v>1444348800</v>
      </c>
      <c r="K3245" s="14">
        <f t="shared" si="201"/>
        <v>42262.013449074067</v>
      </c>
      <c r="L3245" s="3">
        <v>1442283562</v>
      </c>
      <c r="M3245" s="3" t="b">
        <v>1</v>
      </c>
      <c r="N3245" s="3">
        <v>71</v>
      </c>
      <c r="O3245" s="3" t="b">
        <v>1</v>
      </c>
      <c r="P3245" s="3" t="s">
        <v>8266</v>
      </c>
      <c r="Q3245" s="8">
        <f t="shared" si="202"/>
        <v>1.028375</v>
      </c>
      <c r="R3245" s="10">
        <f t="shared" si="203"/>
        <v>115.87323943661971</v>
      </c>
      <c r="S3245" s="3" t="s">
        <v>8307</v>
      </c>
      <c r="T3245" s="3" t="s">
        <v>8308</v>
      </c>
    </row>
    <row r="3246" spans="1:20" ht="88" x14ac:dyDescent="0.2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14">
        <f t="shared" si="200"/>
        <v>42705.652569444443</v>
      </c>
      <c r="J3246" s="3">
        <v>1480613982</v>
      </c>
      <c r="K3246" s="14">
        <f t="shared" si="201"/>
        <v>42675.610902777778</v>
      </c>
      <c r="L3246" s="3">
        <v>1478018382</v>
      </c>
      <c r="M3246" s="3" t="b">
        <v>0</v>
      </c>
      <c r="N3246" s="3">
        <v>69</v>
      </c>
      <c r="O3246" s="3" t="b">
        <v>1</v>
      </c>
      <c r="P3246" s="3" t="s">
        <v>8266</v>
      </c>
      <c r="Q3246" s="8">
        <f t="shared" si="202"/>
        <v>1.0293749999999999</v>
      </c>
      <c r="R3246" s="10">
        <f t="shared" si="203"/>
        <v>23.869565217391305</v>
      </c>
      <c r="S3246" s="3" t="s">
        <v>8307</v>
      </c>
      <c r="T3246" s="3" t="s">
        <v>8308</v>
      </c>
    </row>
    <row r="3247" spans="1:20" ht="88" x14ac:dyDescent="0.2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14">
        <f t="shared" si="200"/>
        <v>42166.999999999993</v>
      </c>
      <c r="J3247" s="3">
        <v>1434074400</v>
      </c>
      <c r="K3247" s="14">
        <f t="shared" si="201"/>
        <v>42135.516874999994</v>
      </c>
      <c r="L3247" s="3">
        <v>1431354258</v>
      </c>
      <c r="M3247" s="3" t="b">
        <v>0</v>
      </c>
      <c r="N3247" s="3">
        <v>270</v>
      </c>
      <c r="O3247" s="3" t="b">
        <v>1</v>
      </c>
      <c r="P3247" s="3" t="s">
        <v>8266</v>
      </c>
      <c r="Q3247" s="8">
        <f t="shared" si="202"/>
        <v>1.043047619047619</v>
      </c>
      <c r="R3247" s="10">
        <f t="shared" si="203"/>
        <v>81.125925925925927</v>
      </c>
      <c r="S3247" s="3" t="s">
        <v>8307</v>
      </c>
      <c r="T3247" s="3" t="s">
        <v>8308</v>
      </c>
    </row>
    <row r="3248" spans="1:20" ht="88" x14ac:dyDescent="0.2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14">
        <f t="shared" si="200"/>
        <v>42259.082638888889</v>
      </c>
      <c r="J3248" s="3">
        <v>1442030340</v>
      </c>
      <c r="K3248" s="14">
        <f t="shared" si="201"/>
        <v>42230.388888888883</v>
      </c>
      <c r="L3248" s="3">
        <v>1439551200</v>
      </c>
      <c r="M3248" s="3" t="b">
        <v>1</v>
      </c>
      <c r="N3248" s="3">
        <v>193</v>
      </c>
      <c r="O3248" s="3" t="b">
        <v>1</v>
      </c>
      <c r="P3248" s="3" t="s">
        <v>8266</v>
      </c>
      <c r="Q3248" s="8">
        <f t="shared" si="202"/>
        <v>1.1122000000000001</v>
      </c>
      <c r="R3248" s="10">
        <f t="shared" si="203"/>
        <v>57.626943005181346</v>
      </c>
      <c r="S3248" s="3" t="s">
        <v>8307</v>
      </c>
      <c r="T3248" s="3" t="s">
        <v>8308</v>
      </c>
    </row>
    <row r="3249" spans="1:20" ht="88" x14ac:dyDescent="0.2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14">
        <f t="shared" si="200"/>
        <v>42197.35083333333</v>
      </c>
      <c r="J3249" s="3">
        <v>1436696712</v>
      </c>
      <c r="K3249" s="14">
        <f t="shared" si="201"/>
        <v>42167.35083333333</v>
      </c>
      <c r="L3249" s="3">
        <v>1434104712</v>
      </c>
      <c r="M3249" s="3" t="b">
        <v>1</v>
      </c>
      <c r="N3249" s="3">
        <v>57</v>
      </c>
      <c r="O3249" s="3" t="b">
        <v>1</v>
      </c>
      <c r="P3249" s="3" t="s">
        <v>8266</v>
      </c>
      <c r="Q3249" s="8">
        <f t="shared" si="202"/>
        <v>1.0586</v>
      </c>
      <c r="R3249" s="10">
        <f t="shared" si="203"/>
        <v>46.429824561403507</v>
      </c>
      <c r="S3249" s="3" t="s">
        <v>8307</v>
      </c>
      <c r="T3249" s="3" t="s">
        <v>8308</v>
      </c>
    </row>
    <row r="3250" spans="1:20" ht="44" x14ac:dyDescent="0.2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14">
        <f t="shared" si="200"/>
        <v>42098.763391203705</v>
      </c>
      <c r="J3250" s="3">
        <v>1428178757</v>
      </c>
      <c r="K3250" s="14">
        <f t="shared" si="201"/>
        <v>42068.80505787037</v>
      </c>
      <c r="L3250" s="3">
        <v>1425590357</v>
      </c>
      <c r="M3250" s="3" t="b">
        <v>1</v>
      </c>
      <c r="N3250" s="3">
        <v>200</v>
      </c>
      <c r="O3250" s="3" t="b">
        <v>1</v>
      </c>
      <c r="P3250" s="3" t="s">
        <v>8266</v>
      </c>
      <c r="Q3250" s="8">
        <f t="shared" si="202"/>
        <v>1.0079166666666666</v>
      </c>
      <c r="R3250" s="10">
        <f t="shared" si="203"/>
        <v>60.475000000000001</v>
      </c>
      <c r="S3250" s="3" t="s">
        <v>8307</v>
      </c>
      <c r="T3250" s="3" t="s">
        <v>8308</v>
      </c>
    </row>
    <row r="3251" spans="1:20" ht="88" x14ac:dyDescent="0.2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14">
        <f t="shared" si="200"/>
        <v>42175.663356481477</v>
      </c>
      <c r="J3251" s="3">
        <v>1434822914</v>
      </c>
      <c r="K3251" s="14">
        <f t="shared" si="201"/>
        <v>42145.663356481477</v>
      </c>
      <c r="L3251" s="3">
        <v>1432230914</v>
      </c>
      <c r="M3251" s="3" t="b">
        <v>1</v>
      </c>
      <c r="N3251" s="3">
        <v>88</v>
      </c>
      <c r="O3251" s="3" t="b">
        <v>1</v>
      </c>
      <c r="P3251" s="3" t="s">
        <v>8266</v>
      </c>
      <c r="Q3251" s="8">
        <f t="shared" si="202"/>
        <v>1.0492727272727274</v>
      </c>
      <c r="R3251" s="10">
        <f t="shared" si="203"/>
        <v>65.579545454545453</v>
      </c>
      <c r="S3251" s="3" t="s">
        <v>8307</v>
      </c>
      <c r="T3251" s="3" t="s">
        <v>8308</v>
      </c>
    </row>
    <row r="3252" spans="1:20" ht="110" x14ac:dyDescent="0.2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14">
        <f t="shared" si="200"/>
        <v>41948.700509259259</v>
      </c>
      <c r="J3252" s="3">
        <v>1415213324</v>
      </c>
      <c r="K3252" s="14">
        <f t="shared" si="201"/>
        <v>41918.658842592587</v>
      </c>
      <c r="L3252" s="3">
        <v>1412617724</v>
      </c>
      <c r="M3252" s="3" t="b">
        <v>1</v>
      </c>
      <c r="N3252" s="3">
        <v>213</v>
      </c>
      <c r="O3252" s="3" t="b">
        <v>1</v>
      </c>
      <c r="P3252" s="3" t="s">
        <v>8266</v>
      </c>
      <c r="Q3252" s="8">
        <f t="shared" si="202"/>
        <v>1.01552</v>
      </c>
      <c r="R3252" s="10">
        <f t="shared" si="203"/>
        <v>119.1924882629108</v>
      </c>
      <c r="S3252" s="3" t="s">
        <v>8307</v>
      </c>
      <c r="T3252" s="3" t="s">
        <v>8308</v>
      </c>
    </row>
    <row r="3253" spans="1:20" ht="88" x14ac:dyDescent="0.2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14">
        <f t="shared" si="200"/>
        <v>42176.64775462963</v>
      </c>
      <c r="J3253" s="3">
        <v>1434907966</v>
      </c>
      <c r="K3253" s="14">
        <f t="shared" si="201"/>
        <v>42146.64775462963</v>
      </c>
      <c r="L3253" s="3">
        <v>1432315966</v>
      </c>
      <c r="M3253" s="3" t="b">
        <v>1</v>
      </c>
      <c r="N3253" s="3">
        <v>20</v>
      </c>
      <c r="O3253" s="3" t="b">
        <v>1</v>
      </c>
      <c r="P3253" s="3" t="s">
        <v>8266</v>
      </c>
      <c r="Q3253" s="8">
        <f t="shared" si="202"/>
        <v>1.1073333333333333</v>
      </c>
      <c r="R3253" s="10">
        <f t="shared" si="203"/>
        <v>83.05</v>
      </c>
      <c r="S3253" s="3" t="s">
        <v>8307</v>
      </c>
      <c r="T3253" s="3" t="s">
        <v>8308</v>
      </c>
    </row>
    <row r="3254" spans="1:20" ht="88" x14ac:dyDescent="0.2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14">
        <f t="shared" si="200"/>
        <v>42620.389351851853</v>
      </c>
      <c r="J3254" s="3">
        <v>1473247240</v>
      </c>
      <c r="K3254" s="14">
        <f t="shared" si="201"/>
        <v>42590.389351851853</v>
      </c>
      <c r="L3254" s="3">
        <v>1470655240</v>
      </c>
      <c r="M3254" s="3" t="b">
        <v>1</v>
      </c>
      <c r="N3254" s="3">
        <v>50</v>
      </c>
      <c r="O3254" s="3" t="b">
        <v>1</v>
      </c>
      <c r="P3254" s="3" t="s">
        <v>8266</v>
      </c>
      <c r="Q3254" s="8">
        <f t="shared" si="202"/>
        <v>1.2782222222222221</v>
      </c>
      <c r="R3254" s="10">
        <f t="shared" si="203"/>
        <v>57.52</v>
      </c>
      <c r="S3254" s="3" t="s">
        <v>8307</v>
      </c>
      <c r="T3254" s="3" t="s">
        <v>8308</v>
      </c>
    </row>
    <row r="3255" spans="1:20" ht="66" x14ac:dyDescent="0.2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14">
        <f t="shared" si="200"/>
        <v>42621.072916666664</v>
      </c>
      <c r="J3255" s="3">
        <v>1473306300</v>
      </c>
      <c r="K3255" s="14">
        <f t="shared" si="201"/>
        <v>42602.493379629632</v>
      </c>
      <c r="L3255" s="3">
        <v>1471701028</v>
      </c>
      <c r="M3255" s="3" t="b">
        <v>1</v>
      </c>
      <c r="N3255" s="3">
        <v>115</v>
      </c>
      <c r="O3255" s="3" t="b">
        <v>1</v>
      </c>
      <c r="P3255" s="3" t="s">
        <v>8266</v>
      </c>
      <c r="Q3255" s="8">
        <f t="shared" si="202"/>
        <v>1.0182500000000001</v>
      </c>
      <c r="R3255" s="10">
        <f t="shared" si="203"/>
        <v>177.08695652173913</v>
      </c>
      <c r="S3255" s="3" t="s">
        <v>8307</v>
      </c>
      <c r="T3255" s="3" t="s">
        <v>8308</v>
      </c>
    </row>
    <row r="3256" spans="1:20" ht="110" x14ac:dyDescent="0.2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14">
        <f t="shared" si="200"/>
        <v>42088.960752314808</v>
      </c>
      <c r="J3256" s="3">
        <v>1427331809</v>
      </c>
      <c r="K3256" s="14">
        <f t="shared" si="201"/>
        <v>42059.002418981479</v>
      </c>
      <c r="L3256" s="3">
        <v>1424743409</v>
      </c>
      <c r="M3256" s="3" t="b">
        <v>1</v>
      </c>
      <c r="N3256" s="3">
        <v>186</v>
      </c>
      <c r="O3256" s="3" t="b">
        <v>1</v>
      </c>
      <c r="P3256" s="3" t="s">
        <v>8266</v>
      </c>
      <c r="Q3256" s="8">
        <f t="shared" si="202"/>
        <v>1.012576923076923</v>
      </c>
      <c r="R3256" s="10">
        <f t="shared" si="203"/>
        <v>70.771505376344081</v>
      </c>
      <c r="S3256" s="3" t="s">
        <v>8307</v>
      </c>
      <c r="T3256" s="3" t="s">
        <v>8308</v>
      </c>
    </row>
    <row r="3257" spans="1:20" ht="110" x14ac:dyDescent="0.2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14">
        <f t="shared" si="200"/>
        <v>41919.684895833328</v>
      </c>
      <c r="J3257" s="3">
        <v>1412706375</v>
      </c>
      <c r="K3257" s="14">
        <f t="shared" si="201"/>
        <v>41889.684895833328</v>
      </c>
      <c r="L3257" s="3">
        <v>1410114375</v>
      </c>
      <c r="M3257" s="3" t="b">
        <v>1</v>
      </c>
      <c r="N3257" s="3">
        <v>18</v>
      </c>
      <c r="O3257" s="3" t="b">
        <v>1</v>
      </c>
      <c r="P3257" s="3" t="s">
        <v>8266</v>
      </c>
      <c r="Q3257" s="8">
        <f t="shared" si="202"/>
        <v>1.75</v>
      </c>
      <c r="R3257" s="10">
        <f t="shared" si="203"/>
        <v>29.166666666666668</v>
      </c>
      <c r="S3257" s="3" t="s">
        <v>8307</v>
      </c>
      <c r="T3257" s="3" t="s">
        <v>8308</v>
      </c>
    </row>
    <row r="3258" spans="1:20" ht="88" x14ac:dyDescent="0.2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14">
        <f t="shared" si="200"/>
        <v>42166.082638888889</v>
      </c>
      <c r="J3258" s="3">
        <v>1433995140</v>
      </c>
      <c r="K3258" s="14">
        <f t="shared" si="201"/>
        <v>42144.490474537037</v>
      </c>
      <c r="L3258" s="3">
        <v>1432129577</v>
      </c>
      <c r="M3258" s="3" t="b">
        <v>1</v>
      </c>
      <c r="N3258" s="3">
        <v>176</v>
      </c>
      <c r="O3258" s="3" t="b">
        <v>1</v>
      </c>
      <c r="P3258" s="3" t="s">
        <v>8266</v>
      </c>
      <c r="Q3258" s="8">
        <f t="shared" si="202"/>
        <v>1.2806</v>
      </c>
      <c r="R3258" s="10">
        <f t="shared" si="203"/>
        <v>72.76136363636364</v>
      </c>
      <c r="S3258" s="3" t="s">
        <v>8307</v>
      </c>
      <c r="T3258" s="3" t="s">
        <v>8308</v>
      </c>
    </row>
    <row r="3259" spans="1:20" ht="88" x14ac:dyDescent="0.2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14">
        <f t="shared" si="200"/>
        <v>42788.476296296292</v>
      </c>
      <c r="J3259" s="3">
        <v>1487769952</v>
      </c>
      <c r="K3259" s="14">
        <f t="shared" si="201"/>
        <v>42758.476296296292</v>
      </c>
      <c r="L3259" s="3">
        <v>1485177952</v>
      </c>
      <c r="M3259" s="3" t="b">
        <v>0</v>
      </c>
      <c r="N3259" s="3">
        <v>41</v>
      </c>
      <c r="O3259" s="3" t="b">
        <v>1</v>
      </c>
      <c r="P3259" s="3" t="s">
        <v>8266</v>
      </c>
      <c r="Q3259" s="8">
        <f t="shared" si="202"/>
        <v>1.0629949999999999</v>
      </c>
      <c r="R3259" s="10">
        <f t="shared" si="203"/>
        <v>51.853414634146333</v>
      </c>
      <c r="S3259" s="3" t="s">
        <v>8307</v>
      </c>
      <c r="T3259" s="3" t="s">
        <v>8308</v>
      </c>
    </row>
    <row r="3260" spans="1:20" ht="66" x14ac:dyDescent="0.2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14">
        <f t="shared" si="200"/>
        <v>42012.803946759253</v>
      </c>
      <c r="J3260" s="3">
        <v>1420751861</v>
      </c>
      <c r="K3260" s="14">
        <f t="shared" si="201"/>
        <v>41982.803946759253</v>
      </c>
      <c r="L3260" s="3">
        <v>1418159861</v>
      </c>
      <c r="M3260" s="3" t="b">
        <v>1</v>
      </c>
      <c r="N3260" s="3">
        <v>75</v>
      </c>
      <c r="O3260" s="3" t="b">
        <v>1</v>
      </c>
      <c r="P3260" s="3" t="s">
        <v>8266</v>
      </c>
      <c r="Q3260" s="8">
        <f t="shared" si="202"/>
        <v>1.052142857142857</v>
      </c>
      <c r="R3260" s="10">
        <f t="shared" si="203"/>
        <v>98.2</v>
      </c>
      <c r="S3260" s="3" t="s">
        <v>8307</v>
      </c>
      <c r="T3260" s="3" t="s">
        <v>8308</v>
      </c>
    </row>
    <row r="3261" spans="1:20" ht="88" x14ac:dyDescent="0.2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14">
        <f t="shared" si="200"/>
        <v>42644.082638888889</v>
      </c>
      <c r="J3261" s="3">
        <v>1475294340</v>
      </c>
      <c r="K3261" s="14">
        <f t="shared" si="201"/>
        <v>42614.677604166667</v>
      </c>
      <c r="L3261" s="3">
        <v>1472753745</v>
      </c>
      <c r="M3261" s="3" t="b">
        <v>1</v>
      </c>
      <c r="N3261" s="3">
        <v>97</v>
      </c>
      <c r="O3261" s="3" t="b">
        <v>1</v>
      </c>
      <c r="P3261" s="3" t="s">
        <v>8266</v>
      </c>
      <c r="Q3261" s="8">
        <f t="shared" si="202"/>
        <v>1.0616782608695652</v>
      </c>
      <c r="R3261" s="10">
        <f t="shared" si="203"/>
        <v>251.7381443298969</v>
      </c>
      <c r="S3261" s="3" t="s">
        <v>8307</v>
      </c>
      <c r="T3261" s="3" t="s">
        <v>8308</v>
      </c>
    </row>
    <row r="3262" spans="1:20" ht="88" x14ac:dyDescent="0.2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14">
        <f t="shared" si="200"/>
        <v>42338.630995370368</v>
      </c>
      <c r="J3262" s="3">
        <v>1448903318</v>
      </c>
      <c r="K3262" s="14">
        <f t="shared" si="201"/>
        <v>42303.589328703696</v>
      </c>
      <c r="L3262" s="3">
        <v>1445875718</v>
      </c>
      <c r="M3262" s="3" t="b">
        <v>1</v>
      </c>
      <c r="N3262" s="3">
        <v>73</v>
      </c>
      <c r="O3262" s="3" t="b">
        <v>1</v>
      </c>
      <c r="P3262" s="3" t="s">
        <v>8266</v>
      </c>
      <c r="Q3262" s="8">
        <f t="shared" si="202"/>
        <v>1.0924</v>
      </c>
      <c r="R3262" s="10">
        <f t="shared" si="203"/>
        <v>74.821917808219183</v>
      </c>
      <c r="S3262" s="3" t="s">
        <v>8307</v>
      </c>
      <c r="T3262" s="3" t="s">
        <v>8308</v>
      </c>
    </row>
    <row r="3263" spans="1:20" ht="88" x14ac:dyDescent="0.2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14">
        <f t="shared" si="200"/>
        <v>42201.642083333332</v>
      </c>
      <c r="J3263" s="3">
        <v>1437067476</v>
      </c>
      <c r="K3263" s="14">
        <f t="shared" si="201"/>
        <v>42171.642083333332</v>
      </c>
      <c r="L3263" s="3">
        <v>1434475476</v>
      </c>
      <c r="M3263" s="3" t="b">
        <v>1</v>
      </c>
      <c r="N3263" s="3">
        <v>49</v>
      </c>
      <c r="O3263" s="3" t="b">
        <v>1</v>
      </c>
      <c r="P3263" s="3" t="s">
        <v>8266</v>
      </c>
      <c r="Q3263" s="8">
        <f t="shared" si="202"/>
        <v>1.0045454545454546</v>
      </c>
      <c r="R3263" s="10">
        <f t="shared" si="203"/>
        <v>67.65306122448979</v>
      </c>
      <c r="S3263" s="3" t="s">
        <v>8307</v>
      </c>
      <c r="T3263" s="3" t="s">
        <v>8308</v>
      </c>
    </row>
    <row r="3264" spans="1:20" ht="66" x14ac:dyDescent="0.2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14">
        <f t="shared" si="200"/>
        <v>41995.083333333336</v>
      </c>
      <c r="J3264" s="3">
        <v>1419220800</v>
      </c>
      <c r="K3264" s="14">
        <f t="shared" si="201"/>
        <v>41964.232199074067</v>
      </c>
      <c r="L3264" s="3">
        <v>1416555262</v>
      </c>
      <c r="M3264" s="3" t="b">
        <v>1</v>
      </c>
      <c r="N3264" s="3">
        <v>134</v>
      </c>
      <c r="O3264" s="3" t="b">
        <v>1</v>
      </c>
      <c r="P3264" s="3" t="s">
        <v>8266</v>
      </c>
      <c r="Q3264" s="8">
        <f t="shared" si="202"/>
        <v>1.0304098360655738</v>
      </c>
      <c r="R3264" s="10">
        <f t="shared" si="203"/>
        <v>93.81343283582089</v>
      </c>
      <c r="S3264" s="3" t="s">
        <v>8307</v>
      </c>
      <c r="T3264" s="3" t="s">
        <v>8308</v>
      </c>
    </row>
    <row r="3265" spans="1:20" ht="66" x14ac:dyDescent="0.2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14">
        <f t="shared" si="200"/>
        <v>42307.791666666664</v>
      </c>
      <c r="J3265" s="3">
        <v>1446238800</v>
      </c>
      <c r="K3265" s="14">
        <f t="shared" si="201"/>
        <v>42284.43273148148</v>
      </c>
      <c r="L3265" s="3">
        <v>1444220588</v>
      </c>
      <c r="M3265" s="3" t="b">
        <v>1</v>
      </c>
      <c r="N3265" s="3">
        <v>68</v>
      </c>
      <c r="O3265" s="3" t="b">
        <v>1</v>
      </c>
      <c r="P3265" s="3" t="s">
        <v>8266</v>
      </c>
      <c r="Q3265" s="8">
        <f t="shared" si="202"/>
        <v>1.121664</v>
      </c>
      <c r="R3265" s="10">
        <f t="shared" si="203"/>
        <v>41.237647058823526</v>
      </c>
      <c r="S3265" s="3" t="s">
        <v>8307</v>
      </c>
      <c r="T3265" s="3" t="s">
        <v>8308</v>
      </c>
    </row>
    <row r="3266" spans="1:20" ht="66" x14ac:dyDescent="0.2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14">
        <f t="shared" si="200"/>
        <v>42032.833333333336</v>
      </c>
      <c r="J3266" s="3">
        <v>1422482400</v>
      </c>
      <c r="K3266" s="14">
        <f t="shared" si="201"/>
        <v>42016.716874999998</v>
      </c>
      <c r="L3266" s="3">
        <v>1421089938</v>
      </c>
      <c r="M3266" s="3" t="b">
        <v>1</v>
      </c>
      <c r="N3266" s="3">
        <v>49</v>
      </c>
      <c r="O3266" s="3" t="b">
        <v>1</v>
      </c>
      <c r="P3266" s="3" t="s">
        <v>8266</v>
      </c>
      <c r="Q3266" s="8">
        <f t="shared" si="202"/>
        <v>1.03</v>
      </c>
      <c r="R3266" s="10">
        <f t="shared" si="203"/>
        <v>52.551020408163268</v>
      </c>
      <c r="S3266" s="3" t="s">
        <v>8307</v>
      </c>
      <c r="T3266" s="3" t="s">
        <v>8308</v>
      </c>
    </row>
    <row r="3267" spans="1:20" ht="66" x14ac:dyDescent="0.2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14">
        <f t="shared" ref="I3267:I3330" si="204">(((J3267/60)/60)/24)+DATE(1970,1,1)+(-2/24)</f>
        <v>42341.624999999993</v>
      </c>
      <c r="J3267" s="3">
        <v>1449162000</v>
      </c>
      <c r="K3267" s="14">
        <f t="shared" ref="K3267:K3330" si="205">(L3267/86400)+25569+(-2/24)</f>
        <v>42311.628645833327</v>
      </c>
      <c r="L3267" s="3">
        <v>1446570315</v>
      </c>
      <c r="M3267" s="3" t="b">
        <v>1</v>
      </c>
      <c r="N3267" s="3">
        <v>63</v>
      </c>
      <c r="O3267" s="3" t="b">
        <v>1</v>
      </c>
      <c r="P3267" s="3" t="s">
        <v>8266</v>
      </c>
      <c r="Q3267" s="8">
        <f t="shared" ref="Q3267:Q3330" si="206">E3267/D3267</f>
        <v>1.64</v>
      </c>
      <c r="R3267" s="10">
        <f t="shared" ref="R3267:R3330" si="207">E3267/N3267</f>
        <v>70.285714285714292</v>
      </c>
      <c r="S3267" s="3" t="s">
        <v>8307</v>
      </c>
      <c r="T3267" s="3" t="s">
        <v>8308</v>
      </c>
    </row>
    <row r="3268" spans="1:20" ht="88" x14ac:dyDescent="0.2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14">
        <f t="shared" si="204"/>
        <v>42167.791666666664</v>
      </c>
      <c r="J3268" s="3">
        <v>1434142800</v>
      </c>
      <c r="K3268" s="14">
        <f t="shared" si="205"/>
        <v>42136.452800925923</v>
      </c>
      <c r="L3268" s="3">
        <v>1431435122</v>
      </c>
      <c r="M3268" s="3" t="b">
        <v>1</v>
      </c>
      <c r="N3268" s="3">
        <v>163</v>
      </c>
      <c r="O3268" s="3" t="b">
        <v>1</v>
      </c>
      <c r="P3268" s="3" t="s">
        <v>8266</v>
      </c>
      <c r="Q3268" s="8">
        <f t="shared" si="206"/>
        <v>1.3128333333333333</v>
      </c>
      <c r="R3268" s="10">
        <f t="shared" si="207"/>
        <v>48.325153374233132</v>
      </c>
      <c r="S3268" s="3" t="s">
        <v>8307</v>
      </c>
      <c r="T3268" s="3" t="s">
        <v>8308</v>
      </c>
    </row>
    <row r="3269" spans="1:20" ht="88" x14ac:dyDescent="0.2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14">
        <f t="shared" si="204"/>
        <v>42202.674305555549</v>
      </c>
      <c r="J3269" s="3">
        <v>1437156660</v>
      </c>
      <c r="K3269" s="14">
        <f t="shared" si="205"/>
        <v>42172.674305555549</v>
      </c>
      <c r="L3269" s="3">
        <v>1434564660</v>
      </c>
      <c r="M3269" s="3" t="b">
        <v>1</v>
      </c>
      <c r="N3269" s="3">
        <v>288</v>
      </c>
      <c r="O3269" s="3" t="b">
        <v>1</v>
      </c>
      <c r="P3269" s="3" t="s">
        <v>8266</v>
      </c>
      <c r="Q3269" s="8">
        <f t="shared" si="206"/>
        <v>1.0209999999999999</v>
      </c>
      <c r="R3269" s="10">
        <f t="shared" si="207"/>
        <v>53.177083333333336</v>
      </c>
      <c r="S3269" s="3" t="s">
        <v>8307</v>
      </c>
      <c r="T3269" s="3" t="s">
        <v>8308</v>
      </c>
    </row>
    <row r="3270" spans="1:20" ht="88" x14ac:dyDescent="0.2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14">
        <f t="shared" si="204"/>
        <v>42606.820925925924</v>
      </c>
      <c r="J3270" s="3">
        <v>1472074928</v>
      </c>
      <c r="K3270" s="14">
        <f t="shared" si="205"/>
        <v>42590.820925925924</v>
      </c>
      <c r="L3270" s="3">
        <v>1470692528</v>
      </c>
      <c r="M3270" s="3" t="b">
        <v>1</v>
      </c>
      <c r="N3270" s="3">
        <v>42</v>
      </c>
      <c r="O3270" s="3" t="b">
        <v>1</v>
      </c>
      <c r="P3270" s="3" t="s">
        <v>8266</v>
      </c>
      <c r="Q3270" s="8">
        <f t="shared" si="206"/>
        <v>1.28</v>
      </c>
      <c r="R3270" s="10">
        <f t="shared" si="207"/>
        <v>60.952380952380949</v>
      </c>
      <c r="S3270" s="3" t="s">
        <v>8307</v>
      </c>
      <c r="T3270" s="3" t="s">
        <v>8308</v>
      </c>
    </row>
    <row r="3271" spans="1:20" ht="88" x14ac:dyDescent="0.2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14">
        <f t="shared" si="204"/>
        <v>42171.374999999993</v>
      </c>
      <c r="J3271" s="3">
        <v>1434452400</v>
      </c>
      <c r="K3271" s="14">
        <f t="shared" si="205"/>
        <v>42137.312465277777</v>
      </c>
      <c r="L3271" s="3">
        <v>1431509397</v>
      </c>
      <c r="M3271" s="3" t="b">
        <v>1</v>
      </c>
      <c r="N3271" s="3">
        <v>70</v>
      </c>
      <c r="O3271" s="3" t="b">
        <v>1</v>
      </c>
      <c r="P3271" s="3" t="s">
        <v>8266</v>
      </c>
      <c r="Q3271" s="8">
        <f t="shared" si="206"/>
        <v>1.0149999999999999</v>
      </c>
      <c r="R3271" s="10">
        <f t="shared" si="207"/>
        <v>116</v>
      </c>
      <c r="S3271" s="3" t="s">
        <v>8307</v>
      </c>
      <c r="T3271" s="3" t="s">
        <v>8308</v>
      </c>
    </row>
    <row r="3272" spans="1:20" ht="110" x14ac:dyDescent="0.2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14">
        <f t="shared" si="204"/>
        <v>42197.449826388889</v>
      </c>
      <c r="J3272" s="3">
        <v>1436705265</v>
      </c>
      <c r="K3272" s="14">
        <f t="shared" si="205"/>
        <v>42167.449826388889</v>
      </c>
      <c r="L3272" s="3">
        <v>1434113265</v>
      </c>
      <c r="M3272" s="3" t="b">
        <v>1</v>
      </c>
      <c r="N3272" s="3">
        <v>30</v>
      </c>
      <c r="O3272" s="3" t="b">
        <v>1</v>
      </c>
      <c r="P3272" s="3" t="s">
        <v>8266</v>
      </c>
      <c r="Q3272" s="8">
        <f t="shared" si="206"/>
        <v>1.0166666666666666</v>
      </c>
      <c r="R3272" s="10">
        <f t="shared" si="207"/>
        <v>61</v>
      </c>
      <c r="S3272" s="3" t="s">
        <v>8307</v>
      </c>
      <c r="T3272" s="3" t="s">
        <v>8308</v>
      </c>
    </row>
    <row r="3273" spans="1:20" ht="44" x14ac:dyDescent="0.2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14">
        <f t="shared" si="204"/>
        <v>41945.395543981482</v>
      </c>
      <c r="J3273" s="3">
        <v>1414927775</v>
      </c>
      <c r="K3273" s="14">
        <f t="shared" si="205"/>
        <v>41915.35387731481</v>
      </c>
      <c r="L3273" s="3">
        <v>1412332175</v>
      </c>
      <c r="M3273" s="3" t="b">
        <v>1</v>
      </c>
      <c r="N3273" s="3">
        <v>51</v>
      </c>
      <c r="O3273" s="3" t="b">
        <v>1</v>
      </c>
      <c r="P3273" s="3" t="s">
        <v>8266</v>
      </c>
      <c r="Q3273" s="8">
        <f t="shared" si="206"/>
        <v>1.3</v>
      </c>
      <c r="R3273" s="10">
        <f t="shared" si="207"/>
        <v>38.235294117647058</v>
      </c>
      <c r="S3273" s="3" t="s">
        <v>8307</v>
      </c>
      <c r="T3273" s="3" t="s">
        <v>8308</v>
      </c>
    </row>
    <row r="3274" spans="1:20" ht="88" x14ac:dyDescent="0.2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14">
        <f t="shared" si="204"/>
        <v>42314.458437499998</v>
      </c>
      <c r="J3274" s="3">
        <v>1446814809</v>
      </c>
      <c r="K3274" s="14">
        <f t="shared" si="205"/>
        <v>42284.416770833333</v>
      </c>
      <c r="L3274" s="3">
        <v>1444219209</v>
      </c>
      <c r="M3274" s="3" t="b">
        <v>1</v>
      </c>
      <c r="N3274" s="3">
        <v>145</v>
      </c>
      <c r="O3274" s="3" t="b">
        <v>1</v>
      </c>
      <c r="P3274" s="3" t="s">
        <v>8266</v>
      </c>
      <c r="Q3274" s="8">
        <f t="shared" si="206"/>
        <v>1.5443</v>
      </c>
      <c r="R3274" s="10">
        <f t="shared" si="207"/>
        <v>106.50344827586207</v>
      </c>
      <c r="S3274" s="3" t="s">
        <v>8307</v>
      </c>
      <c r="T3274" s="3" t="s">
        <v>8308</v>
      </c>
    </row>
    <row r="3275" spans="1:20" ht="110" x14ac:dyDescent="0.2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14">
        <f t="shared" si="204"/>
        <v>42627.708333333336</v>
      </c>
      <c r="J3275" s="3">
        <v>1473879600</v>
      </c>
      <c r="K3275" s="14">
        <f t="shared" si="205"/>
        <v>42611.7180787037</v>
      </c>
      <c r="L3275" s="3">
        <v>1472498042</v>
      </c>
      <c r="M3275" s="3" t="b">
        <v>1</v>
      </c>
      <c r="N3275" s="3">
        <v>21</v>
      </c>
      <c r="O3275" s="3" t="b">
        <v>1</v>
      </c>
      <c r="P3275" s="3" t="s">
        <v>8266</v>
      </c>
      <c r="Q3275" s="8">
        <f t="shared" si="206"/>
        <v>1.0740000000000001</v>
      </c>
      <c r="R3275" s="10">
        <f t="shared" si="207"/>
        <v>204.57142857142858</v>
      </c>
      <c r="S3275" s="3" t="s">
        <v>8307</v>
      </c>
      <c r="T3275" s="3" t="s">
        <v>8308</v>
      </c>
    </row>
    <row r="3276" spans="1:20" ht="88" x14ac:dyDescent="0.2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14">
        <f t="shared" si="204"/>
        <v>42444.791666666664</v>
      </c>
      <c r="J3276" s="3">
        <v>1458075600</v>
      </c>
      <c r="K3276" s="14">
        <f t="shared" si="205"/>
        <v>42400.621203703697</v>
      </c>
      <c r="L3276" s="3">
        <v>1454259272</v>
      </c>
      <c r="M3276" s="3" t="b">
        <v>1</v>
      </c>
      <c r="N3276" s="3">
        <v>286</v>
      </c>
      <c r="O3276" s="3" t="b">
        <v>1</v>
      </c>
      <c r="P3276" s="3" t="s">
        <v>8266</v>
      </c>
      <c r="Q3276" s="8">
        <f t="shared" si="206"/>
        <v>1.0132258064516129</v>
      </c>
      <c r="R3276" s="10">
        <f t="shared" si="207"/>
        <v>54.912587412587413</v>
      </c>
      <c r="S3276" s="3" t="s">
        <v>8307</v>
      </c>
      <c r="T3276" s="3" t="s">
        <v>8308</v>
      </c>
    </row>
    <row r="3277" spans="1:20" ht="88" x14ac:dyDescent="0.2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14">
        <f t="shared" si="204"/>
        <v>42044.104166666664</v>
      </c>
      <c r="J3277" s="3">
        <v>1423456200</v>
      </c>
      <c r="K3277" s="14">
        <f t="shared" si="205"/>
        <v>42017.797118055554</v>
      </c>
      <c r="L3277" s="3">
        <v>1421183271</v>
      </c>
      <c r="M3277" s="3" t="b">
        <v>1</v>
      </c>
      <c r="N3277" s="3">
        <v>12</v>
      </c>
      <c r="O3277" s="3" t="b">
        <v>1</v>
      </c>
      <c r="P3277" s="3" t="s">
        <v>8266</v>
      </c>
      <c r="Q3277" s="8">
        <f t="shared" si="206"/>
        <v>1.0027777777777778</v>
      </c>
      <c r="R3277" s="10">
        <f t="shared" si="207"/>
        <v>150.41666666666666</v>
      </c>
      <c r="S3277" s="3" t="s">
        <v>8307</v>
      </c>
      <c r="T3277" s="3" t="s">
        <v>8308</v>
      </c>
    </row>
    <row r="3278" spans="1:20" ht="110" x14ac:dyDescent="0.2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14">
        <f t="shared" si="204"/>
        <v>42461.082638888889</v>
      </c>
      <c r="J3278" s="3">
        <v>1459483140</v>
      </c>
      <c r="K3278" s="14">
        <f t="shared" si="205"/>
        <v>42426.866655092592</v>
      </c>
      <c r="L3278" s="3">
        <v>1456526879</v>
      </c>
      <c r="M3278" s="3" t="b">
        <v>1</v>
      </c>
      <c r="N3278" s="3">
        <v>100</v>
      </c>
      <c r="O3278" s="3" t="b">
        <v>1</v>
      </c>
      <c r="P3278" s="3" t="s">
        <v>8266</v>
      </c>
      <c r="Q3278" s="8">
        <f t="shared" si="206"/>
        <v>1.1684444444444444</v>
      </c>
      <c r="R3278" s="10">
        <f t="shared" si="207"/>
        <v>52.58</v>
      </c>
      <c r="S3278" s="3" t="s">
        <v>8307</v>
      </c>
      <c r="T3278" s="3" t="s">
        <v>8308</v>
      </c>
    </row>
    <row r="3279" spans="1:20" ht="88" x14ac:dyDescent="0.2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14">
        <f t="shared" si="204"/>
        <v>41961.641273148147</v>
      </c>
      <c r="J3279" s="3">
        <v>1416331406</v>
      </c>
      <c r="K3279" s="14">
        <f t="shared" si="205"/>
        <v>41931.599606481475</v>
      </c>
      <c r="L3279" s="3">
        <v>1413735806</v>
      </c>
      <c r="M3279" s="3" t="b">
        <v>1</v>
      </c>
      <c r="N3279" s="3">
        <v>100</v>
      </c>
      <c r="O3279" s="3" t="b">
        <v>1</v>
      </c>
      <c r="P3279" s="3" t="s">
        <v>8266</v>
      </c>
      <c r="Q3279" s="8">
        <f t="shared" si="206"/>
        <v>1.0860000000000001</v>
      </c>
      <c r="R3279" s="10">
        <f t="shared" si="207"/>
        <v>54.3</v>
      </c>
      <c r="S3279" s="3" t="s">
        <v>8307</v>
      </c>
      <c r="T3279" s="3" t="s">
        <v>8308</v>
      </c>
    </row>
    <row r="3280" spans="1:20" ht="110" x14ac:dyDescent="0.2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14">
        <f t="shared" si="204"/>
        <v>42154.765081018515</v>
      </c>
      <c r="J3280" s="3">
        <v>1433017303</v>
      </c>
      <c r="K3280" s="14">
        <f t="shared" si="205"/>
        <v>42124.765081018515</v>
      </c>
      <c r="L3280" s="3">
        <v>1430425303</v>
      </c>
      <c r="M3280" s="3" t="b">
        <v>1</v>
      </c>
      <c r="N3280" s="3">
        <v>34</v>
      </c>
      <c r="O3280" s="3" t="b">
        <v>1</v>
      </c>
      <c r="P3280" s="3" t="s">
        <v>8266</v>
      </c>
      <c r="Q3280" s="8">
        <f t="shared" si="206"/>
        <v>1.034</v>
      </c>
      <c r="R3280" s="10">
        <f t="shared" si="207"/>
        <v>76.029411764705884</v>
      </c>
      <c r="S3280" s="3" t="s">
        <v>8307</v>
      </c>
      <c r="T3280" s="3" t="s">
        <v>8308</v>
      </c>
    </row>
    <row r="3281" spans="1:20" ht="110" x14ac:dyDescent="0.2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14">
        <f t="shared" si="204"/>
        <v>42460.977534722224</v>
      </c>
      <c r="J3281" s="3">
        <v>1459474059</v>
      </c>
      <c r="K3281" s="14">
        <f t="shared" si="205"/>
        <v>42431.019201388888</v>
      </c>
      <c r="L3281" s="3">
        <v>1456885659</v>
      </c>
      <c r="M3281" s="3" t="b">
        <v>0</v>
      </c>
      <c r="N3281" s="3">
        <v>63</v>
      </c>
      <c r="O3281" s="3" t="b">
        <v>1</v>
      </c>
      <c r="P3281" s="3" t="s">
        <v>8266</v>
      </c>
      <c r="Q3281" s="8">
        <f t="shared" si="206"/>
        <v>1.1427586206896552</v>
      </c>
      <c r="R3281" s="10">
        <f t="shared" si="207"/>
        <v>105.2063492063492</v>
      </c>
      <c r="S3281" s="3" t="s">
        <v>8307</v>
      </c>
      <c r="T3281" s="3" t="s">
        <v>8308</v>
      </c>
    </row>
    <row r="3282" spans="1:20" ht="110" x14ac:dyDescent="0.2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14">
        <f t="shared" si="204"/>
        <v>42156.124999999993</v>
      </c>
      <c r="J3282" s="3">
        <v>1433134800</v>
      </c>
      <c r="K3282" s="14">
        <f t="shared" si="205"/>
        <v>42121.673587962963</v>
      </c>
      <c r="L3282" s="3">
        <v>1430158198</v>
      </c>
      <c r="M3282" s="3" t="b">
        <v>0</v>
      </c>
      <c r="N3282" s="3">
        <v>30</v>
      </c>
      <c r="O3282" s="3" t="b">
        <v>1</v>
      </c>
      <c r="P3282" s="3" t="s">
        <v>8266</v>
      </c>
      <c r="Q3282" s="8">
        <f t="shared" si="206"/>
        <v>1.03</v>
      </c>
      <c r="R3282" s="10">
        <f t="shared" si="207"/>
        <v>68.666666666666671</v>
      </c>
      <c r="S3282" s="3" t="s">
        <v>8307</v>
      </c>
      <c r="T3282" s="3" t="s">
        <v>8308</v>
      </c>
    </row>
    <row r="3283" spans="1:20" ht="66" x14ac:dyDescent="0.2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14">
        <f t="shared" si="204"/>
        <v>42248.936400462961</v>
      </c>
      <c r="J3283" s="3">
        <v>1441153705</v>
      </c>
      <c r="K3283" s="14">
        <f t="shared" si="205"/>
        <v>42218.936400462961</v>
      </c>
      <c r="L3283" s="3">
        <v>1438561705</v>
      </c>
      <c r="M3283" s="3" t="b">
        <v>0</v>
      </c>
      <c r="N3283" s="3">
        <v>47</v>
      </c>
      <c r="O3283" s="3" t="b">
        <v>1</v>
      </c>
      <c r="P3283" s="3" t="s">
        <v>8266</v>
      </c>
      <c r="Q3283" s="8">
        <f t="shared" si="206"/>
        <v>1.216</v>
      </c>
      <c r="R3283" s="10">
        <f t="shared" si="207"/>
        <v>129.36170212765958</v>
      </c>
      <c r="S3283" s="3" t="s">
        <v>8307</v>
      </c>
      <c r="T3283" s="3" t="s">
        <v>8308</v>
      </c>
    </row>
    <row r="3284" spans="1:20" ht="110" x14ac:dyDescent="0.2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14">
        <f t="shared" si="204"/>
        <v>42489.110972222225</v>
      </c>
      <c r="J3284" s="3">
        <v>1461904788</v>
      </c>
      <c r="K3284" s="14">
        <f t="shared" si="205"/>
        <v>42445.110972222225</v>
      </c>
      <c r="L3284" s="3">
        <v>1458103188</v>
      </c>
      <c r="M3284" s="3" t="b">
        <v>0</v>
      </c>
      <c r="N3284" s="3">
        <v>237</v>
      </c>
      <c r="O3284" s="3" t="b">
        <v>1</v>
      </c>
      <c r="P3284" s="3" t="s">
        <v>8266</v>
      </c>
      <c r="Q3284" s="8">
        <f t="shared" si="206"/>
        <v>1.026467741935484</v>
      </c>
      <c r="R3284" s="10">
        <f t="shared" si="207"/>
        <v>134.26371308016877</v>
      </c>
      <c r="S3284" s="3" t="s">
        <v>8307</v>
      </c>
      <c r="T3284" s="3" t="s">
        <v>8308</v>
      </c>
    </row>
    <row r="3285" spans="1:20" ht="88" x14ac:dyDescent="0.2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14">
        <f t="shared" si="204"/>
        <v>42410.791666666664</v>
      </c>
      <c r="J3285" s="3">
        <v>1455138000</v>
      </c>
      <c r="K3285" s="14">
        <f t="shared" si="205"/>
        <v>42379.660856481474</v>
      </c>
      <c r="L3285" s="3">
        <v>1452448298</v>
      </c>
      <c r="M3285" s="3" t="b">
        <v>0</v>
      </c>
      <c r="N3285" s="3">
        <v>47</v>
      </c>
      <c r="O3285" s="3" t="b">
        <v>1</v>
      </c>
      <c r="P3285" s="3" t="s">
        <v>8266</v>
      </c>
      <c r="Q3285" s="8">
        <f t="shared" si="206"/>
        <v>1.0475000000000001</v>
      </c>
      <c r="R3285" s="10">
        <f t="shared" si="207"/>
        <v>17.829787234042552</v>
      </c>
      <c r="S3285" s="3" t="s">
        <v>8307</v>
      </c>
      <c r="T3285" s="3" t="s">
        <v>8308</v>
      </c>
    </row>
    <row r="3286" spans="1:20" ht="88" x14ac:dyDescent="0.2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14">
        <f t="shared" si="204"/>
        <v>42398.165972222218</v>
      </c>
      <c r="J3286" s="3">
        <v>1454047140</v>
      </c>
      <c r="K3286" s="14">
        <f t="shared" si="205"/>
        <v>42380.801539351851</v>
      </c>
      <c r="L3286" s="3">
        <v>1452546853</v>
      </c>
      <c r="M3286" s="3" t="b">
        <v>0</v>
      </c>
      <c r="N3286" s="3">
        <v>15</v>
      </c>
      <c r="O3286" s="3" t="b">
        <v>1</v>
      </c>
      <c r="P3286" s="3" t="s">
        <v>8266</v>
      </c>
      <c r="Q3286" s="8">
        <f t="shared" si="206"/>
        <v>1.016</v>
      </c>
      <c r="R3286" s="10">
        <f t="shared" si="207"/>
        <v>203.2</v>
      </c>
      <c r="S3286" s="3" t="s">
        <v>8307</v>
      </c>
      <c r="T3286" s="3" t="s">
        <v>8308</v>
      </c>
    </row>
    <row r="3287" spans="1:20" ht="22" x14ac:dyDescent="0.2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14">
        <f t="shared" si="204"/>
        <v>42794.124999999993</v>
      </c>
      <c r="J3287" s="3">
        <v>1488258000</v>
      </c>
      <c r="K3287" s="14">
        <f t="shared" si="205"/>
        <v>42762.859097222223</v>
      </c>
      <c r="L3287" s="3">
        <v>1485556626</v>
      </c>
      <c r="M3287" s="3" t="b">
        <v>0</v>
      </c>
      <c r="N3287" s="3">
        <v>81</v>
      </c>
      <c r="O3287" s="3" t="b">
        <v>1</v>
      </c>
      <c r="P3287" s="3" t="s">
        <v>8266</v>
      </c>
      <c r="Q3287" s="8">
        <f t="shared" si="206"/>
        <v>1.1210242048409682</v>
      </c>
      <c r="R3287" s="10">
        <f t="shared" si="207"/>
        <v>69.18518518518519</v>
      </c>
      <c r="S3287" s="3" t="s">
        <v>8307</v>
      </c>
      <c r="T3287" s="3" t="s">
        <v>8308</v>
      </c>
    </row>
    <row r="3288" spans="1:20" ht="110" x14ac:dyDescent="0.2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14">
        <f t="shared" si="204"/>
        <v>42597.756736111107</v>
      </c>
      <c r="J3288" s="3">
        <v>1471291782</v>
      </c>
      <c r="K3288" s="14">
        <f t="shared" si="205"/>
        <v>42567.756736111107</v>
      </c>
      <c r="L3288" s="3">
        <v>1468699782</v>
      </c>
      <c r="M3288" s="3" t="b">
        <v>0</v>
      </c>
      <c r="N3288" s="3">
        <v>122</v>
      </c>
      <c r="O3288" s="3" t="b">
        <v>1</v>
      </c>
      <c r="P3288" s="3" t="s">
        <v>8266</v>
      </c>
      <c r="Q3288" s="8">
        <f t="shared" si="206"/>
        <v>1.0176666666666667</v>
      </c>
      <c r="R3288" s="10">
        <f t="shared" si="207"/>
        <v>125.12295081967213</v>
      </c>
      <c r="S3288" s="3" t="s">
        <v>8307</v>
      </c>
      <c r="T3288" s="3" t="s">
        <v>8308</v>
      </c>
    </row>
    <row r="3289" spans="1:20" ht="66" x14ac:dyDescent="0.2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14">
        <f t="shared" si="204"/>
        <v>42336.666990740741</v>
      </c>
      <c r="J3289" s="3">
        <v>1448733628</v>
      </c>
      <c r="K3289" s="14">
        <f t="shared" si="205"/>
        <v>42311.666990740741</v>
      </c>
      <c r="L3289" s="3">
        <v>1446573628</v>
      </c>
      <c r="M3289" s="3" t="b">
        <v>0</v>
      </c>
      <c r="N3289" s="3">
        <v>34</v>
      </c>
      <c r="O3289" s="3" t="b">
        <v>1</v>
      </c>
      <c r="P3289" s="3" t="s">
        <v>8266</v>
      </c>
      <c r="Q3289" s="8">
        <f t="shared" si="206"/>
        <v>1</v>
      </c>
      <c r="R3289" s="10">
        <f t="shared" si="207"/>
        <v>73.529411764705884</v>
      </c>
      <c r="S3289" s="3" t="s">
        <v>8307</v>
      </c>
      <c r="T3289" s="3" t="s">
        <v>8308</v>
      </c>
    </row>
    <row r="3290" spans="1:20" ht="88" x14ac:dyDescent="0.2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14">
        <f t="shared" si="204"/>
        <v>42541.874999999993</v>
      </c>
      <c r="J3290" s="3">
        <v>1466463600</v>
      </c>
      <c r="K3290" s="14">
        <f t="shared" si="205"/>
        <v>42505.691145833327</v>
      </c>
      <c r="L3290" s="3">
        <v>1463337315</v>
      </c>
      <c r="M3290" s="3" t="b">
        <v>0</v>
      </c>
      <c r="N3290" s="3">
        <v>207</v>
      </c>
      <c r="O3290" s="3" t="b">
        <v>1</v>
      </c>
      <c r="P3290" s="3" t="s">
        <v>8266</v>
      </c>
      <c r="Q3290" s="8">
        <f t="shared" si="206"/>
        <v>1.0026489999999999</v>
      </c>
      <c r="R3290" s="10">
        <f t="shared" si="207"/>
        <v>48.437149758454105</v>
      </c>
      <c r="S3290" s="3" t="s">
        <v>8307</v>
      </c>
      <c r="T3290" s="3" t="s">
        <v>8308</v>
      </c>
    </row>
    <row r="3291" spans="1:20" ht="110" x14ac:dyDescent="0.2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14">
        <f t="shared" si="204"/>
        <v>42786.284745370365</v>
      </c>
      <c r="J3291" s="3">
        <v>1487580602</v>
      </c>
      <c r="K3291" s="14">
        <f t="shared" si="205"/>
        <v>42758.284745370365</v>
      </c>
      <c r="L3291" s="3">
        <v>1485161402</v>
      </c>
      <c r="M3291" s="3" t="b">
        <v>0</v>
      </c>
      <c r="N3291" s="3">
        <v>25</v>
      </c>
      <c r="O3291" s="3" t="b">
        <v>1</v>
      </c>
      <c r="P3291" s="3" t="s">
        <v>8266</v>
      </c>
      <c r="Q3291" s="8">
        <f t="shared" si="206"/>
        <v>1.3304200000000002</v>
      </c>
      <c r="R3291" s="10">
        <f t="shared" si="207"/>
        <v>26.608400000000003</v>
      </c>
      <c r="S3291" s="3" t="s">
        <v>8307</v>
      </c>
      <c r="T3291" s="3" t="s">
        <v>8308</v>
      </c>
    </row>
    <row r="3292" spans="1:20" ht="132" x14ac:dyDescent="0.2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14">
        <f t="shared" si="204"/>
        <v>42805.431608796294</v>
      </c>
      <c r="J3292" s="3">
        <v>1489234891</v>
      </c>
      <c r="K3292" s="14">
        <f t="shared" si="205"/>
        <v>42775.431608796294</v>
      </c>
      <c r="L3292" s="3">
        <v>1486642891</v>
      </c>
      <c r="M3292" s="3" t="b">
        <v>0</v>
      </c>
      <c r="N3292" s="3">
        <v>72</v>
      </c>
      <c r="O3292" s="3" t="b">
        <v>1</v>
      </c>
      <c r="P3292" s="3" t="s">
        <v>8266</v>
      </c>
      <c r="Q3292" s="8">
        <f t="shared" si="206"/>
        <v>1.212</v>
      </c>
      <c r="R3292" s="10">
        <f t="shared" si="207"/>
        <v>33.666666666666664</v>
      </c>
      <c r="S3292" s="3" t="s">
        <v>8307</v>
      </c>
      <c r="T3292" s="3" t="s">
        <v>8308</v>
      </c>
    </row>
    <row r="3293" spans="1:20" ht="110" x14ac:dyDescent="0.2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14">
        <f t="shared" si="204"/>
        <v>42264.082638888889</v>
      </c>
      <c r="J3293" s="3">
        <v>1442462340</v>
      </c>
      <c r="K3293" s="14">
        <f t="shared" si="205"/>
        <v>42232.619212962956</v>
      </c>
      <c r="L3293" s="3">
        <v>1439743900</v>
      </c>
      <c r="M3293" s="3" t="b">
        <v>0</v>
      </c>
      <c r="N3293" s="3">
        <v>14</v>
      </c>
      <c r="O3293" s="3" t="b">
        <v>1</v>
      </c>
      <c r="P3293" s="3" t="s">
        <v>8266</v>
      </c>
      <c r="Q3293" s="8">
        <f t="shared" si="206"/>
        <v>1.1399999999999999</v>
      </c>
      <c r="R3293" s="10">
        <f t="shared" si="207"/>
        <v>40.714285714285715</v>
      </c>
      <c r="S3293" s="3" t="s">
        <v>8307</v>
      </c>
      <c r="T3293" s="3" t="s">
        <v>8308</v>
      </c>
    </row>
    <row r="3294" spans="1:20" ht="88" x14ac:dyDescent="0.2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14">
        <f t="shared" si="204"/>
        <v>42342.728564814817</v>
      </c>
      <c r="J3294" s="3">
        <v>1449257348</v>
      </c>
      <c r="K3294" s="14">
        <f t="shared" si="205"/>
        <v>42282.686898148146</v>
      </c>
      <c r="L3294" s="3">
        <v>1444069748</v>
      </c>
      <c r="M3294" s="3" t="b">
        <v>0</v>
      </c>
      <c r="N3294" s="3">
        <v>15</v>
      </c>
      <c r="O3294" s="3" t="b">
        <v>1</v>
      </c>
      <c r="P3294" s="3" t="s">
        <v>8266</v>
      </c>
      <c r="Q3294" s="8">
        <f t="shared" si="206"/>
        <v>2.8613861386138613</v>
      </c>
      <c r="R3294" s="10">
        <f t="shared" si="207"/>
        <v>19.266666666666666</v>
      </c>
      <c r="S3294" s="3" t="s">
        <v>8307</v>
      </c>
      <c r="T3294" s="3" t="s">
        <v>8308</v>
      </c>
    </row>
    <row r="3295" spans="1:20" ht="110" x14ac:dyDescent="0.2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14">
        <f t="shared" si="204"/>
        <v>42798.342037037037</v>
      </c>
      <c r="J3295" s="3">
        <v>1488622352</v>
      </c>
      <c r="K3295" s="14">
        <f t="shared" si="205"/>
        <v>42768.342037037037</v>
      </c>
      <c r="L3295" s="3">
        <v>1486030352</v>
      </c>
      <c r="M3295" s="3" t="b">
        <v>0</v>
      </c>
      <c r="N3295" s="3">
        <v>91</v>
      </c>
      <c r="O3295" s="3" t="b">
        <v>1</v>
      </c>
      <c r="P3295" s="3" t="s">
        <v>8266</v>
      </c>
      <c r="Q3295" s="8">
        <f t="shared" si="206"/>
        <v>1.7044444444444444</v>
      </c>
      <c r="R3295" s="10">
        <f t="shared" si="207"/>
        <v>84.285714285714292</v>
      </c>
      <c r="S3295" s="3" t="s">
        <v>8307</v>
      </c>
      <c r="T3295" s="3" t="s">
        <v>8308</v>
      </c>
    </row>
    <row r="3296" spans="1:20" ht="110" x14ac:dyDescent="0.2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14">
        <f t="shared" si="204"/>
        <v>42171.45780092592</v>
      </c>
      <c r="J3296" s="3">
        <v>1434459554</v>
      </c>
      <c r="K3296" s="14">
        <f t="shared" si="205"/>
        <v>42141.45780092592</v>
      </c>
      <c r="L3296" s="3">
        <v>1431867554</v>
      </c>
      <c r="M3296" s="3" t="b">
        <v>0</v>
      </c>
      <c r="N3296" s="3">
        <v>24</v>
      </c>
      <c r="O3296" s="3" t="b">
        <v>1</v>
      </c>
      <c r="P3296" s="3" t="s">
        <v>8266</v>
      </c>
      <c r="Q3296" s="8">
        <f t="shared" si="206"/>
        <v>1.1833333333333333</v>
      </c>
      <c r="R3296" s="10">
        <f t="shared" si="207"/>
        <v>29.583333333333332</v>
      </c>
      <c r="S3296" s="3" t="s">
        <v>8307</v>
      </c>
      <c r="T3296" s="3" t="s">
        <v>8308</v>
      </c>
    </row>
    <row r="3297" spans="1:20" ht="88" x14ac:dyDescent="0.2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14">
        <f t="shared" si="204"/>
        <v>42639.359131944446</v>
      </c>
      <c r="J3297" s="3">
        <v>1474886229</v>
      </c>
      <c r="K3297" s="14">
        <f t="shared" si="205"/>
        <v>42609.359131944446</v>
      </c>
      <c r="L3297" s="3">
        <v>1472294229</v>
      </c>
      <c r="M3297" s="3" t="b">
        <v>0</v>
      </c>
      <c r="N3297" s="3">
        <v>27</v>
      </c>
      <c r="O3297" s="3" t="b">
        <v>1</v>
      </c>
      <c r="P3297" s="3" t="s">
        <v>8266</v>
      </c>
      <c r="Q3297" s="8">
        <f t="shared" si="206"/>
        <v>1.0285857142857142</v>
      </c>
      <c r="R3297" s="10">
        <f t="shared" si="207"/>
        <v>26.667037037037037</v>
      </c>
      <c r="S3297" s="3" t="s">
        <v>8307</v>
      </c>
      <c r="T3297" s="3" t="s">
        <v>8308</v>
      </c>
    </row>
    <row r="3298" spans="1:20" ht="110" x14ac:dyDescent="0.2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14">
        <f t="shared" si="204"/>
        <v>42330.833333333336</v>
      </c>
      <c r="J3298" s="3">
        <v>1448229600</v>
      </c>
      <c r="K3298" s="14">
        <f t="shared" si="205"/>
        <v>42309.67328703704</v>
      </c>
      <c r="L3298" s="3">
        <v>1446401372</v>
      </c>
      <c r="M3298" s="3" t="b">
        <v>0</v>
      </c>
      <c r="N3298" s="3">
        <v>47</v>
      </c>
      <c r="O3298" s="3" t="b">
        <v>1</v>
      </c>
      <c r="P3298" s="3" t="s">
        <v>8266</v>
      </c>
      <c r="Q3298" s="8">
        <f t="shared" si="206"/>
        <v>1.4406666666666668</v>
      </c>
      <c r="R3298" s="10">
        <f t="shared" si="207"/>
        <v>45.978723404255319</v>
      </c>
      <c r="S3298" s="3" t="s">
        <v>8307</v>
      </c>
      <c r="T3298" s="3" t="s">
        <v>8308</v>
      </c>
    </row>
    <row r="3299" spans="1:20" ht="88" x14ac:dyDescent="0.2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14">
        <f t="shared" si="204"/>
        <v>42212.874305555553</v>
      </c>
      <c r="J3299" s="3">
        <v>1438037940</v>
      </c>
      <c r="K3299" s="14">
        <f t="shared" si="205"/>
        <v>42193.688148148147</v>
      </c>
      <c r="L3299" s="3">
        <v>1436380256</v>
      </c>
      <c r="M3299" s="3" t="b">
        <v>0</v>
      </c>
      <c r="N3299" s="3">
        <v>44</v>
      </c>
      <c r="O3299" s="3" t="b">
        <v>1</v>
      </c>
      <c r="P3299" s="3" t="s">
        <v>8266</v>
      </c>
      <c r="Q3299" s="8">
        <f t="shared" si="206"/>
        <v>1.0007272727272727</v>
      </c>
      <c r="R3299" s="10">
        <f t="shared" si="207"/>
        <v>125.09090909090909</v>
      </c>
      <c r="S3299" s="3" t="s">
        <v>8307</v>
      </c>
      <c r="T3299" s="3" t="s">
        <v>8308</v>
      </c>
    </row>
    <row r="3300" spans="1:20" ht="110" x14ac:dyDescent="0.2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14">
        <f t="shared" si="204"/>
        <v>42259.916666666664</v>
      </c>
      <c r="J3300" s="3">
        <v>1442102400</v>
      </c>
      <c r="K3300" s="14">
        <f t="shared" si="205"/>
        <v>42239.874629629623</v>
      </c>
      <c r="L3300" s="3">
        <v>1440370768</v>
      </c>
      <c r="M3300" s="3" t="b">
        <v>0</v>
      </c>
      <c r="N3300" s="3">
        <v>72</v>
      </c>
      <c r="O3300" s="3" t="b">
        <v>1</v>
      </c>
      <c r="P3300" s="3" t="s">
        <v>8266</v>
      </c>
      <c r="Q3300" s="8">
        <f t="shared" si="206"/>
        <v>1.0173000000000001</v>
      </c>
      <c r="R3300" s="10">
        <f t="shared" si="207"/>
        <v>141.29166666666666</v>
      </c>
      <c r="S3300" s="3" t="s">
        <v>8307</v>
      </c>
      <c r="T3300" s="3" t="s">
        <v>8308</v>
      </c>
    </row>
    <row r="3301" spans="1:20" ht="110" x14ac:dyDescent="0.2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14">
        <f t="shared" si="204"/>
        <v>42291.834062499998</v>
      </c>
      <c r="J3301" s="3">
        <v>1444860063</v>
      </c>
      <c r="K3301" s="14">
        <f t="shared" si="205"/>
        <v>42261.834062499998</v>
      </c>
      <c r="L3301" s="3">
        <v>1442268063</v>
      </c>
      <c r="M3301" s="3" t="b">
        <v>0</v>
      </c>
      <c r="N3301" s="3">
        <v>63</v>
      </c>
      <c r="O3301" s="3" t="b">
        <v>1</v>
      </c>
      <c r="P3301" s="3" t="s">
        <v>8266</v>
      </c>
      <c r="Q3301" s="8">
        <f t="shared" si="206"/>
        <v>1.1619999999999999</v>
      </c>
      <c r="R3301" s="10">
        <f t="shared" si="207"/>
        <v>55.333333333333336</v>
      </c>
      <c r="S3301" s="3" t="s">
        <v>8307</v>
      </c>
      <c r="T3301" s="3" t="s">
        <v>8308</v>
      </c>
    </row>
    <row r="3302" spans="1:20" ht="88" x14ac:dyDescent="0.2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14">
        <f t="shared" si="204"/>
        <v>42123.660439814812</v>
      </c>
      <c r="J3302" s="3">
        <v>1430329862</v>
      </c>
      <c r="K3302" s="14">
        <f t="shared" si="205"/>
        <v>42102.660439814812</v>
      </c>
      <c r="L3302" s="3">
        <v>1428515462</v>
      </c>
      <c r="M3302" s="3" t="b">
        <v>0</v>
      </c>
      <c r="N3302" s="3">
        <v>88</v>
      </c>
      <c r="O3302" s="3" t="b">
        <v>1</v>
      </c>
      <c r="P3302" s="3" t="s">
        <v>8266</v>
      </c>
      <c r="Q3302" s="8">
        <f t="shared" si="206"/>
        <v>1.3616666666666666</v>
      </c>
      <c r="R3302" s="10">
        <f t="shared" si="207"/>
        <v>46.420454545454547</v>
      </c>
      <c r="S3302" s="3" t="s">
        <v>8307</v>
      </c>
      <c r="T3302" s="3" t="s">
        <v>8308</v>
      </c>
    </row>
    <row r="3303" spans="1:20" ht="110" x14ac:dyDescent="0.2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14">
        <f t="shared" si="204"/>
        <v>42583.207638888889</v>
      </c>
      <c r="J3303" s="3">
        <v>1470034740</v>
      </c>
      <c r="K3303" s="14">
        <f t="shared" si="205"/>
        <v>42538.652499999997</v>
      </c>
      <c r="L3303" s="3">
        <v>1466185176</v>
      </c>
      <c r="M3303" s="3" t="b">
        <v>0</v>
      </c>
      <c r="N3303" s="3">
        <v>70</v>
      </c>
      <c r="O3303" s="3" t="b">
        <v>1</v>
      </c>
      <c r="P3303" s="3" t="s">
        <v>8266</v>
      </c>
      <c r="Q3303" s="8">
        <f t="shared" si="206"/>
        <v>1.3346666666666667</v>
      </c>
      <c r="R3303" s="10">
        <f t="shared" si="207"/>
        <v>57.2</v>
      </c>
      <c r="S3303" s="3" t="s">
        <v>8307</v>
      </c>
      <c r="T3303" s="3" t="s">
        <v>8308</v>
      </c>
    </row>
    <row r="3304" spans="1:20" ht="22" x14ac:dyDescent="0.2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14">
        <f t="shared" si="204"/>
        <v>42711.268240740734</v>
      </c>
      <c r="J3304" s="3">
        <v>1481099176</v>
      </c>
      <c r="K3304" s="14">
        <f t="shared" si="205"/>
        <v>42681.268240740734</v>
      </c>
      <c r="L3304" s="3">
        <v>1478507176</v>
      </c>
      <c r="M3304" s="3" t="b">
        <v>0</v>
      </c>
      <c r="N3304" s="3">
        <v>50</v>
      </c>
      <c r="O3304" s="3" t="b">
        <v>1</v>
      </c>
      <c r="P3304" s="3" t="s">
        <v>8266</v>
      </c>
      <c r="Q3304" s="8">
        <f t="shared" si="206"/>
        <v>1.0339285714285715</v>
      </c>
      <c r="R3304" s="10">
        <f t="shared" si="207"/>
        <v>173.7</v>
      </c>
      <c r="S3304" s="3" t="s">
        <v>8307</v>
      </c>
      <c r="T3304" s="3" t="s">
        <v>8308</v>
      </c>
    </row>
    <row r="3305" spans="1:20" ht="88" x14ac:dyDescent="0.2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14">
        <f t="shared" si="204"/>
        <v>42091.526435185187</v>
      </c>
      <c r="J3305" s="3">
        <v>1427553484</v>
      </c>
      <c r="K3305" s="14">
        <f t="shared" si="205"/>
        <v>42056.568101851844</v>
      </c>
      <c r="L3305" s="3">
        <v>1424533084</v>
      </c>
      <c r="M3305" s="3" t="b">
        <v>0</v>
      </c>
      <c r="N3305" s="3">
        <v>35</v>
      </c>
      <c r="O3305" s="3" t="b">
        <v>1</v>
      </c>
      <c r="P3305" s="3" t="s">
        <v>8266</v>
      </c>
      <c r="Q3305" s="8">
        <f t="shared" si="206"/>
        <v>1.1588888888888889</v>
      </c>
      <c r="R3305" s="10">
        <f t="shared" si="207"/>
        <v>59.6</v>
      </c>
      <c r="S3305" s="3" t="s">
        <v>8307</v>
      </c>
      <c r="T3305" s="3" t="s">
        <v>8308</v>
      </c>
    </row>
    <row r="3306" spans="1:20" ht="88" x14ac:dyDescent="0.2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14">
        <f t="shared" si="204"/>
        <v>42726.54111111111</v>
      </c>
      <c r="J3306" s="3">
        <v>1482418752</v>
      </c>
      <c r="K3306" s="14">
        <f t="shared" si="205"/>
        <v>42696.54111111111</v>
      </c>
      <c r="L3306" s="3">
        <v>1479826752</v>
      </c>
      <c r="M3306" s="3" t="b">
        <v>0</v>
      </c>
      <c r="N3306" s="3">
        <v>175</v>
      </c>
      <c r="O3306" s="3" t="b">
        <v>1</v>
      </c>
      <c r="P3306" s="3" t="s">
        <v>8266</v>
      </c>
      <c r="Q3306" s="8">
        <f t="shared" si="206"/>
        <v>1.0451666666666666</v>
      </c>
      <c r="R3306" s="10">
        <f t="shared" si="207"/>
        <v>89.585714285714289</v>
      </c>
      <c r="S3306" s="3" t="s">
        <v>8307</v>
      </c>
      <c r="T3306" s="3" t="s">
        <v>8308</v>
      </c>
    </row>
    <row r="3307" spans="1:20" ht="110" x14ac:dyDescent="0.2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14">
        <f t="shared" si="204"/>
        <v>42216.772546296292</v>
      </c>
      <c r="J3307" s="3">
        <v>1438374748</v>
      </c>
      <c r="K3307" s="14">
        <f t="shared" si="205"/>
        <v>42186.772546296292</v>
      </c>
      <c r="L3307" s="3">
        <v>1435782748</v>
      </c>
      <c r="M3307" s="3" t="b">
        <v>0</v>
      </c>
      <c r="N3307" s="3">
        <v>20</v>
      </c>
      <c r="O3307" s="3" t="b">
        <v>1</v>
      </c>
      <c r="P3307" s="3" t="s">
        <v>8266</v>
      </c>
      <c r="Q3307" s="8">
        <f t="shared" si="206"/>
        <v>1.0202500000000001</v>
      </c>
      <c r="R3307" s="10">
        <f t="shared" si="207"/>
        <v>204.05</v>
      </c>
      <c r="S3307" s="3" t="s">
        <v>8307</v>
      </c>
      <c r="T3307" s="3" t="s">
        <v>8308</v>
      </c>
    </row>
    <row r="3308" spans="1:20" ht="110" x14ac:dyDescent="0.2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14">
        <f t="shared" si="204"/>
        <v>42531.041666666664</v>
      </c>
      <c r="J3308" s="3">
        <v>1465527600</v>
      </c>
      <c r="K3308" s="14">
        <f t="shared" si="205"/>
        <v>42493.135902777773</v>
      </c>
      <c r="L3308" s="3">
        <v>1462252542</v>
      </c>
      <c r="M3308" s="3" t="b">
        <v>0</v>
      </c>
      <c r="N3308" s="3">
        <v>54</v>
      </c>
      <c r="O3308" s="3" t="b">
        <v>1</v>
      </c>
      <c r="P3308" s="3" t="s">
        <v>8266</v>
      </c>
      <c r="Q3308" s="8">
        <f t="shared" si="206"/>
        <v>1.7533333333333334</v>
      </c>
      <c r="R3308" s="10">
        <f t="shared" si="207"/>
        <v>48.703703703703702</v>
      </c>
      <c r="S3308" s="3" t="s">
        <v>8307</v>
      </c>
      <c r="T3308" s="3" t="s">
        <v>8308</v>
      </c>
    </row>
    <row r="3309" spans="1:20" ht="88" x14ac:dyDescent="0.2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14">
        <f t="shared" si="204"/>
        <v>42504.973831018513</v>
      </c>
      <c r="J3309" s="3">
        <v>1463275339</v>
      </c>
      <c r="K3309" s="14">
        <f t="shared" si="205"/>
        <v>42474.973831018513</v>
      </c>
      <c r="L3309" s="3">
        <v>1460683339</v>
      </c>
      <c r="M3309" s="3" t="b">
        <v>0</v>
      </c>
      <c r="N3309" s="3">
        <v>20</v>
      </c>
      <c r="O3309" s="3" t="b">
        <v>1</v>
      </c>
      <c r="P3309" s="3" t="s">
        <v>8266</v>
      </c>
      <c r="Q3309" s="8">
        <f t="shared" si="206"/>
        <v>1.0668</v>
      </c>
      <c r="R3309" s="10">
        <f t="shared" si="207"/>
        <v>53.339999999999996</v>
      </c>
      <c r="S3309" s="3" t="s">
        <v>8307</v>
      </c>
      <c r="T3309" s="3" t="s">
        <v>8308</v>
      </c>
    </row>
    <row r="3310" spans="1:20" ht="88" x14ac:dyDescent="0.2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14">
        <f t="shared" si="204"/>
        <v>42473.793576388889</v>
      </c>
      <c r="J3310" s="3">
        <v>1460581365</v>
      </c>
      <c r="K3310" s="14">
        <f t="shared" si="205"/>
        <v>42452.793576388889</v>
      </c>
      <c r="L3310" s="3">
        <v>1458766965</v>
      </c>
      <c r="M3310" s="3" t="b">
        <v>0</v>
      </c>
      <c r="N3310" s="3">
        <v>57</v>
      </c>
      <c r="O3310" s="3" t="b">
        <v>1</v>
      </c>
      <c r="P3310" s="3" t="s">
        <v>8266</v>
      </c>
      <c r="Q3310" s="8">
        <f t="shared" si="206"/>
        <v>1.2228571428571429</v>
      </c>
      <c r="R3310" s="10">
        <f t="shared" si="207"/>
        <v>75.087719298245617</v>
      </c>
      <c r="S3310" s="3" t="s">
        <v>8307</v>
      </c>
      <c r="T3310" s="3" t="s">
        <v>8308</v>
      </c>
    </row>
    <row r="3311" spans="1:20" ht="66" x14ac:dyDescent="0.2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14">
        <f t="shared" si="204"/>
        <v>42659.566874999997</v>
      </c>
      <c r="J3311" s="3">
        <v>1476632178</v>
      </c>
      <c r="K3311" s="14">
        <f t="shared" si="205"/>
        <v>42628.566874999997</v>
      </c>
      <c r="L3311" s="3">
        <v>1473953778</v>
      </c>
      <c r="M3311" s="3" t="b">
        <v>0</v>
      </c>
      <c r="N3311" s="3">
        <v>31</v>
      </c>
      <c r="O3311" s="3" t="b">
        <v>1</v>
      </c>
      <c r="P3311" s="3" t="s">
        <v>8266</v>
      </c>
      <c r="Q3311" s="8">
        <f t="shared" si="206"/>
        <v>1.5942857142857143</v>
      </c>
      <c r="R3311" s="10">
        <f t="shared" si="207"/>
        <v>18</v>
      </c>
      <c r="S3311" s="3" t="s">
        <v>8307</v>
      </c>
      <c r="T3311" s="3" t="s">
        <v>8308</v>
      </c>
    </row>
    <row r="3312" spans="1:20" ht="66" x14ac:dyDescent="0.2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14">
        <f t="shared" si="204"/>
        <v>42283.845196759255</v>
      </c>
      <c r="J3312" s="3">
        <v>1444169825</v>
      </c>
      <c r="K3312" s="14">
        <f t="shared" si="205"/>
        <v>42253.845196759255</v>
      </c>
      <c r="L3312" s="3">
        <v>1441577825</v>
      </c>
      <c r="M3312" s="3" t="b">
        <v>0</v>
      </c>
      <c r="N3312" s="3">
        <v>31</v>
      </c>
      <c r="O3312" s="3" t="b">
        <v>1</v>
      </c>
      <c r="P3312" s="3" t="s">
        <v>8266</v>
      </c>
      <c r="Q3312" s="8">
        <f t="shared" si="206"/>
        <v>1.0007692307692309</v>
      </c>
      <c r="R3312" s="10">
        <f t="shared" si="207"/>
        <v>209.83870967741936</v>
      </c>
      <c r="S3312" s="3" t="s">
        <v>8307</v>
      </c>
      <c r="T3312" s="3" t="s">
        <v>8308</v>
      </c>
    </row>
    <row r="3313" spans="1:20" ht="88" x14ac:dyDescent="0.2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14">
        <f t="shared" si="204"/>
        <v>42294.208449074074</v>
      </c>
      <c r="J3313" s="3">
        <v>1445065210</v>
      </c>
      <c r="K3313" s="14">
        <f t="shared" si="205"/>
        <v>42264.208449074074</v>
      </c>
      <c r="L3313" s="3">
        <v>1442473210</v>
      </c>
      <c r="M3313" s="3" t="b">
        <v>0</v>
      </c>
      <c r="N3313" s="3">
        <v>45</v>
      </c>
      <c r="O3313" s="3" t="b">
        <v>1</v>
      </c>
      <c r="P3313" s="3" t="s">
        <v>8266</v>
      </c>
      <c r="Q3313" s="8">
        <f t="shared" si="206"/>
        <v>1.0984</v>
      </c>
      <c r="R3313" s="10">
        <f t="shared" si="207"/>
        <v>61.022222222222226</v>
      </c>
      <c r="S3313" s="3" t="s">
        <v>8307</v>
      </c>
      <c r="T3313" s="3" t="s">
        <v>8308</v>
      </c>
    </row>
    <row r="3314" spans="1:20" ht="88" x14ac:dyDescent="0.2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14">
        <f t="shared" si="204"/>
        <v>42685.833333333336</v>
      </c>
      <c r="J3314" s="3">
        <v>1478901600</v>
      </c>
      <c r="K3314" s="14">
        <f t="shared" si="205"/>
        <v>42664.726226851846</v>
      </c>
      <c r="L3314" s="3">
        <v>1477077946</v>
      </c>
      <c r="M3314" s="3" t="b">
        <v>0</v>
      </c>
      <c r="N3314" s="3">
        <v>41</v>
      </c>
      <c r="O3314" s="3" t="b">
        <v>1</v>
      </c>
      <c r="P3314" s="3" t="s">
        <v>8266</v>
      </c>
      <c r="Q3314" s="8">
        <f t="shared" si="206"/>
        <v>1.0004</v>
      </c>
      <c r="R3314" s="10">
        <f t="shared" si="207"/>
        <v>61</v>
      </c>
      <c r="S3314" s="3" t="s">
        <v>8307</v>
      </c>
      <c r="T3314" s="3" t="s">
        <v>8308</v>
      </c>
    </row>
    <row r="3315" spans="1:20" ht="88" x14ac:dyDescent="0.2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14">
        <f t="shared" si="204"/>
        <v>42395.958333333336</v>
      </c>
      <c r="J3315" s="3">
        <v>1453856400</v>
      </c>
      <c r="K3315" s="14">
        <f t="shared" si="205"/>
        <v>42382.161076388882</v>
      </c>
      <c r="L3315" s="3">
        <v>1452664317</v>
      </c>
      <c r="M3315" s="3" t="b">
        <v>0</v>
      </c>
      <c r="N3315" s="3">
        <v>29</v>
      </c>
      <c r="O3315" s="3" t="b">
        <v>1</v>
      </c>
      <c r="P3315" s="3" t="s">
        <v>8266</v>
      </c>
      <c r="Q3315" s="8">
        <f t="shared" si="206"/>
        <v>1.1605000000000001</v>
      </c>
      <c r="R3315" s="10">
        <f t="shared" si="207"/>
        <v>80.034482758620683</v>
      </c>
      <c r="S3315" s="3" t="s">
        <v>8307</v>
      </c>
      <c r="T3315" s="3" t="s">
        <v>8308</v>
      </c>
    </row>
    <row r="3316" spans="1:20" ht="88" x14ac:dyDescent="0.2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14">
        <f t="shared" si="204"/>
        <v>42132.753472222219</v>
      </c>
      <c r="J3316" s="3">
        <v>1431115500</v>
      </c>
      <c r="K3316" s="14">
        <f t="shared" si="205"/>
        <v>42105.184155092589</v>
      </c>
      <c r="L3316" s="3">
        <v>1428733511</v>
      </c>
      <c r="M3316" s="3" t="b">
        <v>0</v>
      </c>
      <c r="N3316" s="3">
        <v>58</v>
      </c>
      <c r="O3316" s="3" t="b">
        <v>1</v>
      </c>
      <c r="P3316" s="3" t="s">
        <v>8266</v>
      </c>
      <c r="Q3316" s="8">
        <f t="shared" si="206"/>
        <v>2.1074999999999999</v>
      </c>
      <c r="R3316" s="10">
        <f t="shared" si="207"/>
        <v>29.068965517241381</v>
      </c>
      <c r="S3316" s="3" t="s">
        <v>8307</v>
      </c>
      <c r="T3316" s="3" t="s">
        <v>8308</v>
      </c>
    </row>
    <row r="3317" spans="1:20" ht="88" x14ac:dyDescent="0.2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14">
        <f t="shared" si="204"/>
        <v>42496.220381944448</v>
      </c>
      <c r="J3317" s="3">
        <v>1462519041</v>
      </c>
      <c r="K3317" s="14">
        <f t="shared" si="205"/>
        <v>42466.22038194444</v>
      </c>
      <c r="L3317" s="3">
        <v>1459927041</v>
      </c>
      <c r="M3317" s="3" t="b">
        <v>0</v>
      </c>
      <c r="N3317" s="3">
        <v>89</v>
      </c>
      <c r="O3317" s="3" t="b">
        <v>1</v>
      </c>
      <c r="P3317" s="3" t="s">
        <v>8266</v>
      </c>
      <c r="Q3317" s="8">
        <f t="shared" si="206"/>
        <v>1.1000000000000001</v>
      </c>
      <c r="R3317" s="10">
        <f t="shared" si="207"/>
        <v>49.438202247191015</v>
      </c>
      <c r="S3317" s="3" t="s">
        <v>8307</v>
      </c>
      <c r="T3317" s="3" t="s">
        <v>8308</v>
      </c>
    </row>
    <row r="3318" spans="1:20" ht="110" x14ac:dyDescent="0.2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14">
        <f t="shared" si="204"/>
        <v>41859.495833333334</v>
      </c>
      <c r="J3318" s="3">
        <v>1407506040</v>
      </c>
      <c r="K3318" s="14">
        <f t="shared" si="205"/>
        <v>41826.787905092591</v>
      </c>
      <c r="L3318" s="3">
        <v>1404680075</v>
      </c>
      <c r="M3318" s="3" t="b">
        <v>0</v>
      </c>
      <c r="N3318" s="3">
        <v>125</v>
      </c>
      <c r="O3318" s="3" t="b">
        <v>1</v>
      </c>
      <c r="P3318" s="3" t="s">
        <v>8266</v>
      </c>
      <c r="Q3318" s="8">
        <f t="shared" si="206"/>
        <v>1.0008673425918038</v>
      </c>
      <c r="R3318" s="10">
        <f t="shared" si="207"/>
        <v>93.977440000000001</v>
      </c>
      <c r="S3318" s="3" t="s">
        <v>8307</v>
      </c>
      <c r="T3318" s="3" t="s">
        <v>8308</v>
      </c>
    </row>
    <row r="3319" spans="1:20" ht="88" x14ac:dyDescent="0.2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14">
        <f t="shared" si="204"/>
        <v>42528.956296296288</v>
      </c>
      <c r="J3319" s="3">
        <v>1465347424</v>
      </c>
      <c r="K3319" s="14">
        <f t="shared" si="205"/>
        <v>42498.956296296295</v>
      </c>
      <c r="L3319" s="3">
        <v>1462755424</v>
      </c>
      <c r="M3319" s="3" t="b">
        <v>0</v>
      </c>
      <c r="N3319" s="3">
        <v>18</v>
      </c>
      <c r="O3319" s="3" t="b">
        <v>1</v>
      </c>
      <c r="P3319" s="3" t="s">
        <v>8266</v>
      </c>
      <c r="Q3319" s="8">
        <f t="shared" si="206"/>
        <v>1.0619047619047619</v>
      </c>
      <c r="R3319" s="10">
        <f t="shared" si="207"/>
        <v>61.944444444444443</v>
      </c>
      <c r="S3319" s="3" t="s">
        <v>8307</v>
      </c>
      <c r="T3319" s="3" t="s">
        <v>8308</v>
      </c>
    </row>
    <row r="3320" spans="1:20" ht="44" x14ac:dyDescent="0.2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14">
        <f t="shared" si="204"/>
        <v>42471.020833333336</v>
      </c>
      <c r="J3320" s="3">
        <v>1460341800</v>
      </c>
      <c r="K3320" s="14">
        <f t="shared" si="205"/>
        <v>42431.218668981477</v>
      </c>
      <c r="L3320" s="3">
        <v>1456902893</v>
      </c>
      <c r="M3320" s="3" t="b">
        <v>0</v>
      </c>
      <c r="N3320" s="3">
        <v>32</v>
      </c>
      <c r="O3320" s="3" t="b">
        <v>1</v>
      </c>
      <c r="P3320" s="3" t="s">
        <v>8266</v>
      </c>
      <c r="Q3320" s="8">
        <f t="shared" si="206"/>
        <v>1.256</v>
      </c>
      <c r="R3320" s="10">
        <f t="shared" si="207"/>
        <v>78.5</v>
      </c>
      <c r="S3320" s="3" t="s">
        <v>8307</v>
      </c>
      <c r="T3320" s="3" t="s">
        <v>8308</v>
      </c>
    </row>
    <row r="3321" spans="1:20" ht="110" x14ac:dyDescent="0.2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14">
        <f t="shared" si="204"/>
        <v>42035.502152777779</v>
      </c>
      <c r="J3321" s="3">
        <v>1422712986</v>
      </c>
      <c r="K3321" s="14">
        <f t="shared" si="205"/>
        <v>41990.502152777779</v>
      </c>
      <c r="L3321" s="3">
        <v>1418824986</v>
      </c>
      <c r="M3321" s="3" t="b">
        <v>0</v>
      </c>
      <c r="N3321" s="3">
        <v>16</v>
      </c>
      <c r="O3321" s="3" t="b">
        <v>1</v>
      </c>
      <c r="P3321" s="3" t="s">
        <v>8266</v>
      </c>
      <c r="Q3321" s="8">
        <f t="shared" si="206"/>
        <v>1.08</v>
      </c>
      <c r="R3321" s="10">
        <f t="shared" si="207"/>
        <v>33.75</v>
      </c>
      <c r="S3321" s="3" t="s">
        <v>8307</v>
      </c>
      <c r="T3321" s="3" t="s">
        <v>8308</v>
      </c>
    </row>
    <row r="3322" spans="1:20" ht="88" x14ac:dyDescent="0.2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14">
        <f t="shared" si="204"/>
        <v>42542.962465277778</v>
      </c>
      <c r="J3322" s="3">
        <v>1466557557</v>
      </c>
      <c r="K3322" s="14">
        <f t="shared" si="205"/>
        <v>42512.962465277778</v>
      </c>
      <c r="L3322" s="3">
        <v>1463965557</v>
      </c>
      <c r="M3322" s="3" t="b">
        <v>0</v>
      </c>
      <c r="N3322" s="3">
        <v>38</v>
      </c>
      <c r="O3322" s="3" t="b">
        <v>1</v>
      </c>
      <c r="P3322" s="3" t="s">
        <v>8266</v>
      </c>
      <c r="Q3322" s="8">
        <f t="shared" si="206"/>
        <v>1.01</v>
      </c>
      <c r="R3322" s="10">
        <f t="shared" si="207"/>
        <v>66.44736842105263</v>
      </c>
      <c r="S3322" s="3" t="s">
        <v>8307</v>
      </c>
      <c r="T3322" s="3" t="s">
        <v>8308</v>
      </c>
    </row>
    <row r="3323" spans="1:20" ht="88" x14ac:dyDescent="0.2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14">
        <f t="shared" si="204"/>
        <v>41928.082638888889</v>
      </c>
      <c r="J3323" s="3">
        <v>1413431940</v>
      </c>
      <c r="K3323" s="14">
        <f t="shared" si="205"/>
        <v>41914.016956018517</v>
      </c>
      <c r="L3323" s="3">
        <v>1412216665</v>
      </c>
      <c r="M3323" s="3" t="b">
        <v>0</v>
      </c>
      <c r="N3323" s="3">
        <v>15</v>
      </c>
      <c r="O3323" s="3" t="b">
        <v>1</v>
      </c>
      <c r="P3323" s="3" t="s">
        <v>8266</v>
      </c>
      <c r="Q3323" s="8">
        <f t="shared" si="206"/>
        <v>1.0740000000000001</v>
      </c>
      <c r="R3323" s="10">
        <f t="shared" si="207"/>
        <v>35.799999999999997</v>
      </c>
      <c r="S3323" s="3" t="s">
        <v>8307</v>
      </c>
      <c r="T3323" s="3" t="s">
        <v>8308</v>
      </c>
    </row>
    <row r="3324" spans="1:20" ht="88" x14ac:dyDescent="0.2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14">
        <f t="shared" si="204"/>
        <v>42543.079861111109</v>
      </c>
      <c r="J3324" s="3">
        <v>1466567700</v>
      </c>
      <c r="K3324" s="14">
        <f t="shared" si="205"/>
        <v>42520.927037037036</v>
      </c>
      <c r="L3324" s="3">
        <v>1464653696</v>
      </c>
      <c r="M3324" s="3" t="b">
        <v>0</v>
      </c>
      <c r="N3324" s="3">
        <v>23</v>
      </c>
      <c r="O3324" s="3" t="b">
        <v>1</v>
      </c>
      <c r="P3324" s="3" t="s">
        <v>8266</v>
      </c>
      <c r="Q3324" s="8">
        <f t="shared" si="206"/>
        <v>1.0151515151515151</v>
      </c>
      <c r="R3324" s="10">
        <f t="shared" si="207"/>
        <v>145.65217391304347</v>
      </c>
      <c r="S3324" s="3" t="s">
        <v>8307</v>
      </c>
      <c r="T3324" s="3" t="s">
        <v>8308</v>
      </c>
    </row>
    <row r="3325" spans="1:20" ht="88" x14ac:dyDescent="0.2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14">
        <f t="shared" si="204"/>
        <v>42638.282499999994</v>
      </c>
      <c r="J3325" s="3">
        <v>1474793208</v>
      </c>
      <c r="K3325" s="14">
        <f t="shared" si="205"/>
        <v>42608.282499999994</v>
      </c>
      <c r="L3325" s="3">
        <v>1472201208</v>
      </c>
      <c r="M3325" s="3" t="b">
        <v>0</v>
      </c>
      <c r="N3325" s="3">
        <v>49</v>
      </c>
      <c r="O3325" s="3" t="b">
        <v>1</v>
      </c>
      <c r="P3325" s="3" t="s">
        <v>8266</v>
      </c>
      <c r="Q3325" s="8">
        <f t="shared" si="206"/>
        <v>1.2589999999999999</v>
      </c>
      <c r="R3325" s="10">
        <f t="shared" si="207"/>
        <v>25.693877551020407</v>
      </c>
      <c r="S3325" s="3" t="s">
        <v>8307</v>
      </c>
      <c r="T3325" s="3" t="s">
        <v>8308</v>
      </c>
    </row>
    <row r="3326" spans="1:20" ht="66" x14ac:dyDescent="0.2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14">
        <f t="shared" si="204"/>
        <v>42526.499884259254</v>
      </c>
      <c r="J3326" s="3">
        <v>1465135190</v>
      </c>
      <c r="K3326" s="14">
        <f t="shared" si="205"/>
        <v>42512.499884259254</v>
      </c>
      <c r="L3326" s="3">
        <v>1463925590</v>
      </c>
      <c r="M3326" s="3" t="b">
        <v>0</v>
      </c>
      <c r="N3326" s="3">
        <v>10</v>
      </c>
      <c r="O3326" s="3" t="b">
        <v>1</v>
      </c>
      <c r="P3326" s="3" t="s">
        <v>8266</v>
      </c>
      <c r="Q3326" s="8">
        <f t="shared" si="206"/>
        <v>1.0166666666666666</v>
      </c>
      <c r="R3326" s="10">
        <f t="shared" si="207"/>
        <v>152.5</v>
      </c>
      <c r="S3326" s="3" t="s">
        <v>8307</v>
      </c>
      <c r="T3326" s="3" t="s">
        <v>8308</v>
      </c>
    </row>
    <row r="3327" spans="1:20" ht="110" x14ac:dyDescent="0.2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14">
        <f t="shared" si="204"/>
        <v>42099.660613425927</v>
      </c>
      <c r="J3327" s="3">
        <v>1428256277</v>
      </c>
      <c r="K3327" s="14">
        <f t="shared" si="205"/>
        <v>42064.702280092592</v>
      </c>
      <c r="L3327" s="3">
        <v>1425235877</v>
      </c>
      <c r="M3327" s="3" t="b">
        <v>0</v>
      </c>
      <c r="N3327" s="3">
        <v>15</v>
      </c>
      <c r="O3327" s="3" t="b">
        <v>1</v>
      </c>
      <c r="P3327" s="3" t="s">
        <v>8266</v>
      </c>
      <c r="Q3327" s="8">
        <f t="shared" si="206"/>
        <v>1.125</v>
      </c>
      <c r="R3327" s="10">
        <f t="shared" si="207"/>
        <v>30</v>
      </c>
      <c r="S3327" s="3" t="s">
        <v>8307</v>
      </c>
      <c r="T3327" s="3" t="s">
        <v>8308</v>
      </c>
    </row>
    <row r="3328" spans="1:20" ht="88" x14ac:dyDescent="0.2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14">
        <f t="shared" si="204"/>
        <v>42071.589178240734</v>
      </c>
      <c r="J3328" s="3">
        <v>1425830905</v>
      </c>
      <c r="K3328" s="14">
        <f t="shared" si="205"/>
        <v>42041.630844907406</v>
      </c>
      <c r="L3328" s="3">
        <v>1423242505</v>
      </c>
      <c r="M3328" s="3" t="b">
        <v>0</v>
      </c>
      <c r="N3328" s="3">
        <v>57</v>
      </c>
      <c r="O3328" s="3" t="b">
        <v>1</v>
      </c>
      <c r="P3328" s="3" t="s">
        <v>8266</v>
      </c>
      <c r="Q3328" s="8">
        <f t="shared" si="206"/>
        <v>1.0137499999999999</v>
      </c>
      <c r="R3328" s="10">
        <f t="shared" si="207"/>
        <v>142.28070175438597</v>
      </c>
      <c r="S3328" s="3" t="s">
        <v>8307</v>
      </c>
      <c r="T3328" s="3" t="s">
        <v>8308</v>
      </c>
    </row>
    <row r="3329" spans="1:20" ht="110" x14ac:dyDescent="0.2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14">
        <f t="shared" si="204"/>
        <v>42498.291273148141</v>
      </c>
      <c r="J3329" s="3">
        <v>1462697966</v>
      </c>
      <c r="K3329" s="14">
        <f t="shared" si="205"/>
        <v>42468.291273148141</v>
      </c>
      <c r="L3329" s="3">
        <v>1460105966</v>
      </c>
      <c r="M3329" s="3" t="b">
        <v>0</v>
      </c>
      <c r="N3329" s="3">
        <v>33</v>
      </c>
      <c r="O3329" s="3" t="b">
        <v>1</v>
      </c>
      <c r="P3329" s="3" t="s">
        <v>8266</v>
      </c>
      <c r="Q3329" s="8">
        <f t="shared" si="206"/>
        <v>1.0125</v>
      </c>
      <c r="R3329" s="10">
        <f t="shared" si="207"/>
        <v>24.545454545454547</v>
      </c>
      <c r="S3329" s="3" t="s">
        <v>8307</v>
      </c>
      <c r="T3329" s="3" t="s">
        <v>8308</v>
      </c>
    </row>
    <row r="3330" spans="1:20" ht="88" x14ac:dyDescent="0.2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14">
        <f t="shared" si="204"/>
        <v>41824.958333333328</v>
      </c>
      <c r="J3330" s="3">
        <v>1404522000</v>
      </c>
      <c r="K3330" s="14">
        <f t="shared" si="205"/>
        <v>41822.491701388884</v>
      </c>
      <c r="L3330" s="3">
        <v>1404308883</v>
      </c>
      <c r="M3330" s="3" t="b">
        <v>0</v>
      </c>
      <c r="N3330" s="3">
        <v>9</v>
      </c>
      <c r="O3330" s="3" t="b">
        <v>1</v>
      </c>
      <c r="P3330" s="3" t="s">
        <v>8266</v>
      </c>
      <c r="Q3330" s="8">
        <f t="shared" si="206"/>
        <v>1.4638888888888888</v>
      </c>
      <c r="R3330" s="10">
        <f t="shared" si="207"/>
        <v>292.77777777777777</v>
      </c>
      <c r="S3330" s="3" t="s">
        <v>8307</v>
      </c>
      <c r="T3330" s="3" t="s">
        <v>8308</v>
      </c>
    </row>
    <row r="3331" spans="1:20" ht="88" x14ac:dyDescent="0.2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14">
        <f t="shared" ref="I3331:I3394" si="208">(((J3331/60)/60)/24)+DATE(1970,1,1)+(-2/24)</f>
        <v>41847.875</v>
      </c>
      <c r="J3331" s="3">
        <v>1406502000</v>
      </c>
      <c r="K3331" s="14">
        <f t="shared" ref="K3331:K3394" si="209">(L3331/86400)+25569+(-2/24)</f>
        <v>41837.239675925921</v>
      </c>
      <c r="L3331" s="3">
        <v>1405583108</v>
      </c>
      <c r="M3331" s="3" t="b">
        <v>0</v>
      </c>
      <c r="N3331" s="3">
        <v>26</v>
      </c>
      <c r="O3331" s="3" t="b">
        <v>1</v>
      </c>
      <c r="P3331" s="3" t="s">
        <v>8266</v>
      </c>
      <c r="Q3331" s="8">
        <f t="shared" ref="Q3331:Q3394" si="210">E3331/D3331</f>
        <v>1.1679999999999999</v>
      </c>
      <c r="R3331" s="10">
        <f t="shared" ref="R3331:R3394" si="211">E3331/N3331</f>
        <v>44.92307692307692</v>
      </c>
      <c r="S3331" s="3" t="s">
        <v>8307</v>
      </c>
      <c r="T3331" s="3" t="s">
        <v>8308</v>
      </c>
    </row>
    <row r="3332" spans="1:20" ht="88" x14ac:dyDescent="0.2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14">
        <f t="shared" si="208"/>
        <v>42095.762361111112</v>
      </c>
      <c r="J3332" s="3">
        <v>1427919468</v>
      </c>
      <c r="K3332" s="14">
        <f t="shared" si="209"/>
        <v>42065.804027777776</v>
      </c>
      <c r="L3332" s="3">
        <v>1425331068</v>
      </c>
      <c r="M3332" s="3" t="b">
        <v>0</v>
      </c>
      <c r="N3332" s="3">
        <v>69</v>
      </c>
      <c r="O3332" s="3" t="b">
        <v>1</v>
      </c>
      <c r="P3332" s="3" t="s">
        <v>8266</v>
      </c>
      <c r="Q3332" s="8">
        <f t="shared" si="210"/>
        <v>1.0626666666666666</v>
      </c>
      <c r="R3332" s="10">
        <f t="shared" si="211"/>
        <v>23.10144927536232</v>
      </c>
      <c r="S3332" s="3" t="s">
        <v>8307</v>
      </c>
      <c r="T3332" s="3" t="s">
        <v>8308</v>
      </c>
    </row>
    <row r="3333" spans="1:20" ht="110" x14ac:dyDescent="0.2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14">
        <f t="shared" si="208"/>
        <v>42283.61442129629</v>
      </c>
      <c r="J3333" s="3">
        <v>1444149886</v>
      </c>
      <c r="K3333" s="14">
        <f t="shared" si="209"/>
        <v>42248.61442129629</v>
      </c>
      <c r="L3333" s="3">
        <v>1441125886</v>
      </c>
      <c r="M3333" s="3" t="b">
        <v>0</v>
      </c>
      <c r="N3333" s="3">
        <v>65</v>
      </c>
      <c r="O3333" s="3" t="b">
        <v>1</v>
      </c>
      <c r="P3333" s="3" t="s">
        <v>8266</v>
      </c>
      <c r="Q3333" s="8">
        <f t="shared" si="210"/>
        <v>1.0451999999999999</v>
      </c>
      <c r="R3333" s="10">
        <f t="shared" si="211"/>
        <v>80.400000000000006</v>
      </c>
      <c r="S3333" s="3" t="s">
        <v>8307</v>
      </c>
      <c r="T3333" s="3" t="s">
        <v>8308</v>
      </c>
    </row>
    <row r="3334" spans="1:20" ht="88" x14ac:dyDescent="0.2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14">
        <f t="shared" si="208"/>
        <v>41839.776967592588</v>
      </c>
      <c r="J3334" s="3">
        <v>1405802330</v>
      </c>
      <c r="K3334" s="14">
        <f t="shared" si="209"/>
        <v>41809.776967592588</v>
      </c>
      <c r="L3334" s="3">
        <v>1403210330</v>
      </c>
      <c r="M3334" s="3" t="b">
        <v>0</v>
      </c>
      <c r="N3334" s="3">
        <v>83</v>
      </c>
      <c r="O3334" s="3" t="b">
        <v>1</v>
      </c>
      <c r="P3334" s="3" t="s">
        <v>8266</v>
      </c>
      <c r="Q3334" s="8">
        <f t="shared" si="210"/>
        <v>1</v>
      </c>
      <c r="R3334" s="10">
        <f t="shared" si="211"/>
        <v>72.289156626506028</v>
      </c>
      <c r="S3334" s="3" t="s">
        <v>8307</v>
      </c>
      <c r="T3334" s="3" t="s">
        <v>8308</v>
      </c>
    </row>
    <row r="3335" spans="1:20" ht="88" x14ac:dyDescent="0.2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14">
        <f t="shared" si="208"/>
        <v>42170.593518518515</v>
      </c>
      <c r="J3335" s="3">
        <v>1434384880</v>
      </c>
      <c r="K3335" s="14">
        <f t="shared" si="209"/>
        <v>42148.593518518515</v>
      </c>
      <c r="L3335" s="3">
        <v>1432484080</v>
      </c>
      <c r="M3335" s="3" t="b">
        <v>0</v>
      </c>
      <c r="N3335" s="3">
        <v>111</v>
      </c>
      <c r="O3335" s="3" t="b">
        <v>1</v>
      </c>
      <c r="P3335" s="3" t="s">
        <v>8266</v>
      </c>
      <c r="Q3335" s="8">
        <f t="shared" si="210"/>
        <v>1.0457142857142858</v>
      </c>
      <c r="R3335" s="10">
        <f t="shared" si="211"/>
        <v>32.972972972972975</v>
      </c>
      <c r="S3335" s="3" t="s">
        <v>8307</v>
      </c>
      <c r="T3335" s="3" t="s">
        <v>8308</v>
      </c>
    </row>
    <row r="3336" spans="1:20" ht="66" x14ac:dyDescent="0.2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14">
        <f t="shared" si="208"/>
        <v>42215.437754629624</v>
      </c>
      <c r="J3336" s="3">
        <v>1438259422</v>
      </c>
      <c r="K3336" s="14">
        <f t="shared" si="209"/>
        <v>42185.437754629624</v>
      </c>
      <c r="L3336" s="3">
        <v>1435667422</v>
      </c>
      <c r="M3336" s="3" t="b">
        <v>0</v>
      </c>
      <c r="N3336" s="3">
        <v>46</v>
      </c>
      <c r="O3336" s="3" t="b">
        <v>1</v>
      </c>
      <c r="P3336" s="3" t="s">
        <v>8266</v>
      </c>
      <c r="Q3336" s="8">
        <f t="shared" si="210"/>
        <v>1.3862051149573753</v>
      </c>
      <c r="R3336" s="10">
        <f t="shared" si="211"/>
        <v>116.65217391304348</v>
      </c>
      <c r="S3336" s="3" t="s">
        <v>8307</v>
      </c>
      <c r="T3336" s="3" t="s">
        <v>8308</v>
      </c>
    </row>
    <row r="3337" spans="1:20" ht="110" x14ac:dyDescent="0.2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14">
        <f t="shared" si="208"/>
        <v>41854.875</v>
      </c>
      <c r="J3337" s="3">
        <v>1407106800</v>
      </c>
      <c r="K3337" s="14">
        <f t="shared" si="209"/>
        <v>41827.590810185182</v>
      </c>
      <c r="L3337" s="3">
        <v>1404749446</v>
      </c>
      <c r="M3337" s="3" t="b">
        <v>0</v>
      </c>
      <c r="N3337" s="3">
        <v>63</v>
      </c>
      <c r="O3337" s="3" t="b">
        <v>1</v>
      </c>
      <c r="P3337" s="3" t="s">
        <v>8266</v>
      </c>
      <c r="Q3337" s="8">
        <f t="shared" si="210"/>
        <v>1.0032000000000001</v>
      </c>
      <c r="R3337" s="10">
        <f t="shared" si="211"/>
        <v>79.61904761904762</v>
      </c>
      <c r="S3337" s="3" t="s">
        <v>8307</v>
      </c>
      <c r="T3337" s="3" t="s">
        <v>8308</v>
      </c>
    </row>
    <row r="3338" spans="1:20" ht="88" x14ac:dyDescent="0.2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14">
        <f t="shared" si="208"/>
        <v>42465.273680555554</v>
      </c>
      <c r="J3338" s="3">
        <v>1459845246</v>
      </c>
      <c r="K3338" s="14">
        <f t="shared" si="209"/>
        <v>42437.315347222218</v>
      </c>
      <c r="L3338" s="3">
        <v>1457429646</v>
      </c>
      <c r="M3338" s="3" t="b">
        <v>0</v>
      </c>
      <c r="N3338" s="3">
        <v>9</v>
      </c>
      <c r="O3338" s="3" t="b">
        <v>1</v>
      </c>
      <c r="P3338" s="3" t="s">
        <v>8266</v>
      </c>
      <c r="Q3338" s="8">
        <f t="shared" si="210"/>
        <v>1</v>
      </c>
      <c r="R3338" s="10">
        <f t="shared" si="211"/>
        <v>27.777777777777779</v>
      </c>
      <c r="S3338" s="3" t="s">
        <v>8307</v>
      </c>
      <c r="T3338" s="3" t="s">
        <v>8308</v>
      </c>
    </row>
    <row r="3339" spans="1:20" ht="88" x14ac:dyDescent="0.2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14">
        <f t="shared" si="208"/>
        <v>41922.791666666664</v>
      </c>
      <c r="J3339" s="3">
        <v>1412974800</v>
      </c>
      <c r="K3339" s="14">
        <f t="shared" si="209"/>
        <v>41901.198692129627</v>
      </c>
      <c r="L3339" s="3">
        <v>1411109167</v>
      </c>
      <c r="M3339" s="3" t="b">
        <v>0</v>
      </c>
      <c r="N3339" s="3">
        <v>34</v>
      </c>
      <c r="O3339" s="3" t="b">
        <v>1</v>
      </c>
      <c r="P3339" s="3" t="s">
        <v>8266</v>
      </c>
      <c r="Q3339" s="8">
        <f t="shared" si="210"/>
        <v>1.1020000000000001</v>
      </c>
      <c r="R3339" s="10">
        <f t="shared" si="211"/>
        <v>81.029411764705884</v>
      </c>
      <c r="S3339" s="3" t="s">
        <v>8307</v>
      </c>
      <c r="T3339" s="3" t="s">
        <v>8308</v>
      </c>
    </row>
    <row r="3340" spans="1:20" ht="66" x14ac:dyDescent="0.2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14">
        <f t="shared" si="208"/>
        <v>42790.491666666661</v>
      </c>
      <c r="J3340" s="3">
        <v>1487944080</v>
      </c>
      <c r="K3340" s="14">
        <f t="shared" si="209"/>
        <v>42769.491666666661</v>
      </c>
      <c r="L3340" s="3">
        <v>1486129680</v>
      </c>
      <c r="M3340" s="3" t="b">
        <v>0</v>
      </c>
      <c r="N3340" s="3">
        <v>112</v>
      </c>
      <c r="O3340" s="3" t="b">
        <v>1</v>
      </c>
      <c r="P3340" s="3" t="s">
        <v>8266</v>
      </c>
      <c r="Q3340" s="8">
        <f t="shared" si="210"/>
        <v>1.0218</v>
      </c>
      <c r="R3340" s="10">
        <f t="shared" si="211"/>
        <v>136.84821428571428</v>
      </c>
      <c r="S3340" s="3" t="s">
        <v>8307</v>
      </c>
      <c r="T3340" s="3" t="s">
        <v>8308</v>
      </c>
    </row>
    <row r="3341" spans="1:20" ht="88" x14ac:dyDescent="0.2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14">
        <f t="shared" si="208"/>
        <v>42579.582384259258</v>
      </c>
      <c r="J3341" s="3">
        <v>1469721518</v>
      </c>
      <c r="K3341" s="14">
        <f t="shared" si="209"/>
        <v>42549.582384259258</v>
      </c>
      <c r="L3341" s="3">
        <v>1467129518</v>
      </c>
      <c r="M3341" s="3" t="b">
        <v>0</v>
      </c>
      <c r="N3341" s="3">
        <v>47</v>
      </c>
      <c r="O3341" s="3" t="b">
        <v>1</v>
      </c>
      <c r="P3341" s="3" t="s">
        <v>8266</v>
      </c>
      <c r="Q3341" s="8">
        <f t="shared" si="210"/>
        <v>1.0435000000000001</v>
      </c>
      <c r="R3341" s="10">
        <f t="shared" si="211"/>
        <v>177.61702127659575</v>
      </c>
      <c r="S3341" s="3" t="s">
        <v>8307</v>
      </c>
      <c r="T3341" s="3" t="s">
        <v>8308</v>
      </c>
    </row>
    <row r="3342" spans="1:20" ht="110" x14ac:dyDescent="0.2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14">
        <f t="shared" si="208"/>
        <v>42710.890671296293</v>
      </c>
      <c r="J3342" s="3">
        <v>1481066554</v>
      </c>
      <c r="K3342" s="14">
        <f t="shared" si="209"/>
        <v>42685.890671296293</v>
      </c>
      <c r="L3342" s="3">
        <v>1478906554</v>
      </c>
      <c r="M3342" s="3" t="b">
        <v>0</v>
      </c>
      <c r="N3342" s="3">
        <v>38</v>
      </c>
      <c r="O3342" s="3" t="b">
        <v>1</v>
      </c>
      <c r="P3342" s="3" t="s">
        <v>8266</v>
      </c>
      <c r="Q3342" s="8">
        <f t="shared" si="210"/>
        <v>1.3816666666666666</v>
      </c>
      <c r="R3342" s="10">
        <f t="shared" si="211"/>
        <v>109.07894736842105</v>
      </c>
      <c r="S3342" s="3" t="s">
        <v>8307</v>
      </c>
      <c r="T3342" s="3" t="s">
        <v>8308</v>
      </c>
    </row>
    <row r="3343" spans="1:20" ht="110" x14ac:dyDescent="0.2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14">
        <f t="shared" si="208"/>
        <v>42533.624999999993</v>
      </c>
      <c r="J3343" s="3">
        <v>1465750800</v>
      </c>
      <c r="K3343" s="14">
        <f t="shared" si="209"/>
        <v>42510.715520833335</v>
      </c>
      <c r="L3343" s="3">
        <v>1463771421</v>
      </c>
      <c r="M3343" s="3" t="b">
        <v>0</v>
      </c>
      <c r="N3343" s="3">
        <v>28</v>
      </c>
      <c r="O3343" s="3" t="b">
        <v>1</v>
      </c>
      <c r="P3343" s="3" t="s">
        <v>8266</v>
      </c>
      <c r="Q3343" s="8">
        <f t="shared" si="210"/>
        <v>1</v>
      </c>
      <c r="R3343" s="10">
        <f t="shared" si="211"/>
        <v>119.64285714285714</v>
      </c>
      <c r="S3343" s="3" t="s">
        <v>8307</v>
      </c>
      <c r="T3343" s="3" t="s">
        <v>8308</v>
      </c>
    </row>
    <row r="3344" spans="1:20" ht="66" x14ac:dyDescent="0.2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14">
        <f t="shared" si="208"/>
        <v>42095.124305555553</v>
      </c>
      <c r="J3344" s="3">
        <v>1427864340</v>
      </c>
      <c r="K3344" s="14">
        <f t="shared" si="209"/>
        <v>42062.213078703702</v>
      </c>
      <c r="L3344" s="3">
        <v>1425020810</v>
      </c>
      <c r="M3344" s="3" t="b">
        <v>0</v>
      </c>
      <c r="N3344" s="3">
        <v>78</v>
      </c>
      <c r="O3344" s="3" t="b">
        <v>1</v>
      </c>
      <c r="P3344" s="3" t="s">
        <v>8266</v>
      </c>
      <c r="Q3344" s="8">
        <f t="shared" si="210"/>
        <v>1.0166666666666666</v>
      </c>
      <c r="R3344" s="10">
        <f t="shared" si="211"/>
        <v>78.205128205128204</v>
      </c>
      <c r="S3344" s="3" t="s">
        <v>8307</v>
      </c>
      <c r="T3344" s="3" t="s">
        <v>8308</v>
      </c>
    </row>
    <row r="3345" spans="1:20" ht="88" x14ac:dyDescent="0.2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14">
        <f t="shared" si="208"/>
        <v>42473.470833333333</v>
      </c>
      <c r="J3345" s="3">
        <v>1460553480</v>
      </c>
      <c r="K3345" s="14">
        <f t="shared" si="209"/>
        <v>42452.833148148151</v>
      </c>
      <c r="L3345" s="3">
        <v>1458770384</v>
      </c>
      <c r="M3345" s="3" t="b">
        <v>0</v>
      </c>
      <c r="N3345" s="3">
        <v>23</v>
      </c>
      <c r="O3345" s="3" t="b">
        <v>1</v>
      </c>
      <c r="P3345" s="3" t="s">
        <v>8266</v>
      </c>
      <c r="Q3345" s="8">
        <f t="shared" si="210"/>
        <v>1.7142857142857142</v>
      </c>
      <c r="R3345" s="10">
        <f t="shared" si="211"/>
        <v>52.173913043478258</v>
      </c>
      <c r="S3345" s="3" t="s">
        <v>8307</v>
      </c>
      <c r="T3345" s="3" t="s">
        <v>8308</v>
      </c>
    </row>
    <row r="3346" spans="1:20" ht="110" x14ac:dyDescent="0.2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14">
        <f t="shared" si="208"/>
        <v>41881.116817129623</v>
      </c>
      <c r="J3346" s="3">
        <v>1409374093</v>
      </c>
      <c r="K3346" s="14">
        <f t="shared" si="209"/>
        <v>41851.116817129623</v>
      </c>
      <c r="L3346" s="3">
        <v>1406782093</v>
      </c>
      <c r="M3346" s="3" t="b">
        <v>0</v>
      </c>
      <c r="N3346" s="3">
        <v>40</v>
      </c>
      <c r="O3346" s="3" t="b">
        <v>1</v>
      </c>
      <c r="P3346" s="3" t="s">
        <v>8266</v>
      </c>
      <c r="Q3346" s="8">
        <f t="shared" si="210"/>
        <v>1.0144444444444445</v>
      </c>
      <c r="R3346" s="10">
        <f t="shared" si="211"/>
        <v>114.125</v>
      </c>
      <c r="S3346" s="3" t="s">
        <v>8307</v>
      </c>
      <c r="T3346" s="3" t="s">
        <v>8308</v>
      </c>
    </row>
    <row r="3347" spans="1:20" ht="110" x14ac:dyDescent="0.2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14">
        <f t="shared" si="208"/>
        <v>42111.942361111105</v>
      </c>
      <c r="J3347" s="3">
        <v>1429317420</v>
      </c>
      <c r="K3347" s="14">
        <f t="shared" si="209"/>
        <v>42053.022777777776</v>
      </c>
      <c r="L3347" s="3">
        <v>1424226768</v>
      </c>
      <c r="M3347" s="3" t="b">
        <v>0</v>
      </c>
      <c r="N3347" s="3">
        <v>13</v>
      </c>
      <c r="O3347" s="3" t="b">
        <v>1</v>
      </c>
      <c r="P3347" s="3" t="s">
        <v>8266</v>
      </c>
      <c r="Q3347" s="8">
        <f t="shared" si="210"/>
        <v>1.3</v>
      </c>
      <c r="R3347" s="10">
        <f t="shared" si="211"/>
        <v>50</v>
      </c>
      <c r="S3347" s="3" t="s">
        <v>8307</v>
      </c>
      <c r="T3347" s="3" t="s">
        <v>8308</v>
      </c>
    </row>
    <row r="3348" spans="1:20" ht="88" x14ac:dyDescent="0.2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14">
        <f t="shared" si="208"/>
        <v>42060.941087962965</v>
      </c>
      <c r="J3348" s="3">
        <v>1424910910</v>
      </c>
      <c r="K3348" s="14">
        <f t="shared" si="209"/>
        <v>42053.941087962965</v>
      </c>
      <c r="L3348" s="3">
        <v>1424306110</v>
      </c>
      <c r="M3348" s="3" t="b">
        <v>0</v>
      </c>
      <c r="N3348" s="3">
        <v>18</v>
      </c>
      <c r="O3348" s="3" t="b">
        <v>1</v>
      </c>
      <c r="P3348" s="3" t="s">
        <v>8266</v>
      </c>
      <c r="Q3348" s="8">
        <f t="shared" si="210"/>
        <v>1.1000000000000001</v>
      </c>
      <c r="R3348" s="10">
        <f t="shared" si="211"/>
        <v>91.666666666666671</v>
      </c>
      <c r="S3348" s="3" t="s">
        <v>8307</v>
      </c>
      <c r="T3348" s="3" t="s">
        <v>8308</v>
      </c>
    </row>
    <row r="3349" spans="1:20" ht="110" x14ac:dyDescent="0.2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14">
        <f t="shared" si="208"/>
        <v>42498.791666666664</v>
      </c>
      <c r="J3349" s="3">
        <v>1462741200</v>
      </c>
      <c r="K3349" s="14">
        <f t="shared" si="209"/>
        <v>42484.468217592592</v>
      </c>
      <c r="L3349" s="3">
        <v>1461503654</v>
      </c>
      <c r="M3349" s="3" t="b">
        <v>0</v>
      </c>
      <c r="N3349" s="3">
        <v>22</v>
      </c>
      <c r="O3349" s="3" t="b">
        <v>1</v>
      </c>
      <c r="P3349" s="3" t="s">
        <v>8266</v>
      </c>
      <c r="Q3349" s="8">
        <f t="shared" si="210"/>
        <v>1.1944999999999999</v>
      </c>
      <c r="R3349" s="10">
        <f t="shared" si="211"/>
        <v>108.59090909090909</v>
      </c>
      <c r="S3349" s="3" t="s">
        <v>8307</v>
      </c>
      <c r="T3349" s="3" t="s">
        <v>8308</v>
      </c>
    </row>
    <row r="3350" spans="1:20" ht="110" x14ac:dyDescent="0.2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14">
        <f t="shared" si="208"/>
        <v>42490.082638888889</v>
      </c>
      <c r="J3350" s="3">
        <v>1461988740</v>
      </c>
      <c r="K3350" s="14">
        <f t="shared" si="209"/>
        <v>42466.475462962961</v>
      </c>
      <c r="L3350" s="3">
        <v>1459949080</v>
      </c>
      <c r="M3350" s="3" t="b">
        <v>0</v>
      </c>
      <c r="N3350" s="3">
        <v>79</v>
      </c>
      <c r="O3350" s="3" t="b">
        <v>1</v>
      </c>
      <c r="P3350" s="3" t="s">
        <v>8266</v>
      </c>
      <c r="Q3350" s="8">
        <f t="shared" si="210"/>
        <v>1.002909090909091</v>
      </c>
      <c r="R3350" s="10">
        <f t="shared" si="211"/>
        <v>69.822784810126578</v>
      </c>
      <c r="S3350" s="3" t="s">
        <v>8307</v>
      </c>
      <c r="T3350" s="3" t="s">
        <v>8308</v>
      </c>
    </row>
    <row r="3351" spans="1:20" ht="88" x14ac:dyDescent="0.2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14">
        <f t="shared" si="208"/>
        <v>42534.624999999993</v>
      </c>
      <c r="J3351" s="3">
        <v>1465837200</v>
      </c>
      <c r="K3351" s="14">
        <f t="shared" si="209"/>
        <v>42513.027453703697</v>
      </c>
      <c r="L3351" s="3">
        <v>1463971172</v>
      </c>
      <c r="M3351" s="3" t="b">
        <v>0</v>
      </c>
      <c r="N3351" s="3">
        <v>14</v>
      </c>
      <c r="O3351" s="3" t="b">
        <v>1</v>
      </c>
      <c r="P3351" s="3" t="s">
        <v>8266</v>
      </c>
      <c r="Q3351" s="8">
        <f t="shared" si="210"/>
        <v>1.534</v>
      </c>
      <c r="R3351" s="10">
        <f t="shared" si="211"/>
        <v>109.57142857142857</v>
      </c>
      <c r="S3351" s="3" t="s">
        <v>8307</v>
      </c>
      <c r="T3351" s="3" t="s">
        <v>8308</v>
      </c>
    </row>
    <row r="3352" spans="1:20" ht="110" x14ac:dyDescent="0.2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14">
        <f t="shared" si="208"/>
        <v>42337.874999999993</v>
      </c>
      <c r="J3352" s="3">
        <v>1448838000</v>
      </c>
      <c r="K3352" s="14">
        <f t="shared" si="209"/>
        <v>42302.618182870363</v>
      </c>
      <c r="L3352" s="3">
        <v>1445791811</v>
      </c>
      <c r="M3352" s="3" t="b">
        <v>0</v>
      </c>
      <c r="N3352" s="3">
        <v>51</v>
      </c>
      <c r="O3352" s="3" t="b">
        <v>1</v>
      </c>
      <c r="P3352" s="3" t="s">
        <v>8266</v>
      </c>
      <c r="Q3352" s="8">
        <f t="shared" si="210"/>
        <v>1.0442857142857143</v>
      </c>
      <c r="R3352" s="10">
        <f t="shared" si="211"/>
        <v>71.666666666666671</v>
      </c>
      <c r="S3352" s="3" t="s">
        <v>8307</v>
      </c>
      <c r="T3352" s="3" t="s">
        <v>8308</v>
      </c>
    </row>
    <row r="3353" spans="1:20" ht="88" x14ac:dyDescent="0.2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14">
        <f t="shared" si="208"/>
        <v>41843.375</v>
      </c>
      <c r="J3353" s="3">
        <v>1406113200</v>
      </c>
      <c r="K3353" s="14">
        <f t="shared" si="209"/>
        <v>41806.312094907407</v>
      </c>
      <c r="L3353" s="3">
        <v>1402910965</v>
      </c>
      <c r="M3353" s="3" t="b">
        <v>0</v>
      </c>
      <c r="N3353" s="3">
        <v>54</v>
      </c>
      <c r="O3353" s="3" t="b">
        <v>1</v>
      </c>
      <c r="P3353" s="3" t="s">
        <v>8266</v>
      </c>
      <c r="Q3353" s="8">
        <f t="shared" si="210"/>
        <v>1.0109999999999999</v>
      </c>
      <c r="R3353" s="10">
        <f t="shared" si="211"/>
        <v>93.611111111111114</v>
      </c>
      <c r="S3353" s="3" t="s">
        <v>8307</v>
      </c>
      <c r="T3353" s="3" t="s">
        <v>8308</v>
      </c>
    </row>
    <row r="3354" spans="1:20" ht="110" x14ac:dyDescent="0.2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14">
        <f t="shared" si="208"/>
        <v>42552.874999999993</v>
      </c>
      <c r="J3354" s="3">
        <v>1467414000</v>
      </c>
      <c r="K3354" s="14">
        <f t="shared" si="209"/>
        <v>42495.909467592595</v>
      </c>
      <c r="L3354" s="3">
        <v>1462492178</v>
      </c>
      <c r="M3354" s="3" t="b">
        <v>0</v>
      </c>
      <c r="N3354" s="3">
        <v>70</v>
      </c>
      <c r="O3354" s="3" t="b">
        <v>1</v>
      </c>
      <c r="P3354" s="3" t="s">
        <v>8266</v>
      </c>
      <c r="Q3354" s="8">
        <f t="shared" si="210"/>
        <v>1.0751999999999999</v>
      </c>
      <c r="R3354" s="10">
        <f t="shared" si="211"/>
        <v>76.8</v>
      </c>
      <c r="S3354" s="3" t="s">
        <v>8307</v>
      </c>
      <c r="T3354" s="3" t="s">
        <v>8308</v>
      </c>
    </row>
    <row r="3355" spans="1:20" ht="88" x14ac:dyDescent="0.2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14">
        <f t="shared" si="208"/>
        <v>42492.874999999993</v>
      </c>
      <c r="J3355" s="3">
        <v>1462230000</v>
      </c>
      <c r="K3355" s="14">
        <f t="shared" si="209"/>
        <v>42479.348958333336</v>
      </c>
      <c r="L3355" s="3">
        <v>1461061350</v>
      </c>
      <c r="M3355" s="3" t="b">
        <v>0</v>
      </c>
      <c r="N3355" s="3">
        <v>44</v>
      </c>
      <c r="O3355" s="3" t="b">
        <v>1</v>
      </c>
      <c r="P3355" s="3" t="s">
        <v>8266</v>
      </c>
      <c r="Q3355" s="8">
        <f t="shared" si="210"/>
        <v>3.15</v>
      </c>
      <c r="R3355" s="10">
        <f t="shared" si="211"/>
        <v>35.795454545454547</v>
      </c>
      <c r="S3355" s="3" t="s">
        <v>8307</v>
      </c>
      <c r="T3355" s="3" t="s">
        <v>8308</v>
      </c>
    </row>
    <row r="3356" spans="1:20" ht="66" x14ac:dyDescent="0.2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14">
        <f t="shared" si="208"/>
        <v>42306.084027777775</v>
      </c>
      <c r="J3356" s="3">
        <v>1446091260</v>
      </c>
      <c r="K3356" s="14">
        <f t="shared" si="209"/>
        <v>42270.643587962964</v>
      </c>
      <c r="L3356" s="3">
        <v>1443029206</v>
      </c>
      <c r="M3356" s="3" t="b">
        <v>0</v>
      </c>
      <c r="N3356" s="3">
        <v>55</v>
      </c>
      <c r="O3356" s="3" t="b">
        <v>1</v>
      </c>
      <c r="P3356" s="3" t="s">
        <v>8266</v>
      </c>
      <c r="Q3356" s="8">
        <f t="shared" si="210"/>
        <v>1.0193333333333334</v>
      </c>
      <c r="R3356" s="10">
        <f t="shared" si="211"/>
        <v>55.6</v>
      </c>
      <c r="S3356" s="3" t="s">
        <v>8307</v>
      </c>
      <c r="T3356" s="3" t="s">
        <v>8308</v>
      </c>
    </row>
    <row r="3357" spans="1:20" ht="88" x14ac:dyDescent="0.2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14">
        <f t="shared" si="208"/>
        <v>42500.386805555558</v>
      </c>
      <c r="J3357" s="3">
        <v>1462879020</v>
      </c>
      <c r="K3357" s="14">
        <f t="shared" si="209"/>
        <v>42489.536192129628</v>
      </c>
      <c r="L3357" s="3">
        <v>1461941527</v>
      </c>
      <c r="M3357" s="3" t="b">
        <v>0</v>
      </c>
      <c r="N3357" s="3">
        <v>15</v>
      </c>
      <c r="O3357" s="3" t="b">
        <v>1</v>
      </c>
      <c r="P3357" s="3" t="s">
        <v>8266</v>
      </c>
      <c r="Q3357" s="8">
        <f t="shared" si="210"/>
        <v>1.2628571428571429</v>
      </c>
      <c r="R3357" s="10">
        <f t="shared" si="211"/>
        <v>147.33333333333334</v>
      </c>
      <c r="S3357" s="3" t="s">
        <v>8307</v>
      </c>
      <c r="T3357" s="3" t="s">
        <v>8308</v>
      </c>
    </row>
    <row r="3358" spans="1:20" ht="88" x14ac:dyDescent="0.2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14">
        <f t="shared" si="208"/>
        <v>42566.732314814813</v>
      </c>
      <c r="J3358" s="3">
        <v>1468611272</v>
      </c>
      <c r="K3358" s="14">
        <f t="shared" si="209"/>
        <v>42536.732314814813</v>
      </c>
      <c r="L3358" s="3">
        <v>1466019272</v>
      </c>
      <c r="M3358" s="3" t="b">
        <v>0</v>
      </c>
      <c r="N3358" s="3">
        <v>27</v>
      </c>
      <c r="O3358" s="3" t="b">
        <v>1</v>
      </c>
      <c r="P3358" s="3" t="s">
        <v>8266</v>
      </c>
      <c r="Q3358" s="8">
        <f t="shared" si="210"/>
        <v>1.014</v>
      </c>
      <c r="R3358" s="10">
        <f t="shared" si="211"/>
        <v>56.333333333333336</v>
      </c>
      <c r="S3358" s="3" t="s">
        <v>8307</v>
      </c>
      <c r="T3358" s="3" t="s">
        <v>8308</v>
      </c>
    </row>
    <row r="3359" spans="1:20" ht="110" x14ac:dyDescent="0.2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14">
        <f t="shared" si="208"/>
        <v>41852.334606481476</v>
      </c>
      <c r="J3359" s="3">
        <v>1406887310</v>
      </c>
      <c r="K3359" s="14">
        <f t="shared" si="209"/>
        <v>41822.334606481476</v>
      </c>
      <c r="L3359" s="3">
        <v>1404295310</v>
      </c>
      <c r="M3359" s="3" t="b">
        <v>0</v>
      </c>
      <c r="N3359" s="3">
        <v>21</v>
      </c>
      <c r="O3359" s="3" t="b">
        <v>1</v>
      </c>
      <c r="P3359" s="3" t="s">
        <v>8266</v>
      </c>
      <c r="Q3359" s="8">
        <f t="shared" si="210"/>
        <v>1.01</v>
      </c>
      <c r="R3359" s="10">
        <f t="shared" si="211"/>
        <v>96.19047619047619</v>
      </c>
      <c r="S3359" s="3" t="s">
        <v>8307</v>
      </c>
      <c r="T3359" s="3" t="s">
        <v>8308</v>
      </c>
    </row>
    <row r="3360" spans="1:20" ht="88" x14ac:dyDescent="0.2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14">
        <f t="shared" si="208"/>
        <v>41962.269432870373</v>
      </c>
      <c r="J3360" s="3">
        <v>1416385679</v>
      </c>
      <c r="K3360" s="14">
        <f t="shared" si="209"/>
        <v>41932.227766203701</v>
      </c>
      <c r="L3360" s="3">
        <v>1413790079</v>
      </c>
      <c r="M3360" s="3" t="b">
        <v>0</v>
      </c>
      <c r="N3360" s="3">
        <v>162</v>
      </c>
      <c r="O3360" s="3" t="b">
        <v>1</v>
      </c>
      <c r="P3360" s="3" t="s">
        <v>8266</v>
      </c>
      <c r="Q3360" s="8">
        <f t="shared" si="210"/>
        <v>1.0299</v>
      </c>
      <c r="R3360" s="10">
        <f t="shared" si="211"/>
        <v>63.574074074074076</v>
      </c>
      <c r="S3360" s="3" t="s">
        <v>8307</v>
      </c>
      <c r="T3360" s="3" t="s">
        <v>8308</v>
      </c>
    </row>
    <row r="3361" spans="1:20" ht="88" x14ac:dyDescent="0.2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14">
        <f t="shared" si="208"/>
        <v>42790.973773148151</v>
      </c>
      <c r="J3361" s="3">
        <v>1487985734</v>
      </c>
      <c r="K3361" s="14">
        <f t="shared" si="209"/>
        <v>42745.973773148151</v>
      </c>
      <c r="L3361" s="3">
        <v>1484097734</v>
      </c>
      <c r="M3361" s="3" t="b">
        <v>0</v>
      </c>
      <c r="N3361" s="3">
        <v>23</v>
      </c>
      <c r="O3361" s="3" t="b">
        <v>1</v>
      </c>
      <c r="P3361" s="3" t="s">
        <v>8266</v>
      </c>
      <c r="Q3361" s="8">
        <f t="shared" si="210"/>
        <v>1.0625</v>
      </c>
      <c r="R3361" s="10">
        <f t="shared" si="211"/>
        <v>184.78260869565219</v>
      </c>
      <c r="S3361" s="3" t="s">
        <v>8307</v>
      </c>
      <c r="T3361" s="3" t="s">
        <v>8308</v>
      </c>
    </row>
    <row r="3362" spans="1:20" ht="44" x14ac:dyDescent="0.2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14">
        <f t="shared" si="208"/>
        <v>42718.582638888889</v>
      </c>
      <c r="J3362" s="3">
        <v>1481731140</v>
      </c>
      <c r="K3362" s="14">
        <f t="shared" si="209"/>
        <v>42696.999340277776</v>
      </c>
      <c r="L3362" s="3">
        <v>1479866343</v>
      </c>
      <c r="M3362" s="3" t="b">
        <v>0</v>
      </c>
      <c r="N3362" s="3">
        <v>72</v>
      </c>
      <c r="O3362" s="3" t="b">
        <v>1</v>
      </c>
      <c r="P3362" s="3" t="s">
        <v>8266</v>
      </c>
      <c r="Q3362" s="8">
        <f t="shared" si="210"/>
        <v>1.0137777777777779</v>
      </c>
      <c r="R3362" s="10">
        <f t="shared" si="211"/>
        <v>126.72222222222223</v>
      </c>
      <c r="S3362" s="3" t="s">
        <v>8307</v>
      </c>
      <c r="T3362" s="3" t="s">
        <v>8308</v>
      </c>
    </row>
    <row r="3363" spans="1:20" ht="110" x14ac:dyDescent="0.2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14">
        <f t="shared" si="208"/>
        <v>41883.582638888889</v>
      </c>
      <c r="J3363" s="3">
        <v>1409587140</v>
      </c>
      <c r="K3363" s="14">
        <f t="shared" si="209"/>
        <v>41865.942013888889</v>
      </c>
      <c r="L3363" s="3">
        <v>1408062990</v>
      </c>
      <c r="M3363" s="3" t="b">
        <v>0</v>
      </c>
      <c r="N3363" s="3">
        <v>68</v>
      </c>
      <c r="O3363" s="3" t="b">
        <v>1</v>
      </c>
      <c r="P3363" s="3" t="s">
        <v>8266</v>
      </c>
      <c r="Q3363" s="8">
        <f t="shared" si="210"/>
        <v>1.1346000000000001</v>
      </c>
      <c r="R3363" s="10">
        <f t="shared" si="211"/>
        <v>83.42647058823529</v>
      </c>
      <c r="S3363" s="3" t="s">
        <v>8307</v>
      </c>
      <c r="T3363" s="3" t="s">
        <v>8308</v>
      </c>
    </row>
    <row r="3364" spans="1:20" ht="88" x14ac:dyDescent="0.2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14">
        <f t="shared" si="208"/>
        <v>42070.121527777774</v>
      </c>
      <c r="J3364" s="3">
        <v>1425704100</v>
      </c>
      <c r="K3364" s="14">
        <f t="shared" si="209"/>
        <v>42056.008298611108</v>
      </c>
      <c r="L3364" s="3">
        <v>1424484717</v>
      </c>
      <c r="M3364" s="3" t="b">
        <v>0</v>
      </c>
      <c r="N3364" s="3">
        <v>20</v>
      </c>
      <c r="O3364" s="3" t="b">
        <v>1</v>
      </c>
      <c r="P3364" s="3" t="s">
        <v>8266</v>
      </c>
      <c r="Q3364" s="8">
        <f t="shared" si="210"/>
        <v>2.1800000000000002</v>
      </c>
      <c r="R3364" s="10">
        <f t="shared" si="211"/>
        <v>54.5</v>
      </c>
      <c r="S3364" s="3" t="s">
        <v>8307</v>
      </c>
      <c r="T3364" s="3" t="s">
        <v>8308</v>
      </c>
    </row>
    <row r="3365" spans="1:20" ht="88" x14ac:dyDescent="0.2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14">
        <f t="shared" si="208"/>
        <v>41870.583333333328</v>
      </c>
      <c r="J3365" s="3">
        <v>1408464000</v>
      </c>
      <c r="K3365" s="14">
        <f t="shared" si="209"/>
        <v>41851.688020833331</v>
      </c>
      <c r="L3365" s="3">
        <v>1406831445</v>
      </c>
      <c r="M3365" s="3" t="b">
        <v>0</v>
      </c>
      <c r="N3365" s="3">
        <v>26</v>
      </c>
      <c r="O3365" s="3" t="b">
        <v>1</v>
      </c>
      <c r="P3365" s="3" t="s">
        <v>8266</v>
      </c>
      <c r="Q3365" s="8">
        <f t="shared" si="210"/>
        <v>1.0141935483870967</v>
      </c>
      <c r="R3365" s="10">
        <f t="shared" si="211"/>
        <v>302.30769230769232</v>
      </c>
      <c r="S3365" s="3" t="s">
        <v>8307</v>
      </c>
      <c r="T3365" s="3" t="s">
        <v>8308</v>
      </c>
    </row>
    <row r="3366" spans="1:20" ht="88" x14ac:dyDescent="0.2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14">
        <f t="shared" si="208"/>
        <v>42444.791666666664</v>
      </c>
      <c r="J3366" s="3">
        <v>1458075600</v>
      </c>
      <c r="K3366" s="14">
        <f t="shared" si="209"/>
        <v>42422.894085648142</v>
      </c>
      <c r="L3366" s="3">
        <v>1456183649</v>
      </c>
      <c r="M3366" s="3" t="b">
        <v>0</v>
      </c>
      <c r="N3366" s="3">
        <v>72</v>
      </c>
      <c r="O3366" s="3" t="b">
        <v>1</v>
      </c>
      <c r="P3366" s="3" t="s">
        <v>8266</v>
      </c>
      <c r="Q3366" s="8">
        <f t="shared" si="210"/>
        <v>1.0593333333333332</v>
      </c>
      <c r="R3366" s="10">
        <f t="shared" si="211"/>
        <v>44.138888888888886</v>
      </c>
      <c r="S3366" s="3" t="s">
        <v>8307</v>
      </c>
      <c r="T3366" s="3" t="s">
        <v>8308</v>
      </c>
    </row>
    <row r="3367" spans="1:20" ht="88" x14ac:dyDescent="0.2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14">
        <f t="shared" si="208"/>
        <v>42351.018425925926</v>
      </c>
      <c r="J3367" s="3">
        <v>1449973592</v>
      </c>
      <c r="K3367" s="14">
        <f t="shared" si="209"/>
        <v>42321.018425925919</v>
      </c>
      <c r="L3367" s="3">
        <v>1447381592</v>
      </c>
      <c r="M3367" s="3" t="b">
        <v>0</v>
      </c>
      <c r="N3367" s="3">
        <v>3</v>
      </c>
      <c r="O3367" s="3" t="b">
        <v>1</v>
      </c>
      <c r="P3367" s="3" t="s">
        <v>8266</v>
      </c>
      <c r="Q3367" s="8">
        <f t="shared" si="210"/>
        <v>1.04</v>
      </c>
      <c r="R3367" s="10">
        <f t="shared" si="211"/>
        <v>866.66666666666663</v>
      </c>
      <c r="S3367" s="3" t="s">
        <v>8307</v>
      </c>
      <c r="T3367" s="3" t="s">
        <v>8308</v>
      </c>
    </row>
    <row r="3368" spans="1:20" ht="110" x14ac:dyDescent="0.2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14">
        <f t="shared" si="208"/>
        <v>42136.984224537031</v>
      </c>
      <c r="J3368" s="3">
        <v>1431481037</v>
      </c>
      <c r="K3368" s="14">
        <f t="shared" si="209"/>
        <v>42106.984224537031</v>
      </c>
      <c r="L3368" s="3">
        <v>1428889037</v>
      </c>
      <c r="M3368" s="3" t="b">
        <v>0</v>
      </c>
      <c r="N3368" s="3">
        <v>18</v>
      </c>
      <c r="O3368" s="3" t="b">
        <v>1</v>
      </c>
      <c r="P3368" s="3" t="s">
        <v>8266</v>
      </c>
      <c r="Q3368" s="8">
        <f t="shared" si="210"/>
        <v>2.21</v>
      </c>
      <c r="R3368" s="10">
        <f t="shared" si="211"/>
        <v>61.388888888888886</v>
      </c>
      <c r="S3368" s="3" t="s">
        <v>8307</v>
      </c>
      <c r="T3368" s="3" t="s">
        <v>8308</v>
      </c>
    </row>
    <row r="3369" spans="1:20" ht="88" x14ac:dyDescent="0.2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14">
        <f t="shared" si="208"/>
        <v>42217.850624999999</v>
      </c>
      <c r="J3369" s="3">
        <v>1438467894</v>
      </c>
      <c r="K3369" s="14">
        <f t="shared" si="209"/>
        <v>42192.850624999999</v>
      </c>
      <c r="L3369" s="3">
        <v>1436307894</v>
      </c>
      <c r="M3369" s="3" t="b">
        <v>0</v>
      </c>
      <c r="N3369" s="3">
        <v>30</v>
      </c>
      <c r="O3369" s="3" t="b">
        <v>1</v>
      </c>
      <c r="P3369" s="3" t="s">
        <v>8266</v>
      </c>
      <c r="Q3369" s="8">
        <f t="shared" si="210"/>
        <v>1.1866666666666668</v>
      </c>
      <c r="R3369" s="10">
        <f t="shared" si="211"/>
        <v>29.666666666666668</v>
      </c>
      <c r="S3369" s="3" t="s">
        <v>8307</v>
      </c>
      <c r="T3369" s="3" t="s">
        <v>8308</v>
      </c>
    </row>
    <row r="3370" spans="1:20" ht="88" x14ac:dyDescent="0.2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14">
        <f t="shared" si="208"/>
        <v>42005.124999999993</v>
      </c>
      <c r="J3370" s="3">
        <v>1420088400</v>
      </c>
      <c r="K3370" s="14">
        <f t="shared" si="209"/>
        <v>41969.116423611107</v>
      </c>
      <c r="L3370" s="3">
        <v>1416977259</v>
      </c>
      <c r="M3370" s="3" t="b">
        <v>0</v>
      </c>
      <c r="N3370" s="3">
        <v>23</v>
      </c>
      <c r="O3370" s="3" t="b">
        <v>1</v>
      </c>
      <c r="P3370" s="3" t="s">
        <v>8266</v>
      </c>
      <c r="Q3370" s="8">
        <f t="shared" si="210"/>
        <v>1.046</v>
      </c>
      <c r="R3370" s="10">
        <f t="shared" si="211"/>
        <v>45.478260869565219</v>
      </c>
      <c r="S3370" s="3" t="s">
        <v>8307</v>
      </c>
      <c r="T3370" s="3" t="s">
        <v>8308</v>
      </c>
    </row>
    <row r="3371" spans="1:20" ht="88" x14ac:dyDescent="0.2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14">
        <f t="shared" si="208"/>
        <v>42749.958101851851</v>
      </c>
      <c r="J3371" s="3">
        <v>1484441980</v>
      </c>
      <c r="K3371" s="14">
        <f t="shared" si="209"/>
        <v>42689.958101851851</v>
      </c>
      <c r="L3371" s="3">
        <v>1479257980</v>
      </c>
      <c r="M3371" s="3" t="b">
        <v>0</v>
      </c>
      <c r="N3371" s="3">
        <v>54</v>
      </c>
      <c r="O3371" s="3" t="b">
        <v>1</v>
      </c>
      <c r="P3371" s="3" t="s">
        <v>8266</v>
      </c>
      <c r="Q3371" s="8">
        <f t="shared" si="210"/>
        <v>1.0389999999999999</v>
      </c>
      <c r="R3371" s="10">
        <f t="shared" si="211"/>
        <v>96.203703703703709</v>
      </c>
      <c r="S3371" s="3" t="s">
        <v>8307</v>
      </c>
      <c r="T3371" s="3" t="s">
        <v>8308</v>
      </c>
    </row>
    <row r="3372" spans="1:20" ht="66" x14ac:dyDescent="0.2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14">
        <f t="shared" si="208"/>
        <v>42721.249999999993</v>
      </c>
      <c r="J3372" s="3">
        <v>1481961600</v>
      </c>
      <c r="K3372" s="14">
        <f t="shared" si="209"/>
        <v>42690.250983796293</v>
      </c>
      <c r="L3372" s="3">
        <v>1479283285</v>
      </c>
      <c r="M3372" s="3" t="b">
        <v>0</v>
      </c>
      <c r="N3372" s="3">
        <v>26</v>
      </c>
      <c r="O3372" s="3" t="b">
        <v>1</v>
      </c>
      <c r="P3372" s="3" t="s">
        <v>8266</v>
      </c>
      <c r="Q3372" s="8">
        <f t="shared" si="210"/>
        <v>1.1773333333333333</v>
      </c>
      <c r="R3372" s="10">
        <f t="shared" si="211"/>
        <v>67.92307692307692</v>
      </c>
      <c r="S3372" s="3" t="s">
        <v>8307</v>
      </c>
      <c r="T3372" s="3" t="s">
        <v>8308</v>
      </c>
    </row>
    <row r="3373" spans="1:20" ht="66" x14ac:dyDescent="0.2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14">
        <f t="shared" si="208"/>
        <v>42340.791261574072</v>
      </c>
      <c r="J3373" s="3">
        <v>1449089965</v>
      </c>
      <c r="K3373" s="14">
        <f t="shared" si="209"/>
        <v>42312.791261574072</v>
      </c>
      <c r="L3373" s="3">
        <v>1446670765</v>
      </c>
      <c r="M3373" s="3" t="b">
        <v>0</v>
      </c>
      <c r="N3373" s="3">
        <v>9</v>
      </c>
      <c r="O3373" s="3" t="b">
        <v>1</v>
      </c>
      <c r="P3373" s="3" t="s">
        <v>8266</v>
      </c>
      <c r="Q3373" s="8">
        <f t="shared" si="210"/>
        <v>1.385</v>
      </c>
      <c r="R3373" s="10">
        <f t="shared" si="211"/>
        <v>30.777777777777779</v>
      </c>
      <c r="S3373" s="3" t="s">
        <v>8307</v>
      </c>
      <c r="T3373" s="3" t="s">
        <v>8308</v>
      </c>
    </row>
    <row r="3374" spans="1:20" ht="88" x14ac:dyDescent="0.2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14">
        <f t="shared" si="208"/>
        <v>41876.124305555553</v>
      </c>
      <c r="J3374" s="3">
        <v>1408942740</v>
      </c>
      <c r="K3374" s="14">
        <f t="shared" si="209"/>
        <v>41855.464768518512</v>
      </c>
      <c r="L3374" s="3">
        <v>1407157756</v>
      </c>
      <c r="M3374" s="3" t="b">
        <v>0</v>
      </c>
      <c r="N3374" s="3">
        <v>27</v>
      </c>
      <c r="O3374" s="3" t="b">
        <v>1</v>
      </c>
      <c r="P3374" s="3" t="s">
        <v>8266</v>
      </c>
      <c r="Q3374" s="8">
        <f t="shared" si="210"/>
        <v>1.0349999999999999</v>
      </c>
      <c r="R3374" s="10">
        <f t="shared" si="211"/>
        <v>38.333333333333336</v>
      </c>
      <c r="S3374" s="3" t="s">
        <v>8307</v>
      </c>
      <c r="T3374" s="3" t="s">
        <v>8308</v>
      </c>
    </row>
    <row r="3375" spans="1:20" ht="88" x14ac:dyDescent="0.2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14">
        <f t="shared" si="208"/>
        <v>42203.583333333336</v>
      </c>
      <c r="J3375" s="3">
        <v>1437235200</v>
      </c>
      <c r="K3375" s="14">
        <f t="shared" si="209"/>
        <v>42179.771296296291</v>
      </c>
      <c r="L3375" s="3">
        <v>1435177840</v>
      </c>
      <c r="M3375" s="3" t="b">
        <v>0</v>
      </c>
      <c r="N3375" s="3">
        <v>30</v>
      </c>
      <c r="O3375" s="3" t="b">
        <v>1</v>
      </c>
      <c r="P3375" s="3" t="s">
        <v>8266</v>
      </c>
      <c r="Q3375" s="8">
        <f t="shared" si="210"/>
        <v>1.0024999999999999</v>
      </c>
      <c r="R3375" s="10">
        <f t="shared" si="211"/>
        <v>66.833333333333329</v>
      </c>
      <c r="S3375" s="3" t="s">
        <v>8307</v>
      </c>
      <c r="T3375" s="3" t="s">
        <v>8308</v>
      </c>
    </row>
    <row r="3376" spans="1:20" ht="88" x14ac:dyDescent="0.2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14">
        <f t="shared" si="208"/>
        <v>42305.648333333331</v>
      </c>
      <c r="J3376" s="3">
        <v>1446053616</v>
      </c>
      <c r="K3376" s="14">
        <f t="shared" si="209"/>
        <v>42275.648333333331</v>
      </c>
      <c r="L3376" s="3">
        <v>1443461616</v>
      </c>
      <c r="M3376" s="3" t="b">
        <v>0</v>
      </c>
      <c r="N3376" s="3">
        <v>52</v>
      </c>
      <c r="O3376" s="3" t="b">
        <v>1</v>
      </c>
      <c r="P3376" s="3" t="s">
        <v>8266</v>
      </c>
      <c r="Q3376" s="8">
        <f t="shared" si="210"/>
        <v>1.0657142857142856</v>
      </c>
      <c r="R3376" s="10">
        <f t="shared" si="211"/>
        <v>71.730769230769226</v>
      </c>
      <c r="S3376" s="3" t="s">
        <v>8307</v>
      </c>
      <c r="T3376" s="3" t="s">
        <v>8308</v>
      </c>
    </row>
    <row r="3377" spans="1:20" ht="88" x14ac:dyDescent="0.2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14">
        <f t="shared" si="208"/>
        <v>41777.527465277773</v>
      </c>
      <c r="J3377" s="3">
        <v>1400423973</v>
      </c>
      <c r="K3377" s="14">
        <f t="shared" si="209"/>
        <v>41765.527465277773</v>
      </c>
      <c r="L3377" s="3">
        <v>1399387173</v>
      </c>
      <c r="M3377" s="3" t="b">
        <v>0</v>
      </c>
      <c r="N3377" s="3">
        <v>17</v>
      </c>
      <c r="O3377" s="3" t="b">
        <v>1</v>
      </c>
      <c r="P3377" s="3" t="s">
        <v>8266</v>
      </c>
      <c r="Q3377" s="8">
        <f t="shared" si="210"/>
        <v>1</v>
      </c>
      <c r="R3377" s="10">
        <f t="shared" si="211"/>
        <v>176.47058823529412</v>
      </c>
      <c r="S3377" s="3" t="s">
        <v>8307</v>
      </c>
      <c r="T3377" s="3" t="s">
        <v>8308</v>
      </c>
    </row>
    <row r="3378" spans="1:20" ht="110" x14ac:dyDescent="0.2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14">
        <f t="shared" si="208"/>
        <v>42119.576319444437</v>
      </c>
      <c r="J3378" s="3">
        <v>1429976994</v>
      </c>
      <c r="K3378" s="14">
        <f t="shared" si="209"/>
        <v>42059.617986111109</v>
      </c>
      <c r="L3378" s="3">
        <v>1424796594</v>
      </c>
      <c r="M3378" s="3" t="b">
        <v>0</v>
      </c>
      <c r="N3378" s="3">
        <v>19</v>
      </c>
      <c r="O3378" s="3" t="b">
        <v>1</v>
      </c>
      <c r="P3378" s="3" t="s">
        <v>8266</v>
      </c>
      <c r="Q3378" s="8">
        <f t="shared" si="210"/>
        <v>1.0001249999999999</v>
      </c>
      <c r="R3378" s="10">
        <f t="shared" si="211"/>
        <v>421.10526315789474</v>
      </c>
      <c r="S3378" s="3" t="s">
        <v>8307</v>
      </c>
      <c r="T3378" s="3" t="s">
        <v>8308</v>
      </c>
    </row>
    <row r="3379" spans="1:20" ht="110" x14ac:dyDescent="0.2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14">
        <f t="shared" si="208"/>
        <v>42083.62222222222</v>
      </c>
      <c r="J3379" s="3">
        <v>1426870560</v>
      </c>
      <c r="K3379" s="14">
        <f t="shared" si="209"/>
        <v>42053.649293981478</v>
      </c>
      <c r="L3379" s="3">
        <v>1424280899</v>
      </c>
      <c r="M3379" s="3" t="b">
        <v>0</v>
      </c>
      <c r="N3379" s="3">
        <v>77</v>
      </c>
      <c r="O3379" s="3" t="b">
        <v>1</v>
      </c>
      <c r="P3379" s="3" t="s">
        <v>8266</v>
      </c>
      <c r="Q3379" s="8">
        <f t="shared" si="210"/>
        <v>1.0105</v>
      </c>
      <c r="R3379" s="10">
        <f t="shared" si="211"/>
        <v>104.98701298701299</v>
      </c>
      <c r="S3379" s="3" t="s">
        <v>8307</v>
      </c>
      <c r="T3379" s="3" t="s">
        <v>8308</v>
      </c>
    </row>
    <row r="3380" spans="1:20" ht="110" x14ac:dyDescent="0.2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14">
        <f t="shared" si="208"/>
        <v>41882.463888888888</v>
      </c>
      <c r="J3380" s="3">
        <v>1409490480</v>
      </c>
      <c r="K3380" s="14">
        <f t="shared" si="209"/>
        <v>41858.272060185183</v>
      </c>
      <c r="L3380" s="3">
        <v>1407400306</v>
      </c>
      <c r="M3380" s="3" t="b">
        <v>0</v>
      </c>
      <c r="N3380" s="3">
        <v>21</v>
      </c>
      <c r="O3380" s="3" t="b">
        <v>1</v>
      </c>
      <c r="P3380" s="3" t="s">
        <v>8266</v>
      </c>
      <c r="Q3380" s="8">
        <f t="shared" si="210"/>
        <v>1.0763636363636364</v>
      </c>
      <c r="R3380" s="10">
        <f t="shared" si="211"/>
        <v>28.19047619047619</v>
      </c>
      <c r="S3380" s="3" t="s">
        <v>8307</v>
      </c>
      <c r="T3380" s="3" t="s">
        <v>8308</v>
      </c>
    </row>
    <row r="3381" spans="1:20" ht="88" x14ac:dyDescent="0.2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14">
        <f t="shared" si="208"/>
        <v>42242.874999999993</v>
      </c>
      <c r="J3381" s="3">
        <v>1440630000</v>
      </c>
      <c r="K3381" s="14">
        <f t="shared" si="209"/>
        <v>42225.430555555555</v>
      </c>
      <c r="L3381" s="3">
        <v>1439122800</v>
      </c>
      <c r="M3381" s="3" t="b">
        <v>0</v>
      </c>
      <c r="N3381" s="3">
        <v>38</v>
      </c>
      <c r="O3381" s="3" t="b">
        <v>1</v>
      </c>
      <c r="P3381" s="3" t="s">
        <v>8266</v>
      </c>
      <c r="Q3381" s="8">
        <f t="shared" si="210"/>
        <v>1.0365</v>
      </c>
      <c r="R3381" s="10">
        <f t="shared" si="211"/>
        <v>54.55263157894737</v>
      </c>
      <c r="S3381" s="3" t="s">
        <v>8307</v>
      </c>
      <c r="T3381" s="3" t="s">
        <v>8308</v>
      </c>
    </row>
    <row r="3382" spans="1:20" ht="110" x14ac:dyDescent="0.2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14">
        <f t="shared" si="208"/>
        <v>41972.911782407398</v>
      </c>
      <c r="J3382" s="3">
        <v>1417305178</v>
      </c>
      <c r="K3382" s="14">
        <f t="shared" si="209"/>
        <v>41937.870115740741</v>
      </c>
      <c r="L3382" s="3">
        <v>1414277578</v>
      </c>
      <c r="M3382" s="3" t="b">
        <v>0</v>
      </c>
      <c r="N3382" s="3">
        <v>28</v>
      </c>
      <c r="O3382" s="3" t="b">
        <v>1</v>
      </c>
      <c r="P3382" s="3" t="s">
        <v>8266</v>
      </c>
      <c r="Q3382" s="8">
        <f t="shared" si="210"/>
        <v>1.0443333333333333</v>
      </c>
      <c r="R3382" s="10">
        <f t="shared" si="211"/>
        <v>111.89285714285714</v>
      </c>
      <c r="S3382" s="3" t="s">
        <v>8307</v>
      </c>
      <c r="T3382" s="3" t="s">
        <v>8308</v>
      </c>
    </row>
    <row r="3383" spans="1:20" ht="88" x14ac:dyDescent="0.2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14">
        <f t="shared" si="208"/>
        <v>42074.059988425921</v>
      </c>
      <c r="J3383" s="3">
        <v>1426044383</v>
      </c>
      <c r="K3383" s="14">
        <f t="shared" si="209"/>
        <v>42044.101655092592</v>
      </c>
      <c r="L3383" s="3">
        <v>1423455983</v>
      </c>
      <c r="M3383" s="3" t="b">
        <v>0</v>
      </c>
      <c r="N3383" s="3">
        <v>48</v>
      </c>
      <c r="O3383" s="3" t="b">
        <v>1</v>
      </c>
      <c r="P3383" s="3" t="s">
        <v>8266</v>
      </c>
      <c r="Q3383" s="8">
        <f t="shared" si="210"/>
        <v>1.0225</v>
      </c>
      <c r="R3383" s="10">
        <f t="shared" si="211"/>
        <v>85.208333333333329</v>
      </c>
      <c r="S3383" s="3" t="s">
        <v>8307</v>
      </c>
      <c r="T3383" s="3" t="s">
        <v>8308</v>
      </c>
    </row>
    <row r="3384" spans="1:20" ht="110" x14ac:dyDescent="0.2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14">
        <f t="shared" si="208"/>
        <v>42583.874305555553</v>
      </c>
      <c r="J3384" s="3">
        <v>1470092340</v>
      </c>
      <c r="K3384" s="14">
        <f t="shared" si="209"/>
        <v>42559.347870370366</v>
      </c>
      <c r="L3384" s="3">
        <v>1467973256</v>
      </c>
      <c r="M3384" s="3" t="b">
        <v>0</v>
      </c>
      <c r="N3384" s="3">
        <v>46</v>
      </c>
      <c r="O3384" s="3" t="b">
        <v>1</v>
      </c>
      <c r="P3384" s="3" t="s">
        <v>8266</v>
      </c>
      <c r="Q3384" s="8">
        <f t="shared" si="210"/>
        <v>1.0074285714285713</v>
      </c>
      <c r="R3384" s="10">
        <f t="shared" si="211"/>
        <v>76.652173913043484</v>
      </c>
      <c r="S3384" s="3" t="s">
        <v>8307</v>
      </c>
      <c r="T3384" s="3" t="s">
        <v>8308</v>
      </c>
    </row>
    <row r="3385" spans="1:20" ht="88" x14ac:dyDescent="0.2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14">
        <f t="shared" si="208"/>
        <v>42544.699305555558</v>
      </c>
      <c r="J3385" s="3">
        <v>1466707620</v>
      </c>
      <c r="K3385" s="14">
        <f t="shared" si="209"/>
        <v>42524.699305555558</v>
      </c>
      <c r="L3385" s="3">
        <v>1464979620</v>
      </c>
      <c r="M3385" s="3" t="b">
        <v>0</v>
      </c>
      <c r="N3385" s="3">
        <v>30</v>
      </c>
      <c r="O3385" s="3" t="b">
        <v>1</v>
      </c>
      <c r="P3385" s="3" t="s">
        <v>8266</v>
      </c>
      <c r="Q3385" s="8">
        <f t="shared" si="210"/>
        <v>1.1171428571428572</v>
      </c>
      <c r="R3385" s="10">
        <f t="shared" si="211"/>
        <v>65.166666666666671</v>
      </c>
      <c r="S3385" s="3" t="s">
        <v>8307</v>
      </c>
      <c r="T3385" s="3" t="s">
        <v>8308</v>
      </c>
    </row>
    <row r="3386" spans="1:20" ht="88" x14ac:dyDescent="0.2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14">
        <f t="shared" si="208"/>
        <v>42329.041666666664</v>
      </c>
      <c r="J3386" s="3">
        <v>1448074800</v>
      </c>
      <c r="K3386" s="14">
        <f t="shared" si="209"/>
        <v>42292.004259259258</v>
      </c>
      <c r="L3386" s="3">
        <v>1444874768</v>
      </c>
      <c r="M3386" s="3" t="b">
        <v>0</v>
      </c>
      <c r="N3386" s="3">
        <v>64</v>
      </c>
      <c r="O3386" s="3" t="b">
        <v>1</v>
      </c>
      <c r="P3386" s="3" t="s">
        <v>8266</v>
      </c>
      <c r="Q3386" s="8">
        <f t="shared" si="210"/>
        <v>1.0001100000000001</v>
      </c>
      <c r="R3386" s="10">
        <f t="shared" si="211"/>
        <v>93.760312499999998</v>
      </c>
      <c r="S3386" s="3" t="s">
        <v>8307</v>
      </c>
      <c r="T3386" s="3" t="s">
        <v>8308</v>
      </c>
    </row>
    <row r="3387" spans="1:20" ht="88" x14ac:dyDescent="0.2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14">
        <f t="shared" si="208"/>
        <v>41983.784166666665</v>
      </c>
      <c r="J3387" s="3">
        <v>1418244552</v>
      </c>
      <c r="K3387" s="14">
        <f t="shared" si="209"/>
        <v>41953.784166666665</v>
      </c>
      <c r="L3387" s="3">
        <v>1415652552</v>
      </c>
      <c r="M3387" s="3" t="b">
        <v>0</v>
      </c>
      <c r="N3387" s="3">
        <v>15</v>
      </c>
      <c r="O3387" s="3" t="b">
        <v>1</v>
      </c>
      <c r="P3387" s="3" t="s">
        <v>8266</v>
      </c>
      <c r="Q3387" s="8">
        <f t="shared" si="210"/>
        <v>1</v>
      </c>
      <c r="R3387" s="10">
        <f t="shared" si="211"/>
        <v>133.33333333333334</v>
      </c>
      <c r="S3387" s="3" t="s">
        <v>8307</v>
      </c>
      <c r="T3387" s="3" t="s">
        <v>8308</v>
      </c>
    </row>
    <row r="3388" spans="1:20" ht="88" x14ac:dyDescent="0.2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14">
        <f t="shared" si="208"/>
        <v>41976.561412037037</v>
      </c>
      <c r="J3388" s="3">
        <v>1417620506</v>
      </c>
      <c r="K3388" s="14">
        <f t="shared" si="209"/>
        <v>41946.561412037037</v>
      </c>
      <c r="L3388" s="3">
        <v>1415028506</v>
      </c>
      <c r="M3388" s="3" t="b">
        <v>0</v>
      </c>
      <c r="N3388" s="3">
        <v>41</v>
      </c>
      <c r="O3388" s="3" t="b">
        <v>1</v>
      </c>
      <c r="P3388" s="3" t="s">
        <v>8266</v>
      </c>
      <c r="Q3388" s="8">
        <f t="shared" si="210"/>
        <v>1.05</v>
      </c>
      <c r="R3388" s="10">
        <f t="shared" si="211"/>
        <v>51.219512195121951</v>
      </c>
      <c r="S3388" s="3" t="s">
        <v>8307</v>
      </c>
      <c r="T3388" s="3" t="s">
        <v>8308</v>
      </c>
    </row>
    <row r="3389" spans="1:20" ht="110" x14ac:dyDescent="0.2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14">
        <f t="shared" si="208"/>
        <v>41987.679259259261</v>
      </c>
      <c r="J3389" s="3">
        <v>1418581088</v>
      </c>
      <c r="K3389" s="14">
        <f t="shared" si="209"/>
        <v>41947.679259259261</v>
      </c>
      <c r="L3389" s="3">
        <v>1415125088</v>
      </c>
      <c r="M3389" s="3" t="b">
        <v>0</v>
      </c>
      <c r="N3389" s="3">
        <v>35</v>
      </c>
      <c r="O3389" s="3" t="b">
        <v>1</v>
      </c>
      <c r="P3389" s="3" t="s">
        <v>8266</v>
      </c>
      <c r="Q3389" s="8">
        <f t="shared" si="210"/>
        <v>1.1686666666666667</v>
      </c>
      <c r="R3389" s="10">
        <f t="shared" si="211"/>
        <v>100.17142857142858</v>
      </c>
      <c r="S3389" s="3" t="s">
        <v>8307</v>
      </c>
      <c r="T3389" s="3" t="s">
        <v>8308</v>
      </c>
    </row>
    <row r="3390" spans="1:20" ht="110" x14ac:dyDescent="0.2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14">
        <f t="shared" si="208"/>
        <v>42173.377789351849</v>
      </c>
      <c r="J3390" s="3">
        <v>1434625441</v>
      </c>
      <c r="K3390" s="14">
        <f t="shared" si="209"/>
        <v>42143.377789351849</v>
      </c>
      <c r="L3390" s="3">
        <v>1432033441</v>
      </c>
      <c r="M3390" s="3" t="b">
        <v>0</v>
      </c>
      <c r="N3390" s="3">
        <v>45</v>
      </c>
      <c r="O3390" s="3" t="b">
        <v>1</v>
      </c>
      <c r="P3390" s="3" t="s">
        <v>8266</v>
      </c>
      <c r="Q3390" s="8">
        <f t="shared" si="210"/>
        <v>1.038</v>
      </c>
      <c r="R3390" s="10">
        <f t="shared" si="211"/>
        <v>34.6</v>
      </c>
      <c r="S3390" s="3" t="s">
        <v>8307</v>
      </c>
      <c r="T3390" s="3" t="s">
        <v>8308</v>
      </c>
    </row>
    <row r="3391" spans="1:20" ht="88" x14ac:dyDescent="0.2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14">
        <f t="shared" si="208"/>
        <v>42524.480115740742</v>
      </c>
      <c r="J3391" s="3">
        <v>1464960682</v>
      </c>
      <c r="K3391" s="14">
        <f t="shared" si="209"/>
        <v>42494.480115740742</v>
      </c>
      <c r="L3391" s="3">
        <v>1462368682</v>
      </c>
      <c r="M3391" s="3" t="b">
        <v>0</v>
      </c>
      <c r="N3391" s="3">
        <v>62</v>
      </c>
      <c r="O3391" s="3" t="b">
        <v>1</v>
      </c>
      <c r="P3391" s="3" t="s">
        <v>8266</v>
      </c>
      <c r="Q3391" s="8">
        <f t="shared" si="210"/>
        <v>1.145</v>
      </c>
      <c r="R3391" s="10">
        <f t="shared" si="211"/>
        <v>184.67741935483872</v>
      </c>
      <c r="S3391" s="3" t="s">
        <v>8307</v>
      </c>
      <c r="T3391" s="3" t="s">
        <v>8308</v>
      </c>
    </row>
    <row r="3392" spans="1:20" ht="110" x14ac:dyDescent="0.2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14">
        <f t="shared" si="208"/>
        <v>41830.69149305555</v>
      </c>
      <c r="J3392" s="3">
        <v>1405017345</v>
      </c>
      <c r="K3392" s="14">
        <f t="shared" si="209"/>
        <v>41815.691493055558</v>
      </c>
      <c r="L3392" s="3">
        <v>1403721345</v>
      </c>
      <c r="M3392" s="3" t="b">
        <v>0</v>
      </c>
      <c r="N3392" s="3">
        <v>22</v>
      </c>
      <c r="O3392" s="3" t="b">
        <v>1</v>
      </c>
      <c r="P3392" s="3" t="s">
        <v>8266</v>
      </c>
      <c r="Q3392" s="8">
        <f t="shared" si="210"/>
        <v>1.024</v>
      </c>
      <c r="R3392" s="10">
        <f t="shared" si="211"/>
        <v>69.818181818181813</v>
      </c>
      <c r="S3392" s="3" t="s">
        <v>8307</v>
      </c>
      <c r="T3392" s="3" t="s">
        <v>8308</v>
      </c>
    </row>
    <row r="3393" spans="1:20" ht="110" x14ac:dyDescent="0.2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14">
        <f t="shared" si="208"/>
        <v>41859.852777777778</v>
      </c>
      <c r="J3393" s="3">
        <v>1407536880</v>
      </c>
      <c r="K3393" s="14">
        <f t="shared" si="209"/>
        <v>41830.462361111109</v>
      </c>
      <c r="L3393" s="3">
        <v>1404997548</v>
      </c>
      <c r="M3393" s="3" t="b">
        <v>0</v>
      </c>
      <c r="N3393" s="3">
        <v>18</v>
      </c>
      <c r="O3393" s="3" t="b">
        <v>1</v>
      </c>
      <c r="P3393" s="3" t="s">
        <v>8266</v>
      </c>
      <c r="Q3393" s="8">
        <f t="shared" si="210"/>
        <v>2.23</v>
      </c>
      <c r="R3393" s="10">
        <f t="shared" si="211"/>
        <v>61.944444444444443</v>
      </c>
      <c r="S3393" s="3" t="s">
        <v>8307</v>
      </c>
      <c r="T3393" s="3" t="s">
        <v>8308</v>
      </c>
    </row>
    <row r="3394" spans="1:20" ht="88" x14ac:dyDescent="0.2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14">
        <f t="shared" si="208"/>
        <v>42496.76221064815</v>
      </c>
      <c r="J3394" s="3">
        <v>1462565855</v>
      </c>
      <c r="K3394" s="14">
        <f t="shared" si="209"/>
        <v>42446.76221064815</v>
      </c>
      <c r="L3394" s="3">
        <v>1458245855</v>
      </c>
      <c r="M3394" s="3" t="b">
        <v>0</v>
      </c>
      <c r="N3394" s="3">
        <v>12</v>
      </c>
      <c r="O3394" s="3" t="b">
        <v>1</v>
      </c>
      <c r="P3394" s="3" t="s">
        <v>8266</v>
      </c>
      <c r="Q3394" s="8">
        <f t="shared" si="210"/>
        <v>1</v>
      </c>
      <c r="R3394" s="10">
        <f t="shared" si="211"/>
        <v>41.666666666666664</v>
      </c>
      <c r="S3394" s="3" t="s">
        <v>8307</v>
      </c>
      <c r="T3394" s="3" t="s">
        <v>8308</v>
      </c>
    </row>
    <row r="3395" spans="1:20" ht="88" x14ac:dyDescent="0.2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14">
        <f t="shared" ref="I3395:I3458" si="212">(((J3395/60)/60)/24)+DATE(1970,1,1)+(-2/24)</f>
        <v>41948.948611111111</v>
      </c>
      <c r="J3395" s="3">
        <v>1415234760</v>
      </c>
      <c r="K3395" s="14">
        <f t="shared" ref="K3395:K3458" si="213">(L3395/86400)+25569+(-2/24)</f>
        <v>41923.838310185187</v>
      </c>
      <c r="L3395" s="3">
        <v>1413065230</v>
      </c>
      <c r="M3395" s="3" t="b">
        <v>0</v>
      </c>
      <c r="N3395" s="3">
        <v>44</v>
      </c>
      <c r="O3395" s="3" t="b">
        <v>1</v>
      </c>
      <c r="P3395" s="3" t="s">
        <v>8266</v>
      </c>
      <c r="Q3395" s="8">
        <f t="shared" ref="Q3395:Q3458" si="214">E3395/D3395</f>
        <v>1.0580000000000001</v>
      </c>
      <c r="R3395" s="10">
        <f t="shared" ref="R3395:R3458" si="215">E3395/N3395</f>
        <v>36.06818181818182</v>
      </c>
      <c r="S3395" s="3" t="s">
        <v>8307</v>
      </c>
      <c r="T3395" s="3" t="s">
        <v>8308</v>
      </c>
    </row>
    <row r="3396" spans="1:20" ht="110" x14ac:dyDescent="0.2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14">
        <f t="shared" si="212"/>
        <v>41847.512094907404</v>
      </c>
      <c r="J3396" s="3">
        <v>1406470645</v>
      </c>
      <c r="K3396" s="14">
        <f t="shared" si="213"/>
        <v>41817.512094907404</v>
      </c>
      <c r="L3396" s="3">
        <v>1403878645</v>
      </c>
      <c r="M3396" s="3" t="b">
        <v>0</v>
      </c>
      <c r="N3396" s="3">
        <v>27</v>
      </c>
      <c r="O3396" s="3" t="b">
        <v>1</v>
      </c>
      <c r="P3396" s="3" t="s">
        <v>8266</v>
      </c>
      <c r="Q3396" s="8">
        <f t="shared" si="214"/>
        <v>1.4236363636363636</v>
      </c>
      <c r="R3396" s="10">
        <f t="shared" si="215"/>
        <v>29</v>
      </c>
      <c r="S3396" s="3" t="s">
        <v>8307</v>
      </c>
      <c r="T3396" s="3" t="s">
        <v>8308</v>
      </c>
    </row>
    <row r="3397" spans="1:20" ht="66" x14ac:dyDescent="0.2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14">
        <f t="shared" si="212"/>
        <v>42154.673611111109</v>
      </c>
      <c r="J3397" s="3">
        <v>1433009400</v>
      </c>
      <c r="K3397" s="14">
        <f t="shared" si="213"/>
        <v>42140.628981481474</v>
      </c>
      <c r="L3397" s="3">
        <v>1431795944</v>
      </c>
      <c r="M3397" s="3" t="b">
        <v>0</v>
      </c>
      <c r="N3397" s="3">
        <v>38</v>
      </c>
      <c r="O3397" s="3" t="b">
        <v>1</v>
      </c>
      <c r="P3397" s="3" t="s">
        <v>8266</v>
      </c>
      <c r="Q3397" s="8">
        <f t="shared" si="214"/>
        <v>1.84</v>
      </c>
      <c r="R3397" s="10">
        <f t="shared" si="215"/>
        <v>24.210526315789473</v>
      </c>
      <c r="S3397" s="3" t="s">
        <v>8307</v>
      </c>
      <c r="T3397" s="3" t="s">
        <v>8308</v>
      </c>
    </row>
    <row r="3398" spans="1:20" ht="88" x14ac:dyDescent="0.2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14">
        <f t="shared" si="212"/>
        <v>41791.082638888889</v>
      </c>
      <c r="J3398" s="3">
        <v>1401595140</v>
      </c>
      <c r="K3398" s="14">
        <f t="shared" si="213"/>
        <v>41764.363298611112</v>
      </c>
      <c r="L3398" s="3">
        <v>1399286589</v>
      </c>
      <c r="M3398" s="3" t="b">
        <v>0</v>
      </c>
      <c r="N3398" s="3">
        <v>28</v>
      </c>
      <c r="O3398" s="3" t="b">
        <v>1</v>
      </c>
      <c r="P3398" s="3" t="s">
        <v>8266</v>
      </c>
      <c r="Q3398" s="8">
        <f t="shared" si="214"/>
        <v>1.0433333333333332</v>
      </c>
      <c r="R3398" s="10">
        <f t="shared" si="215"/>
        <v>55.892857142857146</v>
      </c>
      <c r="S3398" s="3" t="s">
        <v>8307</v>
      </c>
      <c r="T3398" s="3" t="s">
        <v>8308</v>
      </c>
    </row>
    <row r="3399" spans="1:20" ht="66" x14ac:dyDescent="0.2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14">
        <f t="shared" si="212"/>
        <v>42418.833333333336</v>
      </c>
      <c r="J3399" s="3">
        <v>1455832800</v>
      </c>
      <c r="K3399" s="14">
        <f t="shared" si="213"/>
        <v>42378.395011574066</v>
      </c>
      <c r="L3399" s="3">
        <v>1452338929</v>
      </c>
      <c r="M3399" s="3" t="b">
        <v>0</v>
      </c>
      <c r="N3399" s="3">
        <v>24</v>
      </c>
      <c r="O3399" s="3" t="b">
        <v>1</v>
      </c>
      <c r="P3399" s="3" t="s">
        <v>8266</v>
      </c>
      <c r="Q3399" s="8">
        <f t="shared" si="214"/>
        <v>1.1200000000000001</v>
      </c>
      <c r="R3399" s="10">
        <f t="shared" si="215"/>
        <v>11.666666666666666</v>
      </c>
      <c r="S3399" s="3" t="s">
        <v>8307</v>
      </c>
      <c r="T3399" s="3" t="s">
        <v>8308</v>
      </c>
    </row>
    <row r="3400" spans="1:20" ht="110" x14ac:dyDescent="0.2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14">
        <f t="shared" si="212"/>
        <v>41964.624999999993</v>
      </c>
      <c r="J3400" s="3">
        <v>1416589200</v>
      </c>
      <c r="K3400" s="14">
        <f t="shared" si="213"/>
        <v>41941.668703703697</v>
      </c>
      <c r="L3400" s="3">
        <v>1414605776</v>
      </c>
      <c r="M3400" s="3" t="b">
        <v>0</v>
      </c>
      <c r="N3400" s="3">
        <v>65</v>
      </c>
      <c r="O3400" s="3" t="b">
        <v>1</v>
      </c>
      <c r="P3400" s="3" t="s">
        <v>8266</v>
      </c>
      <c r="Q3400" s="8">
        <f t="shared" si="214"/>
        <v>1.1107499999999999</v>
      </c>
      <c r="R3400" s="10">
        <f t="shared" si="215"/>
        <v>68.353846153846149</v>
      </c>
      <c r="S3400" s="3" t="s">
        <v>8307</v>
      </c>
      <c r="T3400" s="3" t="s">
        <v>8308</v>
      </c>
    </row>
    <row r="3401" spans="1:20" ht="88" x14ac:dyDescent="0.2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14">
        <f t="shared" si="212"/>
        <v>42056.837094907409</v>
      </c>
      <c r="J3401" s="3">
        <v>1424556325</v>
      </c>
      <c r="K3401" s="14">
        <f t="shared" si="213"/>
        <v>42026.837094907409</v>
      </c>
      <c r="L3401" s="3">
        <v>1421964325</v>
      </c>
      <c r="M3401" s="3" t="b">
        <v>0</v>
      </c>
      <c r="N3401" s="3">
        <v>46</v>
      </c>
      <c r="O3401" s="3" t="b">
        <v>1</v>
      </c>
      <c r="P3401" s="3" t="s">
        <v>8266</v>
      </c>
      <c r="Q3401" s="8">
        <f t="shared" si="214"/>
        <v>1.0375000000000001</v>
      </c>
      <c r="R3401" s="10">
        <f t="shared" si="215"/>
        <v>27.065217391304348</v>
      </c>
      <c r="S3401" s="3" t="s">
        <v>8307</v>
      </c>
      <c r="T3401" s="3" t="s">
        <v>8308</v>
      </c>
    </row>
    <row r="3402" spans="1:20" ht="88" x14ac:dyDescent="0.2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14">
        <f t="shared" si="212"/>
        <v>41879.870532407404</v>
      </c>
      <c r="J3402" s="3">
        <v>1409266414</v>
      </c>
      <c r="K3402" s="14">
        <f t="shared" si="213"/>
        <v>41834.870532407404</v>
      </c>
      <c r="L3402" s="3">
        <v>1405378414</v>
      </c>
      <c r="M3402" s="3" t="b">
        <v>0</v>
      </c>
      <c r="N3402" s="3">
        <v>85</v>
      </c>
      <c r="O3402" s="3" t="b">
        <v>1</v>
      </c>
      <c r="P3402" s="3" t="s">
        <v>8266</v>
      </c>
      <c r="Q3402" s="8">
        <f t="shared" si="214"/>
        <v>1.0041</v>
      </c>
      <c r="R3402" s="10">
        <f t="shared" si="215"/>
        <v>118.12941176470588</v>
      </c>
      <c r="S3402" s="3" t="s">
        <v>8307</v>
      </c>
      <c r="T3402" s="3" t="s">
        <v>8308</v>
      </c>
    </row>
    <row r="3403" spans="1:20" ht="110" x14ac:dyDescent="0.2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14">
        <f t="shared" si="212"/>
        <v>42223.6405787037</v>
      </c>
      <c r="J3403" s="3">
        <v>1438968146</v>
      </c>
      <c r="K3403" s="14">
        <f t="shared" si="213"/>
        <v>42193.6405787037</v>
      </c>
      <c r="L3403" s="3">
        <v>1436376146</v>
      </c>
      <c r="M3403" s="3" t="b">
        <v>0</v>
      </c>
      <c r="N3403" s="3">
        <v>66</v>
      </c>
      <c r="O3403" s="3" t="b">
        <v>1</v>
      </c>
      <c r="P3403" s="3" t="s">
        <v>8266</v>
      </c>
      <c r="Q3403" s="8">
        <f t="shared" si="214"/>
        <v>1.0186206896551724</v>
      </c>
      <c r="R3403" s="10">
        <f t="shared" si="215"/>
        <v>44.757575757575758</v>
      </c>
      <c r="S3403" s="3" t="s">
        <v>8307</v>
      </c>
      <c r="T3403" s="3" t="s">
        <v>8308</v>
      </c>
    </row>
    <row r="3404" spans="1:20" ht="88" x14ac:dyDescent="0.2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14">
        <f t="shared" si="212"/>
        <v>42320.021527777775</v>
      </c>
      <c r="J3404" s="3">
        <v>1447295460</v>
      </c>
      <c r="K3404" s="14">
        <f t="shared" si="213"/>
        <v>42290.535219907404</v>
      </c>
      <c r="L3404" s="3">
        <v>1444747843</v>
      </c>
      <c r="M3404" s="3" t="b">
        <v>0</v>
      </c>
      <c r="N3404" s="3">
        <v>165</v>
      </c>
      <c r="O3404" s="3" t="b">
        <v>1</v>
      </c>
      <c r="P3404" s="3" t="s">
        <v>8266</v>
      </c>
      <c r="Q3404" s="8">
        <f t="shared" si="214"/>
        <v>1.0976666666666666</v>
      </c>
      <c r="R3404" s="10">
        <f t="shared" si="215"/>
        <v>99.787878787878782</v>
      </c>
      <c r="S3404" s="3" t="s">
        <v>8307</v>
      </c>
      <c r="T3404" s="3" t="s">
        <v>8308</v>
      </c>
    </row>
    <row r="3405" spans="1:20" ht="110" x14ac:dyDescent="0.2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14">
        <f t="shared" si="212"/>
        <v>42180.378749999996</v>
      </c>
      <c r="J3405" s="3">
        <v>1435230324</v>
      </c>
      <c r="K3405" s="14">
        <f t="shared" si="213"/>
        <v>42150.378749999996</v>
      </c>
      <c r="L3405" s="3">
        <v>1432638324</v>
      </c>
      <c r="M3405" s="3" t="b">
        <v>0</v>
      </c>
      <c r="N3405" s="3">
        <v>17</v>
      </c>
      <c r="O3405" s="3" t="b">
        <v>1</v>
      </c>
      <c r="P3405" s="3" t="s">
        <v>8266</v>
      </c>
      <c r="Q3405" s="8">
        <f t="shared" si="214"/>
        <v>1</v>
      </c>
      <c r="R3405" s="10">
        <f t="shared" si="215"/>
        <v>117.64705882352941</v>
      </c>
      <c r="S3405" s="3" t="s">
        <v>8307</v>
      </c>
      <c r="T3405" s="3" t="s">
        <v>8308</v>
      </c>
    </row>
    <row r="3406" spans="1:20" ht="110" x14ac:dyDescent="0.2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14">
        <f t="shared" si="212"/>
        <v>42172.420162037037</v>
      </c>
      <c r="J3406" s="3">
        <v>1434542702</v>
      </c>
      <c r="K3406" s="14">
        <f t="shared" si="213"/>
        <v>42152.420162037037</v>
      </c>
      <c r="L3406" s="3">
        <v>1432814702</v>
      </c>
      <c r="M3406" s="3" t="b">
        <v>0</v>
      </c>
      <c r="N3406" s="3">
        <v>3</v>
      </c>
      <c r="O3406" s="3" t="b">
        <v>1</v>
      </c>
      <c r="P3406" s="3" t="s">
        <v>8266</v>
      </c>
      <c r="Q3406" s="8">
        <f t="shared" si="214"/>
        <v>1.22</v>
      </c>
      <c r="R3406" s="10">
        <f t="shared" si="215"/>
        <v>203.33333333333334</v>
      </c>
      <c r="S3406" s="3" t="s">
        <v>8307</v>
      </c>
      <c r="T3406" s="3" t="s">
        <v>8308</v>
      </c>
    </row>
    <row r="3407" spans="1:20" ht="110" x14ac:dyDescent="0.2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14">
        <f t="shared" si="212"/>
        <v>42430.915972222218</v>
      </c>
      <c r="J3407" s="3">
        <v>1456876740</v>
      </c>
      <c r="K3407" s="14">
        <f t="shared" si="213"/>
        <v>42409.933865740742</v>
      </c>
      <c r="L3407" s="3">
        <v>1455063886</v>
      </c>
      <c r="M3407" s="3" t="b">
        <v>0</v>
      </c>
      <c r="N3407" s="3">
        <v>17</v>
      </c>
      <c r="O3407" s="3" t="b">
        <v>1</v>
      </c>
      <c r="P3407" s="3" t="s">
        <v>8266</v>
      </c>
      <c r="Q3407" s="8">
        <f t="shared" si="214"/>
        <v>1.3757142857142857</v>
      </c>
      <c r="R3407" s="10">
        <f t="shared" si="215"/>
        <v>28.323529411764707</v>
      </c>
      <c r="S3407" s="3" t="s">
        <v>8307</v>
      </c>
      <c r="T3407" s="3" t="s">
        <v>8308</v>
      </c>
    </row>
    <row r="3408" spans="1:20" ht="88" x14ac:dyDescent="0.2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14">
        <f t="shared" si="212"/>
        <v>41836.409444444442</v>
      </c>
      <c r="J3408" s="3">
        <v>1405511376</v>
      </c>
      <c r="K3408" s="14">
        <f t="shared" si="213"/>
        <v>41791.409444444442</v>
      </c>
      <c r="L3408" s="3">
        <v>1401623376</v>
      </c>
      <c r="M3408" s="3" t="b">
        <v>0</v>
      </c>
      <c r="N3408" s="3">
        <v>91</v>
      </c>
      <c r="O3408" s="3" t="b">
        <v>1</v>
      </c>
      <c r="P3408" s="3" t="s">
        <v>8266</v>
      </c>
      <c r="Q3408" s="8">
        <f t="shared" si="214"/>
        <v>1.0031000000000001</v>
      </c>
      <c r="R3408" s="10">
        <f t="shared" si="215"/>
        <v>110.23076923076923</v>
      </c>
      <c r="S3408" s="3" t="s">
        <v>8307</v>
      </c>
      <c r="T3408" s="3" t="s">
        <v>8308</v>
      </c>
    </row>
    <row r="3409" spans="1:20" ht="88" x14ac:dyDescent="0.2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14">
        <f t="shared" si="212"/>
        <v>41826.33899305555</v>
      </c>
      <c r="J3409" s="3">
        <v>1404641289</v>
      </c>
      <c r="K3409" s="14">
        <f t="shared" si="213"/>
        <v>41796.33899305555</v>
      </c>
      <c r="L3409" s="3">
        <v>1402049289</v>
      </c>
      <c r="M3409" s="3" t="b">
        <v>0</v>
      </c>
      <c r="N3409" s="3">
        <v>67</v>
      </c>
      <c r="O3409" s="3" t="b">
        <v>1</v>
      </c>
      <c r="P3409" s="3" t="s">
        <v>8266</v>
      </c>
      <c r="Q3409" s="8">
        <f t="shared" si="214"/>
        <v>1.071</v>
      </c>
      <c r="R3409" s="10">
        <f t="shared" si="215"/>
        <v>31.970149253731343</v>
      </c>
      <c r="S3409" s="3" t="s">
        <v>8307</v>
      </c>
      <c r="T3409" s="3" t="s">
        <v>8308</v>
      </c>
    </row>
    <row r="3410" spans="1:20" ht="88" x14ac:dyDescent="0.2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14">
        <f t="shared" si="212"/>
        <v>41838.90861111111</v>
      </c>
      <c r="J3410" s="3">
        <v>1405727304</v>
      </c>
      <c r="K3410" s="14">
        <f t="shared" si="213"/>
        <v>41808.90861111111</v>
      </c>
      <c r="L3410" s="3">
        <v>1403135304</v>
      </c>
      <c r="M3410" s="3" t="b">
        <v>0</v>
      </c>
      <c r="N3410" s="3">
        <v>18</v>
      </c>
      <c r="O3410" s="3" t="b">
        <v>1</v>
      </c>
      <c r="P3410" s="3" t="s">
        <v>8266</v>
      </c>
      <c r="Q3410" s="8">
        <f t="shared" si="214"/>
        <v>2.11</v>
      </c>
      <c r="R3410" s="10">
        <f t="shared" si="215"/>
        <v>58.611111111111114</v>
      </c>
      <c r="S3410" s="3" t="s">
        <v>8307</v>
      </c>
      <c r="T3410" s="3" t="s">
        <v>8308</v>
      </c>
    </row>
    <row r="3411" spans="1:20" ht="88" x14ac:dyDescent="0.2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14">
        <f t="shared" si="212"/>
        <v>42582.790277777771</v>
      </c>
      <c r="J3411" s="3">
        <v>1469998680</v>
      </c>
      <c r="K3411" s="14">
        <f t="shared" si="213"/>
        <v>42544.730995370366</v>
      </c>
      <c r="L3411" s="3">
        <v>1466710358</v>
      </c>
      <c r="M3411" s="3" t="b">
        <v>0</v>
      </c>
      <c r="N3411" s="3">
        <v>21</v>
      </c>
      <c r="O3411" s="3" t="b">
        <v>1</v>
      </c>
      <c r="P3411" s="3" t="s">
        <v>8266</v>
      </c>
      <c r="Q3411" s="8">
        <f t="shared" si="214"/>
        <v>1.236</v>
      </c>
      <c r="R3411" s="10">
        <f t="shared" si="215"/>
        <v>29.428571428571427</v>
      </c>
      <c r="S3411" s="3" t="s">
        <v>8307</v>
      </c>
      <c r="T3411" s="3" t="s">
        <v>8308</v>
      </c>
    </row>
    <row r="3412" spans="1:20" ht="88" x14ac:dyDescent="0.2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14">
        <f t="shared" si="212"/>
        <v>42527.208333333336</v>
      </c>
      <c r="J3412" s="3">
        <v>1465196400</v>
      </c>
      <c r="K3412" s="14">
        <f t="shared" si="213"/>
        <v>42499.95821759259</v>
      </c>
      <c r="L3412" s="3">
        <v>1462841990</v>
      </c>
      <c r="M3412" s="3" t="b">
        <v>0</v>
      </c>
      <c r="N3412" s="3">
        <v>40</v>
      </c>
      <c r="O3412" s="3" t="b">
        <v>1</v>
      </c>
      <c r="P3412" s="3" t="s">
        <v>8266</v>
      </c>
      <c r="Q3412" s="8">
        <f t="shared" si="214"/>
        <v>1.085</v>
      </c>
      <c r="R3412" s="10">
        <f t="shared" si="215"/>
        <v>81.375</v>
      </c>
      <c r="S3412" s="3" t="s">
        <v>8307</v>
      </c>
      <c r="T3412" s="3" t="s">
        <v>8308</v>
      </c>
    </row>
    <row r="3413" spans="1:20" ht="110" x14ac:dyDescent="0.2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14">
        <f t="shared" si="212"/>
        <v>42284.939490740733</v>
      </c>
      <c r="J3413" s="3">
        <v>1444264372</v>
      </c>
      <c r="K3413" s="14">
        <f t="shared" si="213"/>
        <v>42264.939490740733</v>
      </c>
      <c r="L3413" s="3">
        <v>1442536372</v>
      </c>
      <c r="M3413" s="3" t="b">
        <v>0</v>
      </c>
      <c r="N3413" s="3">
        <v>78</v>
      </c>
      <c r="O3413" s="3" t="b">
        <v>1</v>
      </c>
      <c r="P3413" s="3" t="s">
        <v>8266</v>
      </c>
      <c r="Q3413" s="8">
        <f t="shared" si="214"/>
        <v>1.0356666666666667</v>
      </c>
      <c r="R3413" s="10">
        <f t="shared" si="215"/>
        <v>199.16666666666666</v>
      </c>
      <c r="S3413" s="3" t="s">
        <v>8307</v>
      </c>
      <c r="T3413" s="3" t="s">
        <v>8308</v>
      </c>
    </row>
    <row r="3414" spans="1:20" ht="88" x14ac:dyDescent="0.2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14">
        <f t="shared" si="212"/>
        <v>41909.875717592593</v>
      </c>
      <c r="J3414" s="3">
        <v>1411858862</v>
      </c>
      <c r="K3414" s="14">
        <f t="shared" si="213"/>
        <v>41879.875717592593</v>
      </c>
      <c r="L3414" s="3">
        <v>1409266862</v>
      </c>
      <c r="M3414" s="3" t="b">
        <v>0</v>
      </c>
      <c r="N3414" s="3">
        <v>26</v>
      </c>
      <c r="O3414" s="3" t="b">
        <v>1</v>
      </c>
      <c r="P3414" s="3" t="s">
        <v>8266</v>
      </c>
      <c r="Q3414" s="8">
        <f t="shared" si="214"/>
        <v>1</v>
      </c>
      <c r="R3414" s="10">
        <f t="shared" si="215"/>
        <v>115.38461538461539</v>
      </c>
      <c r="S3414" s="3" t="s">
        <v>8307</v>
      </c>
      <c r="T3414" s="3" t="s">
        <v>8308</v>
      </c>
    </row>
    <row r="3415" spans="1:20" ht="110" x14ac:dyDescent="0.2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14">
        <f t="shared" si="212"/>
        <v>42063.124305555553</v>
      </c>
      <c r="J3415" s="3">
        <v>1425099540</v>
      </c>
      <c r="K3415" s="14">
        <f t="shared" si="213"/>
        <v>42053.649745370371</v>
      </c>
      <c r="L3415" s="3">
        <v>1424280938</v>
      </c>
      <c r="M3415" s="3" t="b">
        <v>0</v>
      </c>
      <c r="N3415" s="3">
        <v>14</v>
      </c>
      <c r="O3415" s="3" t="b">
        <v>1</v>
      </c>
      <c r="P3415" s="3" t="s">
        <v>8266</v>
      </c>
      <c r="Q3415" s="8">
        <f t="shared" si="214"/>
        <v>1.3</v>
      </c>
      <c r="R3415" s="10">
        <f t="shared" si="215"/>
        <v>46.428571428571431</v>
      </c>
      <c r="S3415" s="3" t="s">
        <v>8307</v>
      </c>
      <c r="T3415" s="3" t="s">
        <v>8308</v>
      </c>
    </row>
    <row r="3416" spans="1:20" ht="88" x14ac:dyDescent="0.2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14">
        <f t="shared" si="212"/>
        <v>42705.249305555553</v>
      </c>
      <c r="J3416" s="3">
        <v>1480579140</v>
      </c>
      <c r="K3416" s="14">
        <f t="shared" si="213"/>
        <v>42675.749131944445</v>
      </c>
      <c r="L3416" s="3">
        <v>1478030325</v>
      </c>
      <c r="M3416" s="3" t="b">
        <v>0</v>
      </c>
      <c r="N3416" s="3">
        <v>44</v>
      </c>
      <c r="O3416" s="3" t="b">
        <v>1</v>
      </c>
      <c r="P3416" s="3" t="s">
        <v>8266</v>
      </c>
      <c r="Q3416" s="8">
        <f t="shared" si="214"/>
        <v>1.0349999999999999</v>
      </c>
      <c r="R3416" s="10">
        <f t="shared" si="215"/>
        <v>70.568181818181813</v>
      </c>
      <c r="S3416" s="3" t="s">
        <v>8307</v>
      </c>
      <c r="T3416" s="3" t="s">
        <v>8308</v>
      </c>
    </row>
    <row r="3417" spans="1:20" ht="66" x14ac:dyDescent="0.2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14">
        <f t="shared" si="212"/>
        <v>42477.895833333336</v>
      </c>
      <c r="J3417" s="3">
        <v>1460935800</v>
      </c>
      <c r="K3417" s="14">
        <f t="shared" si="213"/>
        <v>42467.060833333329</v>
      </c>
      <c r="L3417" s="3">
        <v>1459999656</v>
      </c>
      <c r="M3417" s="3" t="b">
        <v>0</v>
      </c>
      <c r="N3417" s="3">
        <v>9</v>
      </c>
      <c r="O3417" s="3" t="b">
        <v>1</v>
      </c>
      <c r="P3417" s="3" t="s">
        <v>8266</v>
      </c>
      <c r="Q3417" s="8">
        <f t="shared" si="214"/>
        <v>1</v>
      </c>
      <c r="R3417" s="10">
        <f t="shared" si="215"/>
        <v>22.222222222222221</v>
      </c>
      <c r="S3417" s="3" t="s">
        <v>8307</v>
      </c>
      <c r="T3417" s="3" t="s">
        <v>8308</v>
      </c>
    </row>
    <row r="3418" spans="1:20" ht="110" x14ac:dyDescent="0.2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14">
        <f t="shared" si="212"/>
        <v>42117.687499999993</v>
      </c>
      <c r="J3418" s="3">
        <v>1429813800</v>
      </c>
      <c r="K3418" s="14">
        <f t="shared" si="213"/>
        <v>42089.329224537032</v>
      </c>
      <c r="L3418" s="3">
        <v>1427363645</v>
      </c>
      <c r="M3418" s="3" t="b">
        <v>0</v>
      </c>
      <c r="N3418" s="3">
        <v>30</v>
      </c>
      <c r="O3418" s="3" t="b">
        <v>1</v>
      </c>
      <c r="P3418" s="3" t="s">
        <v>8266</v>
      </c>
      <c r="Q3418" s="8">
        <f t="shared" si="214"/>
        <v>1.196</v>
      </c>
      <c r="R3418" s="10">
        <f t="shared" si="215"/>
        <v>159.46666666666667</v>
      </c>
      <c r="S3418" s="3" t="s">
        <v>8307</v>
      </c>
      <c r="T3418" s="3" t="s">
        <v>8308</v>
      </c>
    </row>
    <row r="3419" spans="1:20" ht="88" x14ac:dyDescent="0.2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14">
        <f t="shared" si="212"/>
        <v>41937.946527777778</v>
      </c>
      <c r="J3419" s="3">
        <v>1414284180</v>
      </c>
      <c r="K3419" s="14">
        <f t="shared" si="213"/>
        <v>41894.830416666664</v>
      </c>
      <c r="L3419" s="3">
        <v>1410558948</v>
      </c>
      <c r="M3419" s="3" t="b">
        <v>0</v>
      </c>
      <c r="N3419" s="3">
        <v>45</v>
      </c>
      <c r="O3419" s="3" t="b">
        <v>1</v>
      </c>
      <c r="P3419" s="3" t="s">
        <v>8266</v>
      </c>
      <c r="Q3419" s="8">
        <f t="shared" si="214"/>
        <v>1.0000058823529412</v>
      </c>
      <c r="R3419" s="10">
        <f t="shared" si="215"/>
        <v>37.777999999999999</v>
      </c>
      <c r="S3419" s="3" t="s">
        <v>8307</v>
      </c>
      <c r="T3419" s="3" t="s">
        <v>8308</v>
      </c>
    </row>
    <row r="3420" spans="1:20" ht="110" x14ac:dyDescent="0.2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14">
        <f t="shared" si="212"/>
        <v>41782.751238425924</v>
      </c>
      <c r="J3420" s="3">
        <v>1400875307</v>
      </c>
      <c r="K3420" s="14">
        <f t="shared" si="213"/>
        <v>41752.751238425924</v>
      </c>
      <c r="L3420" s="3">
        <v>1398283307</v>
      </c>
      <c r="M3420" s="3" t="b">
        <v>0</v>
      </c>
      <c r="N3420" s="3">
        <v>56</v>
      </c>
      <c r="O3420" s="3" t="b">
        <v>1</v>
      </c>
      <c r="P3420" s="3" t="s">
        <v>8266</v>
      </c>
      <c r="Q3420" s="8">
        <f t="shared" si="214"/>
        <v>1.00875</v>
      </c>
      <c r="R3420" s="10">
        <f t="shared" si="215"/>
        <v>72.053571428571431</v>
      </c>
      <c r="S3420" s="3" t="s">
        <v>8307</v>
      </c>
      <c r="T3420" s="3" t="s">
        <v>8308</v>
      </c>
    </row>
    <row r="3421" spans="1:20" ht="110" x14ac:dyDescent="0.2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14">
        <f t="shared" si="212"/>
        <v>42466.812499999993</v>
      </c>
      <c r="J3421" s="3">
        <v>1459978200</v>
      </c>
      <c r="K3421" s="14">
        <f t="shared" si="213"/>
        <v>42448.738252314812</v>
      </c>
      <c r="L3421" s="3">
        <v>1458416585</v>
      </c>
      <c r="M3421" s="3" t="b">
        <v>0</v>
      </c>
      <c r="N3421" s="3">
        <v>46</v>
      </c>
      <c r="O3421" s="3" t="b">
        <v>1</v>
      </c>
      <c r="P3421" s="3" t="s">
        <v>8266</v>
      </c>
      <c r="Q3421" s="8">
        <f t="shared" si="214"/>
        <v>1.0654545454545454</v>
      </c>
      <c r="R3421" s="10">
        <f t="shared" si="215"/>
        <v>63.695652173913047</v>
      </c>
      <c r="S3421" s="3" t="s">
        <v>8307</v>
      </c>
      <c r="T3421" s="3" t="s">
        <v>8308</v>
      </c>
    </row>
    <row r="3422" spans="1:20" ht="88" x14ac:dyDescent="0.2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14">
        <f t="shared" si="212"/>
        <v>42413.916666666664</v>
      </c>
      <c r="J3422" s="3">
        <v>1455408000</v>
      </c>
      <c r="K3422" s="14">
        <f t="shared" si="213"/>
        <v>42405.006967592592</v>
      </c>
      <c r="L3422" s="3">
        <v>1454638202</v>
      </c>
      <c r="M3422" s="3" t="b">
        <v>0</v>
      </c>
      <c r="N3422" s="3">
        <v>34</v>
      </c>
      <c r="O3422" s="3" t="b">
        <v>1</v>
      </c>
      <c r="P3422" s="3" t="s">
        <v>8266</v>
      </c>
      <c r="Q3422" s="8">
        <f t="shared" si="214"/>
        <v>1.38</v>
      </c>
      <c r="R3422" s="10">
        <f t="shared" si="215"/>
        <v>28.411764705882351</v>
      </c>
      <c r="S3422" s="3" t="s">
        <v>8307</v>
      </c>
      <c r="T3422" s="3" t="s">
        <v>8308</v>
      </c>
    </row>
    <row r="3423" spans="1:20" ht="110" x14ac:dyDescent="0.2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14">
        <f t="shared" si="212"/>
        <v>42067.707905092589</v>
      </c>
      <c r="J3423" s="3">
        <v>1425495563</v>
      </c>
      <c r="K3423" s="14">
        <f t="shared" si="213"/>
        <v>42037.707905092589</v>
      </c>
      <c r="L3423" s="3">
        <v>1422903563</v>
      </c>
      <c r="M3423" s="3" t="b">
        <v>0</v>
      </c>
      <c r="N3423" s="3">
        <v>98</v>
      </c>
      <c r="O3423" s="3" t="b">
        <v>1</v>
      </c>
      <c r="P3423" s="3" t="s">
        <v>8266</v>
      </c>
      <c r="Q3423" s="8">
        <f t="shared" si="214"/>
        <v>1.0115000000000001</v>
      </c>
      <c r="R3423" s="10">
        <f t="shared" si="215"/>
        <v>103.21428571428571</v>
      </c>
      <c r="S3423" s="3" t="s">
        <v>8307</v>
      </c>
      <c r="T3423" s="3" t="s">
        <v>8308</v>
      </c>
    </row>
    <row r="3424" spans="1:20" ht="110" x14ac:dyDescent="0.2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14">
        <f t="shared" si="212"/>
        <v>42351.916666666664</v>
      </c>
      <c r="J3424" s="3">
        <v>1450051200</v>
      </c>
      <c r="K3424" s="14">
        <f t="shared" si="213"/>
        <v>42323.478888888887</v>
      </c>
      <c r="L3424" s="3">
        <v>1447594176</v>
      </c>
      <c r="M3424" s="3" t="b">
        <v>0</v>
      </c>
      <c r="N3424" s="3">
        <v>46</v>
      </c>
      <c r="O3424" s="3" t="b">
        <v>1</v>
      </c>
      <c r="P3424" s="3" t="s">
        <v>8266</v>
      </c>
      <c r="Q3424" s="8">
        <f t="shared" si="214"/>
        <v>1.091</v>
      </c>
      <c r="R3424" s="10">
        <f t="shared" si="215"/>
        <v>71.152173913043484</v>
      </c>
      <c r="S3424" s="3" t="s">
        <v>8307</v>
      </c>
      <c r="T3424" s="3" t="s">
        <v>8308</v>
      </c>
    </row>
    <row r="3425" spans="1:20" ht="88" x14ac:dyDescent="0.2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14">
        <f t="shared" si="212"/>
        <v>42118.828020833331</v>
      </c>
      <c r="J3425" s="3">
        <v>1429912341</v>
      </c>
      <c r="K3425" s="14">
        <f t="shared" si="213"/>
        <v>42088.828020833331</v>
      </c>
      <c r="L3425" s="3">
        <v>1427320341</v>
      </c>
      <c r="M3425" s="3" t="b">
        <v>0</v>
      </c>
      <c r="N3425" s="3">
        <v>10</v>
      </c>
      <c r="O3425" s="3" t="b">
        <v>1</v>
      </c>
      <c r="P3425" s="3" t="s">
        <v>8266</v>
      </c>
      <c r="Q3425" s="8">
        <f t="shared" si="214"/>
        <v>1.4</v>
      </c>
      <c r="R3425" s="10">
        <f t="shared" si="215"/>
        <v>35</v>
      </c>
      <c r="S3425" s="3" t="s">
        <v>8307</v>
      </c>
      <c r="T3425" s="3" t="s">
        <v>8308</v>
      </c>
    </row>
    <row r="3426" spans="1:20" ht="88" x14ac:dyDescent="0.2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14">
        <f t="shared" si="212"/>
        <v>42040.207638888889</v>
      </c>
      <c r="J3426" s="3">
        <v>1423119540</v>
      </c>
      <c r="K3426" s="14">
        <f t="shared" si="213"/>
        <v>42018.593564814808</v>
      </c>
      <c r="L3426" s="3">
        <v>1421252084</v>
      </c>
      <c r="M3426" s="3" t="b">
        <v>0</v>
      </c>
      <c r="N3426" s="3">
        <v>76</v>
      </c>
      <c r="O3426" s="3" t="b">
        <v>1</v>
      </c>
      <c r="P3426" s="3" t="s">
        <v>8266</v>
      </c>
      <c r="Q3426" s="8">
        <f t="shared" si="214"/>
        <v>1.0358333333333334</v>
      </c>
      <c r="R3426" s="10">
        <f t="shared" si="215"/>
        <v>81.776315789473685</v>
      </c>
      <c r="S3426" s="3" t="s">
        <v>8307</v>
      </c>
      <c r="T3426" s="3" t="s">
        <v>8308</v>
      </c>
    </row>
    <row r="3427" spans="1:20" ht="88" x14ac:dyDescent="0.2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14">
        <f t="shared" si="212"/>
        <v>41916.53398148148</v>
      </c>
      <c r="J3427" s="3">
        <v>1412434136</v>
      </c>
      <c r="K3427" s="14">
        <f t="shared" si="213"/>
        <v>41884.53398148148</v>
      </c>
      <c r="L3427" s="3">
        <v>1409669336</v>
      </c>
      <c r="M3427" s="3" t="b">
        <v>0</v>
      </c>
      <c r="N3427" s="3">
        <v>104</v>
      </c>
      <c r="O3427" s="3" t="b">
        <v>1</v>
      </c>
      <c r="P3427" s="3" t="s">
        <v>8266</v>
      </c>
      <c r="Q3427" s="8">
        <f t="shared" si="214"/>
        <v>1.0297033333333332</v>
      </c>
      <c r="R3427" s="10">
        <f t="shared" si="215"/>
        <v>297.02980769230766</v>
      </c>
      <c r="S3427" s="3" t="s">
        <v>8307</v>
      </c>
      <c r="T3427" s="3" t="s">
        <v>8308</v>
      </c>
    </row>
    <row r="3428" spans="1:20" ht="88" x14ac:dyDescent="0.2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14">
        <f t="shared" si="212"/>
        <v>41903</v>
      </c>
      <c r="J3428" s="3">
        <v>1411264800</v>
      </c>
      <c r="K3428" s="14">
        <f t="shared" si="213"/>
        <v>41883.973414351851</v>
      </c>
      <c r="L3428" s="3">
        <v>1409620903</v>
      </c>
      <c r="M3428" s="3" t="b">
        <v>0</v>
      </c>
      <c r="N3428" s="3">
        <v>87</v>
      </c>
      <c r="O3428" s="3" t="b">
        <v>1</v>
      </c>
      <c r="P3428" s="3" t="s">
        <v>8266</v>
      </c>
      <c r="Q3428" s="8">
        <f t="shared" si="214"/>
        <v>1.0813333333333333</v>
      </c>
      <c r="R3428" s="10">
        <f t="shared" si="215"/>
        <v>46.609195402298852</v>
      </c>
      <c r="S3428" s="3" t="s">
        <v>8307</v>
      </c>
      <c r="T3428" s="3" t="s">
        <v>8308</v>
      </c>
    </row>
    <row r="3429" spans="1:20" ht="88" x14ac:dyDescent="0.2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14">
        <f t="shared" si="212"/>
        <v>41822.561944444438</v>
      </c>
      <c r="J3429" s="3">
        <v>1404314952</v>
      </c>
      <c r="K3429" s="14">
        <f t="shared" si="213"/>
        <v>41792.561944444438</v>
      </c>
      <c r="L3429" s="3">
        <v>1401722952</v>
      </c>
      <c r="M3429" s="3" t="b">
        <v>0</v>
      </c>
      <c r="N3429" s="3">
        <v>29</v>
      </c>
      <c r="O3429" s="3" t="b">
        <v>1</v>
      </c>
      <c r="P3429" s="3" t="s">
        <v>8266</v>
      </c>
      <c r="Q3429" s="8">
        <f t="shared" si="214"/>
        <v>1</v>
      </c>
      <c r="R3429" s="10">
        <f t="shared" si="215"/>
        <v>51.724137931034484</v>
      </c>
      <c r="S3429" s="3" t="s">
        <v>8307</v>
      </c>
      <c r="T3429" s="3" t="s">
        <v>8308</v>
      </c>
    </row>
    <row r="3430" spans="1:20" ht="88" x14ac:dyDescent="0.2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14">
        <f t="shared" si="212"/>
        <v>42063.624999999993</v>
      </c>
      <c r="J3430" s="3">
        <v>1425142800</v>
      </c>
      <c r="K3430" s="14">
        <f t="shared" si="213"/>
        <v>42038.637118055551</v>
      </c>
      <c r="L3430" s="3">
        <v>1422983847</v>
      </c>
      <c r="M3430" s="3" t="b">
        <v>0</v>
      </c>
      <c r="N3430" s="3">
        <v>51</v>
      </c>
      <c r="O3430" s="3" t="b">
        <v>1</v>
      </c>
      <c r="P3430" s="3" t="s">
        <v>8266</v>
      </c>
      <c r="Q3430" s="8">
        <f t="shared" si="214"/>
        <v>1.0275000000000001</v>
      </c>
      <c r="R3430" s="10">
        <f t="shared" si="215"/>
        <v>40.294117647058826</v>
      </c>
      <c r="S3430" s="3" t="s">
        <v>8307</v>
      </c>
      <c r="T3430" s="3" t="s">
        <v>8308</v>
      </c>
    </row>
    <row r="3431" spans="1:20" ht="88" x14ac:dyDescent="0.2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14">
        <f t="shared" si="212"/>
        <v>42675.938206018516</v>
      </c>
      <c r="J3431" s="3">
        <v>1478046661</v>
      </c>
      <c r="K3431" s="14">
        <f t="shared" si="213"/>
        <v>42661.938206018516</v>
      </c>
      <c r="L3431" s="3">
        <v>1476837061</v>
      </c>
      <c r="M3431" s="3" t="b">
        <v>0</v>
      </c>
      <c r="N3431" s="3">
        <v>12</v>
      </c>
      <c r="O3431" s="3" t="b">
        <v>1</v>
      </c>
      <c r="P3431" s="3" t="s">
        <v>8266</v>
      </c>
      <c r="Q3431" s="8">
        <f t="shared" si="214"/>
        <v>1.3</v>
      </c>
      <c r="R3431" s="10">
        <f t="shared" si="215"/>
        <v>16.25</v>
      </c>
      <c r="S3431" s="3" t="s">
        <v>8307</v>
      </c>
      <c r="T3431" s="3" t="s">
        <v>8308</v>
      </c>
    </row>
    <row r="3432" spans="1:20" ht="88" x14ac:dyDescent="0.2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14">
        <f t="shared" si="212"/>
        <v>41850.862280092588</v>
      </c>
      <c r="J3432" s="3">
        <v>1406760101</v>
      </c>
      <c r="K3432" s="14">
        <f t="shared" si="213"/>
        <v>41820.862280092588</v>
      </c>
      <c r="L3432" s="3">
        <v>1404168101</v>
      </c>
      <c r="M3432" s="3" t="b">
        <v>0</v>
      </c>
      <c r="N3432" s="3">
        <v>72</v>
      </c>
      <c r="O3432" s="3" t="b">
        <v>1</v>
      </c>
      <c r="P3432" s="3" t="s">
        <v>8266</v>
      </c>
      <c r="Q3432" s="8">
        <f t="shared" si="214"/>
        <v>1.0854949999999999</v>
      </c>
      <c r="R3432" s="10">
        <f t="shared" si="215"/>
        <v>30.152638888888887</v>
      </c>
      <c r="S3432" s="3" t="s">
        <v>8307</v>
      </c>
      <c r="T3432" s="3" t="s">
        <v>8308</v>
      </c>
    </row>
    <row r="3433" spans="1:20" ht="88" x14ac:dyDescent="0.2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14">
        <f t="shared" si="212"/>
        <v>41869.647604166668</v>
      </c>
      <c r="J3433" s="3">
        <v>1408383153</v>
      </c>
      <c r="K3433" s="14">
        <f t="shared" si="213"/>
        <v>41839.647604166668</v>
      </c>
      <c r="L3433" s="3">
        <v>1405791153</v>
      </c>
      <c r="M3433" s="3" t="b">
        <v>0</v>
      </c>
      <c r="N3433" s="3">
        <v>21</v>
      </c>
      <c r="O3433" s="3" t="b">
        <v>1</v>
      </c>
      <c r="P3433" s="3" t="s">
        <v>8266</v>
      </c>
      <c r="Q3433" s="8">
        <f t="shared" si="214"/>
        <v>1</v>
      </c>
      <c r="R3433" s="10">
        <f t="shared" si="215"/>
        <v>95.238095238095241</v>
      </c>
      <c r="S3433" s="3" t="s">
        <v>8307</v>
      </c>
      <c r="T3433" s="3" t="s">
        <v>8308</v>
      </c>
    </row>
    <row r="3434" spans="1:20" ht="88" x14ac:dyDescent="0.2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14">
        <f t="shared" si="212"/>
        <v>42405.833333333336</v>
      </c>
      <c r="J3434" s="3">
        <v>1454709600</v>
      </c>
      <c r="K3434" s="14">
        <f t="shared" si="213"/>
        <v>42380.497847222221</v>
      </c>
      <c r="L3434" s="3">
        <v>1452520614</v>
      </c>
      <c r="M3434" s="3" t="b">
        <v>0</v>
      </c>
      <c r="N3434" s="3">
        <v>42</v>
      </c>
      <c r="O3434" s="3" t="b">
        <v>1</v>
      </c>
      <c r="P3434" s="3" t="s">
        <v>8266</v>
      </c>
      <c r="Q3434" s="8">
        <f t="shared" si="214"/>
        <v>1.0965</v>
      </c>
      <c r="R3434" s="10">
        <f t="shared" si="215"/>
        <v>52.214285714285715</v>
      </c>
      <c r="S3434" s="3" t="s">
        <v>8307</v>
      </c>
      <c r="T3434" s="3" t="s">
        <v>8308</v>
      </c>
    </row>
    <row r="3435" spans="1:20" ht="66" x14ac:dyDescent="0.2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14">
        <f t="shared" si="212"/>
        <v>41807.041666666664</v>
      </c>
      <c r="J3435" s="3">
        <v>1402974000</v>
      </c>
      <c r="K3435" s="14">
        <f t="shared" si="213"/>
        <v>41775.979803240734</v>
      </c>
      <c r="L3435" s="3">
        <v>1400290255</v>
      </c>
      <c r="M3435" s="3" t="b">
        <v>0</v>
      </c>
      <c r="N3435" s="3">
        <v>71</v>
      </c>
      <c r="O3435" s="3" t="b">
        <v>1</v>
      </c>
      <c r="P3435" s="3" t="s">
        <v>8266</v>
      </c>
      <c r="Q3435" s="8">
        <f t="shared" si="214"/>
        <v>1.0026315789473683</v>
      </c>
      <c r="R3435" s="10">
        <f t="shared" si="215"/>
        <v>134.1549295774648</v>
      </c>
      <c r="S3435" s="3" t="s">
        <v>8307</v>
      </c>
      <c r="T3435" s="3" t="s">
        <v>8308</v>
      </c>
    </row>
    <row r="3436" spans="1:20" ht="110" x14ac:dyDescent="0.2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14">
        <f t="shared" si="212"/>
        <v>41830.297094907408</v>
      </c>
      <c r="J3436" s="3">
        <v>1404983269</v>
      </c>
      <c r="K3436" s="14">
        <f t="shared" si="213"/>
        <v>41800.297094907401</v>
      </c>
      <c r="L3436" s="3">
        <v>1402391269</v>
      </c>
      <c r="M3436" s="3" t="b">
        <v>0</v>
      </c>
      <c r="N3436" s="3">
        <v>168</v>
      </c>
      <c r="O3436" s="3" t="b">
        <v>1</v>
      </c>
      <c r="P3436" s="3" t="s">
        <v>8266</v>
      </c>
      <c r="Q3436" s="8">
        <f t="shared" si="214"/>
        <v>1.0555000000000001</v>
      </c>
      <c r="R3436" s="10">
        <f t="shared" si="215"/>
        <v>62.827380952380949</v>
      </c>
      <c r="S3436" s="3" t="s">
        <v>8307</v>
      </c>
      <c r="T3436" s="3" t="s">
        <v>8308</v>
      </c>
    </row>
    <row r="3437" spans="1:20" ht="88" x14ac:dyDescent="0.2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14">
        <f t="shared" si="212"/>
        <v>42589.041666666664</v>
      </c>
      <c r="J3437" s="3">
        <v>1470538800</v>
      </c>
      <c r="K3437" s="14">
        <f t="shared" si="213"/>
        <v>42572.533483796295</v>
      </c>
      <c r="L3437" s="3">
        <v>1469112493</v>
      </c>
      <c r="M3437" s="3" t="b">
        <v>0</v>
      </c>
      <c r="N3437" s="3">
        <v>19</v>
      </c>
      <c r="O3437" s="3" t="b">
        <v>1</v>
      </c>
      <c r="P3437" s="3" t="s">
        <v>8266</v>
      </c>
      <c r="Q3437" s="8">
        <f t="shared" si="214"/>
        <v>1.1200000000000001</v>
      </c>
      <c r="R3437" s="10">
        <f t="shared" si="215"/>
        <v>58.94736842105263</v>
      </c>
      <c r="S3437" s="3" t="s">
        <v>8307</v>
      </c>
      <c r="T3437" s="3" t="s">
        <v>8308</v>
      </c>
    </row>
    <row r="3438" spans="1:20" ht="88" x14ac:dyDescent="0.2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14">
        <f t="shared" si="212"/>
        <v>41872.602777777778</v>
      </c>
      <c r="J3438" s="3">
        <v>1408638480</v>
      </c>
      <c r="K3438" s="14">
        <f t="shared" si="213"/>
        <v>41851.458252314813</v>
      </c>
      <c r="L3438" s="3">
        <v>1406811593</v>
      </c>
      <c r="M3438" s="3" t="b">
        <v>0</v>
      </c>
      <c r="N3438" s="3">
        <v>37</v>
      </c>
      <c r="O3438" s="3" t="b">
        <v>1</v>
      </c>
      <c r="P3438" s="3" t="s">
        <v>8266</v>
      </c>
      <c r="Q3438" s="8">
        <f t="shared" si="214"/>
        <v>1.0589999999999999</v>
      </c>
      <c r="R3438" s="10">
        <f t="shared" si="215"/>
        <v>143.1081081081081</v>
      </c>
      <c r="S3438" s="3" t="s">
        <v>8307</v>
      </c>
      <c r="T3438" s="3" t="s">
        <v>8308</v>
      </c>
    </row>
    <row r="3439" spans="1:20" ht="110" x14ac:dyDescent="0.2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14">
        <f t="shared" si="212"/>
        <v>42235.627546296295</v>
      </c>
      <c r="J3439" s="3">
        <v>1440003820</v>
      </c>
      <c r="K3439" s="14">
        <f t="shared" si="213"/>
        <v>42205.627546296295</v>
      </c>
      <c r="L3439" s="3">
        <v>1437411820</v>
      </c>
      <c r="M3439" s="3" t="b">
        <v>0</v>
      </c>
      <c r="N3439" s="3">
        <v>36</v>
      </c>
      <c r="O3439" s="3" t="b">
        <v>1</v>
      </c>
      <c r="P3439" s="3" t="s">
        <v>8266</v>
      </c>
      <c r="Q3439" s="8">
        <f t="shared" si="214"/>
        <v>1.01</v>
      </c>
      <c r="R3439" s="10">
        <f t="shared" si="215"/>
        <v>84.166666666666671</v>
      </c>
      <c r="S3439" s="3" t="s">
        <v>8307</v>
      </c>
      <c r="T3439" s="3" t="s">
        <v>8308</v>
      </c>
    </row>
    <row r="3440" spans="1:20" ht="110" x14ac:dyDescent="0.2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14">
        <f t="shared" si="212"/>
        <v>42126.791666666664</v>
      </c>
      <c r="J3440" s="3">
        <v>1430600400</v>
      </c>
      <c r="K3440" s="14">
        <f t="shared" si="213"/>
        <v>42100.844525462962</v>
      </c>
      <c r="L3440" s="3">
        <v>1428358567</v>
      </c>
      <c r="M3440" s="3" t="b">
        <v>0</v>
      </c>
      <c r="N3440" s="3">
        <v>14</v>
      </c>
      <c r="O3440" s="3" t="b">
        <v>1</v>
      </c>
      <c r="P3440" s="3" t="s">
        <v>8266</v>
      </c>
      <c r="Q3440" s="8">
        <f t="shared" si="214"/>
        <v>1.042</v>
      </c>
      <c r="R3440" s="10">
        <f t="shared" si="215"/>
        <v>186.07142857142858</v>
      </c>
      <c r="S3440" s="3" t="s">
        <v>8307</v>
      </c>
      <c r="T3440" s="3" t="s">
        <v>8308</v>
      </c>
    </row>
    <row r="3441" spans="1:20" ht="66" x14ac:dyDescent="0.2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14">
        <f t="shared" si="212"/>
        <v>42388.124305555553</v>
      </c>
      <c r="J3441" s="3">
        <v>1453179540</v>
      </c>
      <c r="K3441" s="14">
        <f t="shared" si="213"/>
        <v>42374.827893518515</v>
      </c>
      <c r="L3441" s="3">
        <v>1452030730</v>
      </c>
      <c r="M3441" s="3" t="b">
        <v>0</v>
      </c>
      <c r="N3441" s="3">
        <v>18</v>
      </c>
      <c r="O3441" s="3" t="b">
        <v>1</v>
      </c>
      <c r="P3441" s="3" t="s">
        <v>8266</v>
      </c>
      <c r="Q3441" s="8">
        <f t="shared" si="214"/>
        <v>1.3467833333333334</v>
      </c>
      <c r="R3441" s="10">
        <f t="shared" si="215"/>
        <v>89.785555555555561</v>
      </c>
      <c r="S3441" s="3" t="s">
        <v>8307</v>
      </c>
      <c r="T3441" s="3" t="s">
        <v>8308</v>
      </c>
    </row>
    <row r="3442" spans="1:20" ht="88" x14ac:dyDescent="0.2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14">
        <f t="shared" si="212"/>
        <v>41831.59375</v>
      </c>
      <c r="J3442" s="3">
        <v>1405095300</v>
      </c>
      <c r="K3442" s="14">
        <f t="shared" si="213"/>
        <v>41809.039675925924</v>
      </c>
      <c r="L3442" s="3">
        <v>1403146628</v>
      </c>
      <c r="M3442" s="3" t="b">
        <v>0</v>
      </c>
      <c r="N3442" s="3">
        <v>82</v>
      </c>
      <c r="O3442" s="3" t="b">
        <v>1</v>
      </c>
      <c r="P3442" s="3" t="s">
        <v>8266</v>
      </c>
      <c r="Q3442" s="8">
        <f t="shared" si="214"/>
        <v>1.052184</v>
      </c>
      <c r="R3442" s="10">
        <f t="shared" si="215"/>
        <v>64.157560975609755</v>
      </c>
      <c r="S3442" s="3" t="s">
        <v>8307</v>
      </c>
      <c r="T3442" s="3" t="s">
        <v>8308</v>
      </c>
    </row>
    <row r="3443" spans="1:20" ht="88" x14ac:dyDescent="0.2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14">
        <f t="shared" si="212"/>
        <v>42321.761805555558</v>
      </c>
      <c r="J3443" s="3">
        <v>1447445820</v>
      </c>
      <c r="K3443" s="14">
        <f t="shared" si="213"/>
        <v>42294.346307870372</v>
      </c>
      <c r="L3443" s="3">
        <v>1445077121</v>
      </c>
      <c r="M3443" s="3" t="b">
        <v>0</v>
      </c>
      <c r="N3443" s="3">
        <v>43</v>
      </c>
      <c r="O3443" s="3" t="b">
        <v>1</v>
      </c>
      <c r="P3443" s="3" t="s">
        <v>8266</v>
      </c>
      <c r="Q3443" s="8">
        <f t="shared" si="214"/>
        <v>1.026</v>
      </c>
      <c r="R3443" s="10">
        <f t="shared" si="215"/>
        <v>59.651162790697676</v>
      </c>
      <c r="S3443" s="3" t="s">
        <v>8307</v>
      </c>
      <c r="T3443" s="3" t="s">
        <v>8308</v>
      </c>
    </row>
    <row r="3444" spans="1:20" ht="110" x14ac:dyDescent="0.2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14">
        <f t="shared" si="212"/>
        <v>42154.75777777777</v>
      </c>
      <c r="J3444" s="3">
        <v>1433016672</v>
      </c>
      <c r="K3444" s="14">
        <f t="shared" si="213"/>
        <v>42124.757777777777</v>
      </c>
      <c r="L3444" s="3">
        <v>1430424672</v>
      </c>
      <c r="M3444" s="3" t="b">
        <v>0</v>
      </c>
      <c r="N3444" s="3">
        <v>8</v>
      </c>
      <c r="O3444" s="3" t="b">
        <v>1</v>
      </c>
      <c r="P3444" s="3" t="s">
        <v>8266</v>
      </c>
      <c r="Q3444" s="8">
        <f t="shared" si="214"/>
        <v>1</v>
      </c>
      <c r="R3444" s="10">
        <f t="shared" si="215"/>
        <v>31.25</v>
      </c>
      <c r="S3444" s="3" t="s">
        <v>8307</v>
      </c>
      <c r="T3444" s="3" t="s">
        <v>8308</v>
      </c>
    </row>
    <row r="3445" spans="1:20" ht="88" x14ac:dyDescent="0.2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14">
        <f t="shared" si="212"/>
        <v>41891.441504629627</v>
      </c>
      <c r="J3445" s="3">
        <v>1410266146</v>
      </c>
      <c r="K3445" s="14">
        <f t="shared" si="213"/>
        <v>41861.441504629627</v>
      </c>
      <c r="L3445" s="3">
        <v>1407674146</v>
      </c>
      <c r="M3445" s="3" t="b">
        <v>0</v>
      </c>
      <c r="N3445" s="3">
        <v>45</v>
      </c>
      <c r="O3445" s="3" t="b">
        <v>1</v>
      </c>
      <c r="P3445" s="3" t="s">
        <v>8266</v>
      </c>
      <c r="Q3445" s="8">
        <f t="shared" si="214"/>
        <v>1.855</v>
      </c>
      <c r="R3445" s="10">
        <f t="shared" si="215"/>
        <v>41.222222222222221</v>
      </c>
      <c r="S3445" s="3" t="s">
        <v>8307</v>
      </c>
      <c r="T3445" s="3" t="s">
        <v>8308</v>
      </c>
    </row>
    <row r="3446" spans="1:20" ht="88" x14ac:dyDescent="0.2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14">
        <f t="shared" si="212"/>
        <v>42529.499305555553</v>
      </c>
      <c r="J3446" s="3">
        <v>1465394340</v>
      </c>
      <c r="K3446" s="14">
        <f t="shared" si="213"/>
        <v>42521.20817129629</v>
      </c>
      <c r="L3446" s="3">
        <v>1464677986</v>
      </c>
      <c r="M3446" s="3" t="b">
        <v>0</v>
      </c>
      <c r="N3446" s="3">
        <v>20</v>
      </c>
      <c r="O3446" s="3" t="b">
        <v>1</v>
      </c>
      <c r="P3446" s="3" t="s">
        <v>8266</v>
      </c>
      <c r="Q3446" s="8">
        <f t="shared" si="214"/>
        <v>2.89</v>
      </c>
      <c r="R3446" s="10">
        <f t="shared" si="215"/>
        <v>43.35</v>
      </c>
      <c r="S3446" s="3" t="s">
        <v>8307</v>
      </c>
      <c r="T3446" s="3" t="s">
        <v>8308</v>
      </c>
    </row>
    <row r="3447" spans="1:20" ht="66" x14ac:dyDescent="0.2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14">
        <f t="shared" si="212"/>
        <v>42300.447175925925</v>
      </c>
      <c r="J3447" s="3">
        <v>1445604236</v>
      </c>
      <c r="K3447" s="14">
        <f t="shared" si="213"/>
        <v>42272.447175925925</v>
      </c>
      <c r="L3447" s="3">
        <v>1443185036</v>
      </c>
      <c r="M3447" s="3" t="b">
        <v>0</v>
      </c>
      <c r="N3447" s="3">
        <v>31</v>
      </c>
      <c r="O3447" s="3" t="b">
        <v>1</v>
      </c>
      <c r="P3447" s="3" t="s">
        <v>8266</v>
      </c>
      <c r="Q3447" s="8">
        <f t="shared" si="214"/>
        <v>1</v>
      </c>
      <c r="R3447" s="10">
        <f t="shared" si="215"/>
        <v>64.516129032258064</v>
      </c>
      <c r="S3447" s="3" t="s">
        <v>8307</v>
      </c>
      <c r="T3447" s="3" t="s">
        <v>8308</v>
      </c>
    </row>
    <row r="3448" spans="1:20" ht="110" x14ac:dyDescent="0.2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14">
        <f t="shared" si="212"/>
        <v>42040.430555555555</v>
      </c>
      <c r="J3448" s="3">
        <v>1423138800</v>
      </c>
      <c r="K3448" s="14">
        <f t="shared" si="213"/>
        <v>42016.749131944445</v>
      </c>
      <c r="L3448" s="3">
        <v>1421092725</v>
      </c>
      <c r="M3448" s="3" t="b">
        <v>0</v>
      </c>
      <c r="N3448" s="3">
        <v>25</v>
      </c>
      <c r="O3448" s="3" t="b">
        <v>1</v>
      </c>
      <c r="P3448" s="3" t="s">
        <v>8266</v>
      </c>
      <c r="Q3448" s="8">
        <f t="shared" si="214"/>
        <v>1.0820000000000001</v>
      </c>
      <c r="R3448" s="10">
        <f t="shared" si="215"/>
        <v>43.28</v>
      </c>
      <c r="S3448" s="3" t="s">
        <v>8307</v>
      </c>
      <c r="T3448" s="3" t="s">
        <v>8308</v>
      </c>
    </row>
    <row r="3449" spans="1:20" ht="66" x14ac:dyDescent="0.2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14">
        <f t="shared" si="212"/>
        <v>42447.764027777775</v>
      </c>
      <c r="J3449" s="3">
        <v>1458332412</v>
      </c>
      <c r="K3449" s="14">
        <f t="shared" si="213"/>
        <v>42402.805694444447</v>
      </c>
      <c r="L3449" s="3">
        <v>1454448012</v>
      </c>
      <c r="M3449" s="3" t="b">
        <v>0</v>
      </c>
      <c r="N3449" s="3">
        <v>14</v>
      </c>
      <c r="O3449" s="3" t="b">
        <v>1</v>
      </c>
      <c r="P3449" s="3" t="s">
        <v>8266</v>
      </c>
      <c r="Q3449" s="8">
        <f t="shared" si="214"/>
        <v>1.0780000000000001</v>
      </c>
      <c r="R3449" s="10">
        <f t="shared" si="215"/>
        <v>77</v>
      </c>
      <c r="S3449" s="3" t="s">
        <v>8307</v>
      </c>
      <c r="T3449" s="3" t="s">
        <v>8308</v>
      </c>
    </row>
    <row r="3450" spans="1:20" ht="88" x14ac:dyDescent="0.2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14">
        <f t="shared" si="212"/>
        <v>41990.035752314812</v>
      </c>
      <c r="J3450" s="3">
        <v>1418784689</v>
      </c>
      <c r="K3450" s="14">
        <f t="shared" si="213"/>
        <v>41960.035752314812</v>
      </c>
      <c r="L3450" s="3">
        <v>1416192689</v>
      </c>
      <c r="M3450" s="3" t="b">
        <v>0</v>
      </c>
      <c r="N3450" s="3">
        <v>45</v>
      </c>
      <c r="O3450" s="3" t="b">
        <v>1</v>
      </c>
      <c r="P3450" s="3" t="s">
        <v>8266</v>
      </c>
      <c r="Q3450" s="8">
        <f t="shared" si="214"/>
        <v>1.0976190476190477</v>
      </c>
      <c r="R3450" s="10">
        <f t="shared" si="215"/>
        <v>51.222222222222221</v>
      </c>
      <c r="S3450" s="3" t="s">
        <v>8307</v>
      </c>
      <c r="T3450" s="3" t="s">
        <v>8308</v>
      </c>
    </row>
    <row r="3451" spans="1:20" ht="88" x14ac:dyDescent="0.2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14">
        <f t="shared" si="212"/>
        <v>42560.083333333336</v>
      </c>
      <c r="J3451" s="3">
        <v>1468036800</v>
      </c>
      <c r="K3451" s="14">
        <f t="shared" si="213"/>
        <v>42531.969189814808</v>
      </c>
      <c r="L3451" s="3">
        <v>1465607738</v>
      </c>
      <c r="M3451" s="3" t="b">
        <v>0</v>
      </c>
      <c r="N3451" s="3">
        <v>20</v>
      </c>
      <c r="O3451" s="3" t="b">
        <v>1</v>
      </c>
      <c r="P3451" s="3" t="s">
        <v>8266</v>
      </c>
      <c r="Q3451" s="8">
        <f t="shared" si="214"/>
        <v>1.70625</v>
      </c>
      <c r="R3451" s="10">
        <f t="shared" si="215"/>
        <v>68.25</v>
      </c>
      <c r="S3451" s="3" t="s">
        <v>8307</v>
      </c>
      <c r="T3451" s="3" t="s">
        <v>8308</v>
      </c>
    </row>
    <row r="3452" spans="1:20" ht="88" x14ac:dyDescent="0.2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14">
        <f t="shared" si="212"/>
        <v>42096.579525462956</v>
      </c>
      <c r="J3452" s="3">
        <v>1427990071</v>
      </c>
      <c r="K3452" s="14">
        <f t="shared" si="213"/>
        <v>42036.621192129627</v>
      </c>
      <c r="L3452" s="3">
        <v>1422809671</v>
      </c>
      <c r="M3452" s="3" t="b">
        <v>0</v>
      </c>
      <c r="N3452" s="3">
        <v>39</v>
      </c>
      <c r="O3452" s="3" t="b">
        <v>1</v>
      </c>
      <c r="P3452" s="3" t="s">
        <v>8266</v>
      </c>
      <c r="Q3452" s="8">
        <f t="shared" si="214"/>
        <v>1.52</v>
      </c>
      <c r="R3452" s="10">
        <f t="shared" si="215"/>
        <v>19.487179487179485</v>
      </c>
      <c r="S3452" s="3" t="s">
        <v>8307</v>
      </c>
      <c r="T3452" s="3" t="s">
        <v>8308</v>
      </c>
    </row>
    <row r="3453" spans="1:20" ht="88" x14ac:dyDescent="0.2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14">
        <f t="shared" si="212"/>
        <v>42115.640358796292</v>
      </c>
      <c r="J3453" s="3">
        <v>1429636927</v>
      </c>
      <c r="K3453" s="14">
        <f t="shared" si="213"/>
        <v>42088.640358796292</v>
      </c>
      <c r="L3453" s="3">
        <v>1427304127</v>
      </c>
      <c r="M3453" s="3" t="b">
        <v>0</v>
      </c>
      <c r="N3453" s="3">
        <v>16</v>
      </c>
      <c r="O3453" s="3" t="b">
        <v>1</v>
      </c>
      <c r="P3453" s="3" t="s">
        <v>8266</v>
      </c>
      <c r="Q3453" s="8">
        <f t="shared" si="214"/>
        <v>1.0123076923076924</v>
      </c>
      <c r="R3453" s="10">
        <f t="shared" si="215"/>
        <v>41.125</v>
      </c>
      <c r="S3453" s="3" t="s">
        <v>8307</v>
      </c>
      <c r="T3453" s="3" t="s">
        <v>8308</v>
      </c>
    </row>
    <row r="3454" spans="1:20" ht="110" x14ac:dyDescent="0.2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14">
        <f t="shared" si="212"/>
        <v>41843.082638888889</v>
      </c>
      <c r="J3454" s="3">
        <v>1406087940</v>
      </c>
      <c r="K3454" s="14">
        <f t="shared" si="213"/>
        <v>41820.555856481478</v>
      </c>
      <c r="L3454" s="3">
        <v>1404141626</v>
      </c>
      <c r="M3454" s="3" t="b">
        <v>0</v>
      </c>
      <c r="N3454" s="3">
        <v>37</v>
      </c>
      <c r="O3454" s="3" t="b">
        <v>1</v>
      </c>
      <c r="P3454" s="3" t="s">
        <v>8266</v>
      </c>
      <c r="Q3454" s="8">
        <f t="shared" si="214"/>
        <v>1.532</v>
      </c>
      <c r="R3454" s="10">
        <f t="shared" si="215"/>
        <v>41.405405405405403</v>
      </c>
      <c r="S3454" s="3" t="s">
        <v>8307</v>
      </c>
      <c r="T3454" s="3" t="s">
        <v>8308</v>
      </c>
    </row>
    <row r="3455" spans="1:20" ht="88" x14ac:dyDescent="0.2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14">
        <f t="shared" si="212"/>
        <v>42595.895324074074</v>
      </c>
      <c r="J3455" s="3">
        <v>1471130956</v>
      </c>
      <c r="K3455" s="14">
        <f t="shared" si="213"/>
        <v>42535.895324074074</v>
      </c>
      <c r="L3455" s="3">
        <v>1465946956</v>
      </c>
      <c r="M3455" s="3" t="b">
        <v>0</v>
      </c>
      <c r="N3455" s="3">
        <v>14</v>
      </c>
      <c r="O3455" s="3" t="b">
        <v>1</v>
      </c>
      <c r="P3455" s="3" t="s">
        <v>8266</v>
      </c>
      <c r="Q3455" s="8">
        <f t="shared" si="214"/>
        <v>1.2833333333333334</v>
      </c>
      <c r="R3455" s="10">
        <f t="shared" si="215"/>
        <v>27.5</v>
      </c>
      <c r="S3455" s="3" t="s">
        <v>8307</v>
      </c>
      <c r="T3455" s="3" t="s">
        <v>8308</v>
      </c>
    </row>
    <row r="3456" spans="1:20" ht="110" x14ac:dyDescent="0.2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14">
        <f t="shared" si="212"/>
        <v>41851.615266203698</v>
      </c>
      <c r="J3456" s="3">
        <v>1406825159</v>
      </c>
      <c r="K3456" s="14">
        <f t="shared" si="213"/>
        <v>41821.615266203698</v>
      </c>
      <c r="L3456" s="3">
        <v>1404233159</v>
      </c>
      <c r="M3456" s="3" t="b">
        <v>0</v>
      </c>
      <c r="N3456" s="3">
        <v>21</v>
      </c>
      <c r="O3456" s="3" t="b">
        <v>1</v>
      </c>
      <c r="P3456" s="3" t="s">
        <v>8266</v>
      </c>
      <c r="Q3456" s="8">
        <f t="shared" si="214"/>
        <v>1.0071428571428571</v>
      </c>
      <c r="R3456" s="10">
        <f t="shared" si="215"/>
        <v>33.571428571428569</v>
      </c>
      <c r="S3456" s="3" t="s">
        <v>8307</v>
      </c>
      <c r="T3456" s="3" t="s">
        <v>8308</v>
      </c>
    </row>
    <row r="3457" spans="1:20" ht="110" x14ac:dyDescent="0.2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14">
        <f t="shared" si="212"/>
        <v>42656.666979166665</v>
      </c>
      <c r="J3457" s="3">
        <v>1476381627</v>
      </c>
      <c r="K3457" s="14">
        <f t="shared" si="213"/>
        <v>42626.666979166665</v>
      </c>
      <c r="L3457" s="3">
        <v>1473789627</v>
      </c>
      <c r="M3457" s="3" t="b">
        <v>0</v>
      </c>
      <c r="N3457" s="3">
        <v>69</v>
      </c>
      <c r="O3457" s="3" t="b">
        <v>1</v>
      </c>
      <c r="P3457" s="3" t="s">
        <v>8266</v>
      </c>
      <c r="Q3457" s="8">
        <f t="shared" si="214"/>
        <v>1.0065</v>
      </c>
      <c r="R3457" s="10">
        <f t="shared" si="215"/>
        <v>145.86956521739131</v>
      </c>
      <c r="S3457" s="3" t="s">
        <v>8307</v>
      </c>
      <c r="T3457" s="3" t="s">
        <v>8308</v>
      </c>
    </row>
    <row r="3458" spans="1:20" ht="88" x14ac:dyDescent="0.2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14">
        <f t="shared" si="212"/>
        <v>41852.207638888889</v>
      </c>
      <c r="J3458" s="3">
        <v>1406876340</v>
      </c>
      <c r="K3458" s="14">
        <f t="shared" si="213"/>
        <v>41821.122303240736</v>
      </c>
      <c r="L3458" s="3">
        <v>1404190567</v>
      </c>
      <c r="M3458" s="3" t="b">
        <v>0</v>
      </c>
      <c r="N3458" s="3">
        <v>16</v>
      </c>
      <c r="O3458" s="3" t="b">
        <v>1</v>
      </c>
      <c r="P3458" s="3" t="s">
        <v>8266</v>
      </c>
      <c r="Q3458" s="8">
        <f t="shared" si="214"/>
        <v>1.913</v>
      </c>
      <c r="R3458" s="10">
        <f t="shared" si="215"/>
        <v>358.6875</v>
      </c>
      <c r="S3458" s="3" t="s">
        <v>8307</v>
      </c>
      <c r="T3458" s="3" t="s">
        <v>8308</v>
      </c>
    </row>
    <row r="3459" spans="1:20" ht="66" x14ac:dyDescent="0.2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14">
        <f t="shared" ref="I3459:I3522" si="216">(((J3459/60)/60)/24)+DATE(1970,1,1)+(-2/24)</f>
        <v>42047.165972222218</v>
      </c>
      <c r="J3459" s="3">
        <v>1423720740</v>
      </c>
      <c r="K3459" s="14">
        <f t="shared" ref="K3459:K3522" si="217">(L3459/86400)+25569+(-2/24)</f>
        <v>42016.623344907406</v>
      </c>
      <c r="L3459" s="3">
        <v>1421081857</v>
      </c>
      <c r="M3459" s="3" t="b">
        <v>0</v>
      </c>
      <c r="N3459" s="3">
        <v>55</v>
      </c>
      <c r="O3459" s="3" t="b">
        <v>1</v>
      </c>
      <c r="P3459" s="3" t="s">
        <v>8266</v>
      </c>
      <c r="Q3459" s="8">
        <f t="shared" ref="Q3459:Q3522" si="218">E3459/D3459</f>
        <v>1.4019999999999999</v>
      </c>
      <c r="R3459" s="10">
        <f t="shared" ref="R3459:R3522" si="219">E3459/N3459</f>
        <v>50.981818181818184</v>
      </c>
      <c r="S3459" s="3" t="s">
        <v>8307</v>
      </c>
      <c r="T3459" s="3" t="s">
        <v>8308</v>
      </c>
    </row>
    <row r="3460" spans="1:20" ht="110" x14ac:dyDescent="0.2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14">
        <f t="shared" si="216"/>
        <v>42038.102083333331</v>
      </c>
      <c r="J3460" s="3">
        <v>1422937620</v>
      </c>
      <c r="K3460" s="14">
        <f t="shared" si="217"/>
        <v>42011.119247685179</v>
      </c>
      <c r="L3460" s="3">
        <v>1420606303</v>
      </c>
      <c r="M3460" s="3" t="b">
        <v>0</v>
      </c>
      <c r="N3460" s="3">
        <v>27</v>
      </c>
      <c r="O3460" s="3" t="b">
        <v>1</v>
      </c>
      <c r="P3460" s="3" t="s">
        <v>8266</v>
      </c>
      <c r="Q3460" s="8">
        <f t="shared" si="218"/>
        <v>1.2433537832310839</v>
      </c>
      <c r="R3460" s="10">
        <f t="shared" si="219"/>
        <v>45.037037037037038</v>
      </c>
      <c r="S3460" s="3" t="s">
        <v>8307</v>
      </c>
      <c r="T3460" s="3" t="s">
        <v>8308</v>
      </c>
    </row>
    <row r="3461" spans="1:20" ht="88" x14ac:dyDescent="0.2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14">
        <f t="shared" si="216"/>
        <v>42510.396527777775</v>
      </c>
      <c r="J3461" s="3">
        <v>1463743860</v>
      </c>
      <c r="K3461" s="14">
        <f t="shared" si="217"/>
        <v>42480.396527777775</v>
      </c>
      <c r="L3461" s="3">
        <v>1461151860</v>
      </c>
      <c r="M3461" s="3" t="b">
        <v>0</v>
      </c>
      <c r="N3461" s="3">
        <v>36</v>
      </c>
      <c r="O3461" s="3" t="b">
        <v>1</v>
      </c>
      <c r="P3461" s="3" t="s">
        <v>8266</v>
      </c>
      <c r="Q3461" s="8">
        <f t="shared" si="218"/>
        <v>1.262</v>
      </c>
      <c r="R3461" s="10">
        <f t="shared" si="219"/>
        <v>17.527777777777779</v>
      </c>
      <c r="S3461" s="3" t="s">
        <v>8307</v>
      </c>
      <c r="T3461" s="3" t="s">
        <v>8308</v>
      </c>
    </row>
    <row r="3462" spans="1:20" ht="88" x14ac:dyDescent="0.2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14">
        <f t="shared" si="216"/>
        <v>41866.443888888884</v>
      </c>
      <c r="J3462" s="3">
        <v>1408106352</v>
      </c>
      <c r="K3462" s="14">
        <f t="shared" si="217"/>
        <v>41852.443888888891</v>
      </c>
      <c r="L3462" s="3">
        <v>1406896752</v>
      </c>
      <c r="M3462" s="3" t="b">
        <v>0</v>
      </c>
      <c r="N3462" s="3">
        <v>19</v>
      </c>
      <c r="O3462" s="3" t="b">
        <v>1</v>
      </c>
      <c r="P3462" s="3" t="s">
        <v>8266</v>
      </c>
      <c r="Q3462" s="8">
        <f t="shared" si="218"/>
        <v>1.9</v>
      </c>
      <c r="R3462" s="10">
        <f t="shared" si="219"/>
        <v>50</v>
      </c>
      <c r="S3462" s="3" t="s">
        <v>8307</v>
      </c>
      <c r="T3462" s="3" t="s">
        <v>8308</v>
      </c>
    </row>
    <row r="3463" spans="1:20" ht="88" x14ac:dyDescent="0.2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14">
        <f t="shared" si="216"/>
        <v>42672.041666666664</v>
      </c>
      <c r="J3463" s="3">
        <v>1477710000</v>
      </c>
      <c r="K3463" s="14">
        <f t="shared" si="217"/>
        <v>42643.549525462957</v>
      </c>
      <c r="L3463" s="3">
        <v>1475248279</v>
      </c>
      <c r="M3463" s="3" t="b">
        <v>0</v>
      </c>
      <c r="N3463" s="3">
        <v>12</v>
      </c>
      <c r="O3463" s="3" t="b">
        <v>1</v>
      </c>
      <c r="P3463" s="3" t="s">
        <v>8266</v>
      </c>
      <c r="Q3463" s="8">
        <f t="shared" si="218"/>
        <v>1.39</v>
      </c>
      <c r="R3463" s="10">
        <f t="shared" si="219"/>
        <v>57.916666666666664</v>
      </c>
      <c r="S3463" s="3" t="s">
        <v>8307</v>
      </c>
      <c r="T3463" s="3" t="s">
        <v>8308</v>
      </c>
    </row>
    <row r="3464" spans="1:20" ht="88" x14ac:dyDescent="0.2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14">
        <f t="shared" si="216"/>
        <v>42195.666666666664</v>
      </c>
      <c r="J3464" s="3">
        <v>1436551200</v>
      </c>
      <c r="K3464" s="14">
        <f t="shared" si="217"/>
        <v>42179.815138888887</v>
      </c>
      <c r="L3464" s="3">
        <v>1435181628</v>
      </c>
      <c r="M3464" s="3" t="b">
        <v>0</v>
      </c>
      <c r="N3464" s="3">
        <v>17</v>
      </c>
      <c r="O3464" s="3" t="b">
        <v>1</v>
      </c>
      <c r="P3464" s="3" t="s">
        <v>8266</v>
      </c>
      <c r="Q3464" s="8">
        <f t="shared" si="218"/>
        <v>2.02</v>
      </c>
      <c r="R3464" s="10">
        <f t="shared" si="219"/>
        <v>29.705882352941178</v>
      </c>
      <c r="S3464" s="3" t="s">
        <v>8307</v>
      </c>
      <c r="T3464" s="3" t="s">
        <v>8308</v>
      </c>
    </row>
    <row r="3465" spans="1:20" ht="88" x14ac:dyDescent="0.2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14">
        <f t="shared" si="216"/>
        <v>42654.082638888889</v>
      </c>
      <c r="J3465" s="3">
        <v>1476158340</v>
      </c>
      <c r="K3465" s="14">
        <f t="shared" si="217"/>
        <v>42612.835474537038</v>
      </c>
      <c r="L3465" s="3">
        <v>1472594585</v>
      </c>
      <c r="M3465" s="3" t="b">
        <v>0</v>
      </c>
      <c r="N3465" s="3">
        <v>114</v>
      </c>
      <c r="O3465" s="3" t="b">
        <v>1</v>
      </c>
      <c r="P3465" s="3" t="s">
        <v>8266</v>
      </c>
      <c r="Q3465" s="8">
        <f t="shared" si="218"/>
        <v>1.0338000000000001</v>
      </c>
      <c r="R3465" s="10">
        <f t="shared" si="219"/>
        <v>90.684210526315795</v>
      </c>
      <c r="S3465" s="3" t="s">
        <v>8307</v>
      </c>
      <c r="T3465" s="3" t="s">
        <v>8308</v>
      </c>
    </row>
    <row r="3466" spans="1:20" ht="110" x14ac:dyDescent="0.2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14">
        <f t="shared" si="216"/>
        <v>42605.046724537031</v>
      </c>
      <c r="J3466" s="3">
        <v>1471921637</v>
      </c>
      <c r="K3466" s="14">
        <f t="shared" si="217"/>
        <v>42575.046724537031</v>
      </c>
      <c r="L3466" s="3">
        <v>1469329637</v>
      </c>
      <c r="M3466" s="3" t="b">
        <v>0</v>
      </c>
      <c r="N3466" s="3">
        <v>93</v>
      </c>
      <c r="O3466" s="3" t="b">
        <v>1</v>
      </c>
      <c r="P3466" s="3" t="s">
        <v>8266</v>
      </c>
      <c r="Q3466" s="8">
        <f t="shared" si="218"/>
        <v>1.023236</v>
      </c>
      <c r="R3466" s="10">
        <f t="shared" si="219"/>
        <v>55.012688172043013</v>
      </c>
      <c r="S3466" s="3" t="s">
        <v>8307</v>
      </c>
      <c r="T3466" s="3" t="s">
        <v>8308</v>
      </c>
    </row>
    <row r="3467" spans="1:20" ht="110" x14ac:dyDescent="0.2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14">
        <f t="shared" si="216"/>
        <v>42225.583333333336</v>
      </c>
      <c r="J3467" s="3">
        <v>1439136000</v>
      </c>
      <c r="K3467" s="14">
        <f t="shared" si="217"/>
        <v>42200.542499999996</v>
      </c>
      <c r="L3467" s="3">
        <v>1436972472</v>
      </c>
      <c r="M3467" s="3" t="b">
        <v>0</v>
      </c>
      <c r="N3467" s="3">
        <v>36</v>
      </c>
      <c r="O3467" s="3" t="b">
        <v>1</v>
      </c>
      <c r="P3467" s="3" t="s">
        <v>8266</v>
      </c>
      <c r="Q3467" s="8">
        <f t="shared" si="218"/>
        <v>1.03</v>
      </c>
      <c r="R3467" s="10">
        <f t="shared" si="219"/>
        <v>57.222222222222221</v>
      </c>
      <c r="S3467" s="3" t="s">
        <v>8307</v>
      </c>
      <c r="T3467" s="3" t="s">
        <v>8308</v>
      </c>
    </row>
    <row r="3468" spans="1:20" ht="66" x14ac:dyDescent="0.2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14">
        <f t="shared" si="216"/>
        <v>42479.894097222219</v>
      </c>
      <c r="J3468" s="3">
        <v>1461108450</v>
      </c>
      <c r="K3468" s="14">
        <f t="shared" si="217"/>
        <v>42419.935763888883</v>
      </c>
      <c r="L3468" s="3">
        <v>1455928050</v>
      </c>
      <c r="M3468" s="3" t="b">
        <v>0</v>
      </c>
      <c r="N3468" s="3">
        <v>61</v>
      </c>
      <c r="O3468" s="3" t="b">
        <v>1</v>
      </c>
      <c r="P3468" s="3" t="s">
        <v>8266</v>
      </c>
      <c r="Q3468" s="8">
        <f t="shared" si="218"/>
        <v>1.2714285714285714</v>
      </c>
      <c r="R3468" s="10">
        <f t="shared" si="219"/>
        <v>72.950819672131146</v>
      </c>
      <c r="S3468" s="3" t="s">
        <v>8307</v>
      </c>
      <c r="T3468" s="3" t="s">
        <v>8308</v>
      </c>
    </row>
    <row r="3469" spans="1:20" ht="22" x14ac:dyDescent="0.2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14">
        <f t="shared" si="216"/>
        <v>42083.546666666669</v>
      </c>
      <c r="J3469" s="3">
        <v>1426864032</v>
      </c>
      <c r="K3469" s="14">
        <f t="shared" si="217"/>
        <v>42053.588333333326</v>
      </c>
      <c r="L3469" s="3">
        <v>1424275632</v>
      </c>
      <c r="M3469" s="3" t="b">
        <v>0</v>
      </c>
      <c r="N3469" s="3">
        <v>47</v>
      </c>
      <c r="O3469" s="3" t="b">
        <v>1</v>
      </c>
      <c r="P3469" s="3" t="s">
        <v>8266</v>
      </c>
      <c r="Q3469" s="8">
        <f t="shared" si="218"/>
        <v>1.01</v>
      </c>
      <c r="R3469" s="10">
        <f t="shared" si="219"/>
        <v>64.468085106382972</v>
      </c>
      <c r="S3469" s="3" t="s">
        <v>8307</v>
      </c>
      <c r="T3469" s="3" t="s">
        <v>8308</v>
      </c>
    </row>
    <row r="3470" spans="1:20" ht="66" x14ac:dyDescent="0.2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14">
        <f t="shared" si="216"/>
        <v>42634.041666666664</v>
      </c>
      <c r="J3470" s="3">
        <v>1474426800</v>
      </c>
      <c r="K3470" s="14">
        <f t="shared" si="217"/>
        <v>42605.68204861111</v>
      </c>
      <c r="L3470" s="3">
        <v>1471976529</v>
      </c>
      <c r="M3470" s="3" t="b">
        <v>0</v>
      </c>
      <c r="N3470" s="3">
        <v>17</v>
      </c>
      <c r="O3470" s="3" t="b">
        <v>1</v>
      </c>
      <c r="P3470" s="3" t="s">
        <v>8266</v>
      </c>
      <c r="Q3470" s="8">
        <f t="shared" si="218"/>
        <v>1.2178</v>
      </c>
      <c r="R3470" s="10">
        <f t="shared" si="219"/>
        <v>716.35294117647061</v>
      </c>
      <c r="S3470" s="3" t="s">
        <v>8307</v>
      </c>
      <c r="T3470" s="3" t="s">
        <v>8308</v>
      </c>
    </row>
    <row r="3471" spans="1:20" ht="110" x14ac:dyDescent="0.2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14">
        <f t="shared" si="216"/>
        <v>42488.558391203704</v>
      </c>
      <c r="J3471" s="3">
        <v>1461857045</v>
      </c>
      <c r="K3471" s="14">
        <f t="shared" si="217"/>
        <v>42458.558391203704</v>
      </c>
      <c r="L3471" s="3">
        <v>1459265045</v>
      </c>
      <c r="M3471" s="3" t="b">
        <v>0</v>
      </c>
      <c r="N3471" s="3">
        <v>63</v>
      </c>
      <c r="O3471" s="3" t="b">
        <v>1</v>
      </c>
      <c r="P3471" s="3" t="s">
        <v>8266</v>
      </c>
      <c r="Q3471" s="8">
        <f t="shared" si="218"/>
        <v>1.1339285714285714</v>
      </c>
      <c r="R3471" s="10">
        <f t="shared" si="219"/>
        <v>50.396825396825399</v>
      </c>
      <c r="S3471" s="3" t="s">
        <v>8307</v>
      </c>
      <c r="T3471" s="3" t="s">
        <v>8308</v>
      </c>
    </row>
    <row r="3472" spans="1:20" ht="66" x14ac:dyDescent="0.2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14">
        <f t="shared" si="216"/>
        <v>42566.818055555552</v>
      </c>
      <c r="J3472" s="3">
        <v>1468618680</v>
      </c>
      <c r="K3472" s="14">
        <f t="shared" si="217"/>
        <v>42528.938680555548</v>
      </c>
      <c r="L3472" s="3">
        <v>1465345902</v>
      </c>
      <c r="M3472" s="3" t="b">
        <v>0</v>
      </c>
      <c r="N3472" s="3">
        <v>9</v>
      </c>
      <c r="O3472" s="3" t="b">
        <v>1</v>
      </c>
      <c r="P3472" s="3" t="s">
        <v>8266</v>
      </c>
      <c r="Q3472" s="8">
        <f t="shared" si="218"/>
        <v>1.5</v>
      </c>
      <c r="R3472" s="10">
        <f t="shared" si="219"/>
        <v>41.666666666666664</v>
      </c>
      <c r="S3472" s="3" t="s">
        <v>8307</v>
      </c>
      <c r="T3472" s="3" t="s">
        <v>8308</v>
      </c>
    </row>
    <row r="3473" spans="1:20" ht="88" x14ac:dyDescent="0.2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14">
        <f t="shared" si="216"/>
        <v>41882.75</v>
      </c>
      <c r="J3473" s="3">
        <v>1409515200</v>
      </c>
      <c r="K3473" s="14">
        <f t="shared" si="217"/>
        <v>41841.73715277778</v>
      </c>
      <c r="L3473" s="3">
        <v>1405971690</v>
      </c>
      <c r="M3473" s="3" t="b">
        <v>0</v>
      </c>
      <c r="N3473" s="3">
        <v>30</v>
      </c>
      <c r="O3473" s="3" t="b">
        <v>1</v>
      </c>
      <c r="P3473" s="3" t="s">
        <v>8266</v>
      </c>
      <c r="Q3473" s="8">
        <f t="shared" si="218"/>
        <v>2.1459999999999999</v>
      </c>
      <c r="R3473" s="10">
        <f t="shared" si="219"/>
        <v>35.766666666666666</v>
      </c>
      <c r="S3473" s="3" t="s">
        <v>8307</v>
      </c>
      <c r="T3473" s="3" t="s">
        <v>8308</v>
      </c>
    </row>
    <row r="3474" spans="1:20" ht="110" x14ac:dyDescent="0.2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14">
        <f t="shared" si="216"/>
        <v>41949.165972222218</v>
      </c>
      <c r="J3474" s="3">
        <v>1415253540</v>
      </c>
      <c r="K3474" s="14">
        <f t="shared" si="217"/>
        <v>41928.087164351848</v>
      </c>
      <c r="L3474" s="3">
        <v>1413432331</v>
      </c>
      <c r="M3474" s="3" t="b">
        <v>0</v>
      </c>
      <c r="N3474" s="3">
        <v>23</v>
      </c>
      <c r="O3474" s="3" t="b">
        <v>1</v>
      </c>
      <c r="P3474" s="3" t="s">
        <v>8266</v>
      </c>
      <c r="Q3474" s="8">
        <f t="shared" si="218"/>
        <v>1.0205</v>
      </c>
      <c r="R3474" s="10">
        <f t="shared" si="219"/>
        <v>88.739130434782609</v>
      </c>
      <c r="S3474" s="3" t="s">
        <v>8307</v>
      </c>
      <c r="T3474" s="3" t="s">
        <v>8308</v>
      </c>
    </row>
    <row r="3475" spans="1:20" ht="110" x14ac:dyDescent="0.2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14">
        <f t="shared" si="216"/>
        <v>42083.768749999996</v>
      </c>
      <c r="J3475" s="3">
        <v>1426883220</v>
      </c>
      <c r="K3475" s="14">
        <f t="shared" si="217"/>
        <v>42062.751111111109</v>
      </c>
      <c r="L3475" s="3">
        <v>1425067296</v>
      </c>
      <c r="M3475" s="3" t="b">
        <v>0</v>
      </c>
      <c r="N3475" s="3">
        <v>33</v>
      </c>
      <c r="O3475" s="3" t="b">
        <v>1</v>
      </c>
      <c r="P3475" s="3" t="s">
        <v>8266</v>
      </c>
      <c r="Q3475" s="8">
        <f t="shared" si="218"/>
        <v>1</v>
      </c>
      <c r="R3475" s="10">
        <f t="shared" si="219"/>
        <v>148.4848484848485</v>
      </c>
      <c r="S3475" s="3" t="s">
        <v>8307</v>
      </c>
      <c r="T3475" s="3" t="s">
        <v>8308</v>
      </c>
    </row>
    <row r="3476" spans="1:20" ht="88" x14ac:dyDescent="0.2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14">
        <f t="shared" si="216"/>
        <v>42571.418182870366</v>
      </c>
      <c r="J3476" s="3">
        <v>1469016131</v>
      </c>
      <c r="K3476" s="14">
        <f t="shared" si="217"/>
        <v>42541.418182870366</v>
      </c>
      <c r="L3476" s="3">
        <v>1466424131</v>
      </c>
      <c r="M3476" s="3" t="b">
        <v>0</v>
      </c>
      <c r="N3476" s="3">
        <v>39</v>
      </c>
      <c r="O3476" s="3" t="b">
        <v>1</v>
      </c>
      <c r="P3476" s="3" t="s">
        <v>8266</v>
      </c>
      <c r="Q3476" s="8">
        <f t="shared" si="218"/>
        <v>1.01</v>
      </c>
      <c r="R3476" s="10">
        <f t="shared" si="219"/>
        <v>51.794871794871796</v>
      </c>
      <c r="S3476" s="3" t="s">
        <v>8307</v>
      </c>
      <c r="T3476" s="3" t="s">
        <v>8308</v>
      </c>
    </row>
    <row r="3477" spans="1:20" ht="88" x14ac:dyDescent="0.2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14">
        <f t="shared" si="216"/>
        <v>41945.916666666664</v>
      </c>
      <c r="J3477" s="3">
        <v>1414972800</v>
      </c>
      <c r="K3477" s="14">
        <f t="shared" si="217"/>
        <v>41918.797499999993</v>
      </c>
      <c r="L3477" s="3">
        <v>1412629704</v>
      </c>
      <c r="M3477" s="3" t="b">
        <v>0</v>
      </c>
      <c r="N3477" s="3">
        <v>17</v>
      </c>
      <c r="O3477" s="3" t="b">
        <v>1</v>
      </c>
      <c r="P3477" s="3" t="s">
        <v>8266</v>
      </c>
      <c r="Q3477" s="8">
        <f t="shared" si="218"/>
        <v>1.1333333333333333</v>
      </c>
      <c r="R3477" s="10">
        <f t="shared" si="219"/>
        <v>20</v>
      </c>
      <c r="S3477" s="3" t="s">
        <v>8307</v>
      </c>
      <c r="T3477" s="3" t="s">
        <v>8308</v>
      </c>
    </row>
    <row r="3478" spans="1:20" ht="110" x14ac:dyDescent="0.2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14">
        <f t="shared" si="216"/>
        <v>41939.041666666664</v>
      </c>
      <c r="J3478" s="3">
        <v>1414378800</v>
      </c>
      <c r="K3478" s="14">
        <f t="shared" si="217"/>
        <v>41921.196643518517</v>
      </c>
      <c r="L3478" s="3">
        <v>1412836990</v>
      </c>
      <c r="M3478" s="3" t="b">
        <v>0</v>
      </c>
      <c r="N3478" s="3">
        <v>6</v>
      </c>
      <c r="O3478" s="3" t="b">
        <v>1</v>
      </c>
      <c r="P3478" s="3" t="s">
        <v>8266</v>
      </c>
      <c r="Q3478" s="8">
        <f t="shared" si="218"/>
        <v>1.04</v>
      </c>
      <c r="R3478" s="10">
        <f t="shared" si="219"/>
        <v>52</v>
      </c>
      <c r="S3478" s="3" t="s">
        <v>8307</v>
      </c>
      <c r="T3478" s="3" t="s">
        <v>8308</v>
      </c>
    </row>
    <row r="3479" spans="1:20" ht="88" x14ac:dyDescent="0.2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14">
        <f t="shared" si="216"/>
        <v>42141.041666666664</v>
      </c>
      <c r="J3479" s="3">
        <v>1431831600</v>
      </c>
      <c r="K3479" s="14">
        <f t="shared" si="217"/>
        <v>42128.653275462959</v>
      </c>
      <c r="L3479" s="3">
        <v>1430761243</v>
      </c>
      <c r="M3479" s="3" t="b">
        <v>0</v>
      </c>
      <c r="N3479" s="3">
        <v>39</v>
      </c>
      <c r="O3479" s="3" t="b">
        <v>1</v>
      </c>
      <c r="P3479" s="3" t="s">
        <v>8266</v>
      </c>
      <c r="Q3479" s="8">
        <f t="shared" si="218"/>
        <v>1.1533333333333333</v>
      </c>
      <c r="R3479" s="10">
        <f t="shared" si="219"/>
        <v>53.230769230769234</v>
      </c>
      <c r="S3479" s="3" t="s">
        <v>8307</v>
      </c>
      <c r="T3479" s="3" t="s">
        <v>8308</v>
      </c>
    </row>
    <row r="3480" spans="1:20" ht="110" x14ac:dyDescent="0.2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14">
        <f t="shared" si="216"/>
        <v>42079.791666666664</v>
      </c>
      <c r="J3480" s="3">
        <v>1426539600</v>
      </c>
      <c r="K3480" s="14">
        <f t="shared" si="217"/>
        <v>42053.833587962959</v>
      </c>
      <c r="L3480" s="3">
        <v>1424296822</v>
      </c>
      <c r="M3480" s="3" t="b">
        <v>0</v>
      </c>
      <c r="N3480" s="3">
        <v>57</v>
      </c>
      <c r="O3480" s="3" t="b">
        <v>1</v>
      </c>
      <c r="P3480" s="3" t="s">
        <v>8266</v>
      </c>
      <c r="Q3480" s="8">
        <f t="shared" si="218"/>
        <v>1.1285000000000001</v>
      </c>
      <c r="R3480" s="10">
        <f t="shared" si="219"/>
        <v>39.596491228070178</v>
      </c>
      <c r="S3480" s="3" t="s">
        <v>8307</v>
      </c>
      <c r="T3480" s="3" t="s">
        <v>8308</v>
      </c>
    </row>
    <row r="3481" spans="1:20" ht="88" x14ac:dyDescent="0.2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14">
        <f t="shared" si="216"/>
        <v>41811.771759259253</v>
      </c>
      <c r="J3481" s="3">
        <v>1403382680</v>
      </c>
      <c r="K3481" s="14">
        <f t="shared" si="217"/>
        <v>41781.77175925926</v>
      </c>
      <c r="L3481" s="3">
        <v>1400790680</v>
      </c>
      <c r="M3481" s="3" t="b">
        <v>0</v>
      </c>
      <c r="N3481" s="3">
        <v>56</v>
      </c>
      <c r="O3481" s="3" t="b">
        <v>1</v>
      </c>
      <c r="P3481" s="3" t="s">
        <v>8266</v>
      </c>
      <c r="Q3481" s="8">
        <f t="shared" si="218"/>
        <v>1.2786666666666666</v>
      </c>
      <c r="R3481" s="10">
        <f t="shared" si="219"/>
        <v>34.25</v>
      </c>
      <c r="S3481" s="3" t="s">
        <v>8307</v>
      </c>
      <c r="T3481" s="3" t="s">
        <v>8308</v>
      </c>
    </row>
    <row r="3482" spans="1:20" ht="110" x14ac:dyDescent="0.2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14">
        <f t="shared" si="216"/>
        <v>42195.791666666664</v>
      </c>
      <c r="J3482" s="3">
        <v>1436562000</v>
      </c>
      <c r="K3482" s="14">
        <f t="shared" si="217"/>
        <v>42171.234108796292</v>
      </c>
      <c r="L3482" s="3">
        <v>1434440227</v>
      </c>
      <c r="M3482" s="3" t="b">
        <v>0</v>
      </c>
      <c r="N3482" s="3">
        <v>13</v>
      </c>
      <c r="O3482" s="3" t="b">
        <v>1</v>
      </c>
      <c r="P3482" s="3" t="s">
        <v>8266</v>
      </c>
      <c r="Q3482" s="8">
        <f t="shared" si="218"/>
        <v>1.4266666666666667</v>
      </c>
      <c r="R3482" s="10">
        <f t="shared" si="219"/>
        <v>164.61538461538461</v>
      </c>
      <c r="S3482" s="3" t="s">
        <v>8307</v>
      </c>
      <c r="T3482" s="3" t="s">
        <v>8308</v>
      </c>
    </row>
    <row r="3483" spans="1:20" ht="110" x14ac:dyDescent="0.2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14">
        <f t="shared" si="216"/>
        <v>42006.164212962954</v>
      </c>
      <c r="J3483" s="3">
        <v>1420178188</v>
      </c>
      <c r="K3483" s="14">
        <f t="shared" si="217"/>
        <v>41989.164212962962</v>
      </c>
      <c r="L3483" s="3">
        <v>1418709388</v>
      </c>
      <c r="M3483" s="3" t="b">
        <v>0</v>
      </c>
      <c r="N3483" s="3">
        <v>95</v>
      </c>
      <c r="O3483" s="3" t="b">
        <v>1</v>
      </c>
      <c r="P3483" s="3" t="s">
        <v>8266</v>
      </c>
      <c r="Q3483" s="8">
        <f t="shared" si="218"/>
        <v>1.1879999999999999</v>
      </c>
      <c r="R3483" s="10">
        <f t="shared" si="219"/>
        <v>125.05263157894737</v>
      </c>
      <c r="S3483" s="3" t="s">
        <v>8307</v>
      </c>
      <c r="T3483" s="3" t="s">
        <v>8308</v>
      </c>
    </row>
    <row r="3484" spans="1:20" ht="88" x14ac:dyDescent="0.2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14">
        <f t="shared" si="216"/>
        <v>41826.688263888886</v>
      </c>
      <c r="J3484" s="3">
        <v>1404671466</v>
      </c>
      <c r="K3484" s="14">
        <f t="shared" si="217"/>
        <v>41796.688263888886</v>
      </c>
      <c r="L3484" s="3">
        <v>1402079466</v>
      </c>
      <c r="M3484" s="3" t="b">
        <v>0</v>
      </c>
      <c r="N3484" s="3">
        <v>80</v>
      </c>
      <c r="O3484" s="3" t="b">
        <v>1</v>
      </c>
      <c r="P3484" s="3" t="s">
        <v>8266</v>
      </c>
      <c r="Q3484" s="8">
        <f t="shared" si="218"/>
        <v>1.3833333333333333</v>
      </c>
      <c r="R3484" s="10">
        <f t="shared" si="219"/>
        <v>51.875</v>
      </c>
      <c r="S3484" s="3" t="s">
        <v>8307</v>
      </c>
      <c r="T3484" s="3" t="s">
        <v>8308</v>
      </c>
    </row>
    <row r="3485" spans="1:20" ht="88" x14ac:dyDescent="0.2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14">
        <f t="shared" si="216"/>
        <v>41823.585428240738</v>
      </c>
      <c r="J3485" s="3">
        <v>1404403381</v>
      </c>
      <c r="K3485" s="14">
        <f t="shared" si="217"/>
        <v>41793.585428240738</v>
      </c>
      <c r="L3485" s="3">
        <v>1401811381</v>
      </c>
      <c r="M3485" s="3" t="b">
        <v>0</v>
      </c>
      <c r="N3485" s="3">
        <v>133</v>
      </c>
      <c r="O3485" s="3" t="b">
        <v>1</v>
      </c>
      <c r="P3485" s="3" t="s">
        <v>8266</v>
      </c>
      <c r="Q3485" s="8">
        <f t="shared" si="218"/>
        <v>1.599402985074627</v>
      </c>
      <c r="R3485" s="10">
        <f t="shared" si="219"/>
        <v>40.285714285714285</v>
      </c>
      <c r="S3485" s="3" t="s">
        <v>8307</v>
      </c>
      <c r="T3485" s="3" t="s">
        <v>8308</v>
      </c>
    </row>
    <row r="3486" spans="1:20" ht="110" x14ac:dyDescent="0.2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14">
        <f t="shared" si="216"/>
        <v>42536.677071759252</v>
      </c>
      <c r="J3486" s="3">
        <v>1466014499</v>
      </c>
      <c r="K3486" s="14">
        <f t="shared" si="217"/>
        <v>42506.677071759252</v>
      </c>
      <c r="L3486" s="3">
        <v>1463422499</v>
      </c>
      <c r="M3486" s="3" t="b">
        <v>0</v>
      </c>
      <c r="N3486" s="3">
        <v>44</v>
      </c>
      <c r="O3486" s="3" t="b">
        <v>1</v>
      </c>
      <c r="P3486" s="3" t="s">
        <v>8266</v>
      </c>
      <c r="Q3486" s="8">
        <f t="shared" si="218"/>
        <v>1.1424000000000001</v>
      </c>
      <c r="R3486" s="10">
        <f t="shared" si="219"/>
        <v>64.909090909090907</v>
      </c>
      <c r="S3486" s="3" t="s">
        <v>8307</v>
      </c>
      <c r="T3486" s="3" t="s">
        <v>8308</v>
      </c>
    </row>
    <row r="3487" spans="1:20" ht="88" x14ac:dyDescent="0.2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14">
        <f t="shared" si="216"/>
        <v>42402.609722222223</v>
      </c>
      <c r="J3487" s="3">
        <v>1454431080</v>
      </c>
      <c r="K3487" s="14">
        <f t="shared" si="217"/>
        <v>42372.609722222223</v>
      </c>
      <c r="L3487" s="3">
        <v>1451839080</v>
      </c>
      <c r="M3487" s="3" t="b">
        <v>0</v>
      </c>
      <c r="N3487" s="3">
        <v>30</v>
      </c>
      <c r="O3487" s="3" t="b">
        <v>1</v>
      </c>
      <c r="P3487" s="3" t="s">
        <v>8266</v>
      </c>
      <c r="Q3487" s="8">
        <f t="shared" si="218"/>
        <v>1.0060606060606061</v>
      </c>
      <c r="R3487" s="10">
        <f t="shared" si="219"/>
        <v>55.333333333333336</v>
      </c>
      <c r="S3487" s="3" t="s">
        <v>8307</v>
      </c>
      <c r="T3487" s="3" t="s">
        <v>8308</v>
      </c>
    </row>
    <row r="3488" spans="1:20" ht="88" x14ac:dyDescent="0.2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14">
        <f t="shared" si="216"/>
        <v>42158.207638888889</v>
      </c>
      <c r="J3488" s="3">
        <v>1433314740</v>
      </c>
      <c r="K3488" s="14">
        <f t="shared" si="217"/>
        <v>42126.791678240734</v>
      </c>
      <c r="L3488" s="3">
        <v>1430600401</v>
      </c>
      <c r="M3488" s="3" t="b">
        <v>0</v>
      </c>
      <c r="N3488" s="3">
        <v>56</v>
      </c>
      <c r="O3488" s="3" t="b">
        <v>1</v>
      </c>
      <c r="P3488" s="3" t="s">
        <v>8266</v>
      </c>
      <c r="Q3488" s="8">
        <f t="shared" si="218"/>
        <v>1.552</v>
      </c>
      <c r="R3488" s="10">
        <f t="shared" si="219"/>
        <v>83.142857142857139</v>
      </c>
      <c r="S3488" s="3" t="s">
        <v>8307</v>
      </c>
      <c r="T3488" s="3" t="s">
        <v>8308</v>
      </c>
    </row>
    <row r="3489" spans="1:20" ht="88" x14ac:dyDescent="0.2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14">
        <f t="shared" si="216"/>
        <v>42179.857083333329</v>
      </c>
      <c r="J3489" s="3">
        <v>1435185252</v>
      </c>
      <c r="K3489" s="14">
        <f t="shared" si="217"/>
        <v>42149.857083333329</v>
      </c>
      <c r="L3489" s="3">
        <v>1432593252</v>
      </c>
      <c r="M3489" s="3" t="b">
        <v>0</v>
      </c>
      <c r="N3489" s="3">
        <v>66</v>
      </c>
      <c r="O3489" s="3" t="b">
        <v>1</v>
      </c>
      <c r="P3489" s="3" t="s">
        <v>8266</v>
      </c>
      <c r="Q3489" s="8">
        <f t="shared" si="218"/>
        <v>1.2775000000000001</v>
      </c>
      <c r="R3489" s="10">
        <f t="shared" si="219"/>
        <v>38.712121212121211</v>
      </c>
      <c r="S3489" s="3" t="s">
        <v>8307</v>
      </c>
      <c r="T3489" s="3" t="s">
        <v>8308</v>
      </c>
    </row>
    <row r="3490" spans="1:20" ht="88" x14ac:dyDescent="0.2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14">
        <f t="shared" si="216"/>
        <v>42111.583333333336</v>
      </c>
      <c r="J3490" s="3">
        <v>1429286400</v>
      </c>
      <c r="K3490" s="14">
        <f t="shared" si="217"/>
        <v>42087.68472222222</v>
      </c>
      <c r="L3490" s="3">
        <v>1427221560</v>
      </c>
      <c r="M3490" s="3" t="b">
        <v>0</v>
      </c>
      <c r="N3490" s="3">
        <v>29</v>
      </c>
      <c r="O3490" s="3" t="b">
        <v>1</v>
      </c>
      <c r="P3490" s="3" t="s">
        <v>8266</v>
      </c>
      <c r="Q3490" s="8">
        <f t="shared" si="218"/>
        <v>1.212</v>
      </c>
      <c r="R3490" s="10">
        <f t="shared" si="219"/>
        <v>125.37931034482759</v>
      </c>
      <c r="S3490" s="3" t="s">
        <v>8307</v>
      </c>
      <c r="T3490" s="3" t="s">
        <v>8308</v>
      </c>
    </row>
    <row r="3491" spans="1:20" ht="88" x14ac:dyDescent="0.2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14">
        <f t="shared" si="216"/>
        <v>41783.791666666664</v>
      </c>
      <c r="J3491" s="3">
        <v>1400965200</v>
      </c>
      <c r="K3491" s="14">
        <f t="shared" si="217"/>
        <v>41753.552442129629</v>
      </c>
      <c r="L3491" s="3">
        <v>1398352531</v>
      </c>
      <c r="M3491" s="3" t="b">
        <v>0</v>
      </c>
      <c r="N3491" s="3">
        <v>72</v>
      </c>
      <c r="O3491" s="3" t="b">
        <v>1</v>
      </c>
      <c r="P3491" s="3" t="s">
        <v>8266</v>
      </c>
      <c r="Q3491" s="8">
        <f t="shared" si="218"/>
        <v>1.127</v>
      </c>
      <c r="R3491" s="10">
        <f t="shared" si="219"/>
        <v>78.263888888888886</v>
      </c>
      <c r="S3491" s="3" t="s">
        <v>8307</v>
      </c>
      <c r="T3491" s="3" t="s">
        <v>8308</v>
      </c>
    </row>
    <row r="3492" spans="1:20" ht="110" x14ac:dyDescent="0.2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14">
        <f t="shared" si="216"/>
        <v>42473.719027777777</v>
      </c>
      <c r="J3492" s="3">
        <v>1460574924</v>
      </c>
      <c r="K3492" s="14">
        <f t="shared" si="217"/>
        <v>42443.719027777777</v>
      </c>
      <c r="L3492" s="3">
        <v>1457982924</v>
      </c>
      <c r="M3492" s="3" t="b">
        <v>0</v>
      </c>
      <c r="N3492" s="3">
        <v>27</v>
      </c>
      <c r="O3492" s="3" t="b">
        <v>1</v>
      </c>
      <c r="P3492" s="3" t="s">
        <v>8266</v>
      </c>
      <c r="Q3492" s="8">
        <f t="shared" si="218"/>
        <v>1.2749999999999999</v>
      </c>
      <c r="R3492" s="10">
        <f t="shared" si="219"/>
        <v>47.222222222222221</v>
      </c>
      <c r="S3492" s="3" t="s">
        <v>8307</v>
      </c>
      <c r="T3492" s="3" t="s">
        <v>8308</v>
      </c>
    </row>
    <row r="3493" spans="1:20" ht="110" x14ac:dyDescent="0.2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14">
        <f t="shared" si="216"/>
        <v>42142.166481481479</v>
      </c>
      <c r="J3493" s="3">
        <v>1431928784</v>
      </c>
      <c r="K3493" s="14">
        <f t="shared" si="217"/>
        <v>42121.166481481479</v>
      </c>
      <c r="L3493" s="3">
        <v>1430114384</v>
      </c>
      <c r="M3493" s="3" t="b">
        <v>0</v>
      </c>
      <c r="N3493" s="3">
        <v>10</v>
      </c>
      <c r="O3493" s="3" t="b">
        <v>1</v>
      </c>
      <c r="P3493" s="3" t="s">
        <v>8266</v>
      </c>
      <c r="Q3493" s="8">
        <f t="shared" si="218"/>
        <v>1.5820000000000001</v>
      </c>
      <c r="R3493" s="10">
        <f t="shared" si="219"/>
        <v>79.099999999999994</v>
      </c>
      <c r="S3493" s="3" t="s">
        <v>8307</v>
      </c>
      <c r="T3493" s="3" t="s">
        <v>8308</v>
      </c>
    </row>
    <row r="3494" spans="1:20" ht="88" x14ac:dyDescent="0.2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14">
        <f t="shared" si="216"/>
        <v>42302.925891203697</v>
      </c>
      <c r="J3494" s="3">
        <v>1445818397</v>
      </c>
      <c r="K3494" s="14">
        <f t="shared" si="217"/>
        <v>42267.925891203697</v>
      </c>
      <c r="L3494" s="3">
        <v>1442794397</v>
      </c>
      <c r="M3494" s="3" t="b">
        <v>0</v>
      </c>
      <c r="N3494" s="3">
        <v>35</v>
      </c>
      <c r="O3494" s="3" t="b">
        <v>1</v>
      </c>
      <c r="P3494" s="3" t="s">
        <v>8266</v>
      </c>
      <c r="Q3494" s="8">
        <f t="shared" si="218"/>
        <v>1.0526894736842105</v>
      </c>
      <c r="R3494" s="10">
        <f t="shared" si="219"/>
        <v>114.29199999999999</v>
      </c>
      <c r="S3494" s="3" t="s">
        <v>8307</v>
      </c>
      <c r="T3494" s="3" t="s">
        <v>8308</v>
      </c>
    </row>
    <row r="3495" spans="1:20" ht="110" x14ac:dyDescent="0.2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14">
        <f t="shared" si="216"/>
        <v>41868.132638888885</v>
      </c>
      <c r="J3495" s="3">
        <v>1408252260</v>
      </c>
      <c r="K3495" s="14">
        <f t="shared" si="217"/>
        <v>41848.782824074071</v>
      </c>
      <c r="L3495" s="3">
        <v>1406580436</v>
      </c>
      <c r="M3495" s="3" t="b">
        <v>0</v>
      </c>
      <c r="N3495" s="3">
        <v>29</v>
      </c>
      <c r="O3495" s="3" t="b">
        <v>1</v>
      </c>
      <c r="P3495" s="3" t="s">
        <v>8266</v>
      </c>
      <c r="Q3495" s="8">
        <f t="shared" si="218"/>
        <v>1</v>
      </c>
      <c r="R3495" s="10">
        <f t="shared" si="219"/>
        <v>51.724137931034484</v>
      </c>
      <c r="S3495" s="3" t="s">
        <v>8307</v>
      </c>
      <c r="T3495" s="3" t="s">
        <v>8308</v>
      </c>
    </row>
    <row r="3496" spans="1:20" ht="88" x14ac:dyDescent="0.2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14">
        <f t="shared" si="216"/>
        <v>42700.166666666664</v>
      </c>
      <c r="J3496" s="3">
        <v>1480140000</v>
      </c>
      <c r="K3496" s="14">
        <f t="shared" si="217"/>
        <v>42689.131655092591</v>
      </c>
      <c r="L3496" s="3">
        <v>1479186575</v>
      </c>
      <c r="M3496" s="3" t="b">
        <v>0</v>
      </c>
      <c r="N3496" s="3">
        <v>13</v>
      </c>
      <c r="O3496" s="3" t="b">
        <v>1</v>
      </c>
      <c r="P3496" s="3" t="s">
        <v>8266</v>
      </c>
      <c r="Q3496" s="8">
        <f t="shared" si="218"/>
        <v>1</v>
      </c>
      <c r="R3496" s="10">
        <f t="shared" si="219"/>
        <v>30.76923076923077</v>
      </c>
      <c r="S3496" s="3" t="s">
        <v>8307</v>
      </c>
      <c r="T3496" s="3" t="s">
        <v>8308</v>
      </c>
    </row>
    <row r="3497" spans="1:20" ht="88" x14ac:dyDescent="0.2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14">
        <f t="shared" si="216"/>
        <v>41944.637499999997</v>
      </c>
      <c r="J3497" s="3">
        <v>1414862280</v>
      </c>
      <c r="K3497" s="14">
        <f t="shared" si="217"/>
        <v>41915.679502314808</v>
      </c>
      <c r="L3497" s="3">
        <v>1412360309</v>
      </c>
      <c r="M3497" s="3" t="b">
        <v>0</v>
      </c>
      <c r="N3497" s="3">
        <v>72</v>
      </c>
      <c r="O3497" s="3" t="b">
        <v>1</v>
      </c>
      <c r="P3497" s="3" t="s">
        <v>8266</v>
      </c>
      <c r="Q3497" s="8">
        <f t="shared" si="218"/>
        <v>1.0686</v>
      </c>
      <c r="R3497" s="10">
        <f t="shared" si="219"/>
        <v>74.208333333333329</v>
      </c>
      <c r="S3497" s="3" t="s">
        <v>8307</v>
      </c>
      <c r="T3497" s="3" t="s">
        <v>8308</v>
      </c>
    </row>
    <row r="3498" spans="1:20" ht="110" x14ac:dyDescent="0.2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14">
        <f t="shared" si="216"/>
        <v>42624.763495370367</v>
      </c>
      <c r="J3498" s="3">
        <v>1473625166</v>
      </c>
      <c r="K3498" s="14">
        <f t="shared" si="217"/>
        <v>42584.763495370367</v>
      </c>
      <c r="L3498" s="3">
        <v>1470169166</v>
      </c>
      <c r="M3498" s="3" t="b">
        <v>0</v>
      </c>
      <c r="N3498" s="3">
        <v>78</v>
      </c>
      <c r="O3498" s="3" t="b">
        <v>1</v>
      </c>
      <c r="P3498" s="3" t="s">
        <v>8266</v>
      </c>
      <c r="Q3498" s="8">
        <f t="shared" si="218"/>
        <v>1.244</v>
      </c>
      <c r="R3498" s="10">
        <f t="shared" si="219"/>
        <v>47.846153846153847</v>
      </c>
      <c r="S3498" s="3" t="s">
        <v>8307</v>
      </c>
      <c r="T3498" s="3" t="s">
        <v>8308</v>
      </c>
    </row>
    <row r="3499" spans="1:20" ht="88" x14ac:dyDescent="0.2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14">
        <f t="shared" si="216"/>
        <v>42523.833333333336</v>
      </c>
      <c r="J3499" s="3">
        <v>1464904800</v>
      </c>
      <c r="K3499" s="14">
        <f t="shared" si="217"/>
        <v>42511.65861111111</v>
      </c>
      <c r="L3499" s="3">
        <v>1463852904</v>
      </c>
      <c r="M3499" s="3" t="b">
        <v>0</v>
      </c>
      <c r="N3499" s="3">
        <v>49</v>
      </c>
      <c r="O3499" s="3" t="b">
        <v>1</v>
      </c>
      <c r="P3499" s="3" t="s">
        <v>8266</v>
      </c>
      <c r="Q3499" s="8">
        <f t="shared" si="218"/>
        <v>1.0870406189555126</v>
      </c>
      <c r="R3499" s="10">
        <f t="shared" si="219"/>
        <v>34.408163265306122</v>
      </c>
      <c r="S3499" s="3" t="s">
        <v>8307</v>
      </c>
      <c r="T3499" s="3" t="s">
        <v>8308</v>
      </c>
    </row>
    <row r="3500" spans="1:20" ht="110" x14ac:dyDescent="0.2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14">
        <f t="shared" si="216"/>
        <v>42518.822222222218</v>
      </c>
      <c r="J3500" s="3">
        <v>1464471840</v>
      </c>
      <c r="K3500" s="14">
        <f t="shared" si="217"/>
        <v>42459.075277777774</v>
      </c>
      <c r="L3500" s="3">
        <v>1459309704</v>
      </c>
      <c r="M3500" s="3" t="b">
        <v>0</v>
      </c>
      <c r="N3500" s="3">
        <v>42</v>
      </c>
      <c r="O3500" s="3" t="b">
        <v>1</v>
      </c>
      <c r="P3500" s="3" t="s">
        <v>8266</v>
      </c>
      <c r="Q3500" s="8">
        <f t="shared" si="218"/>
        <v>1.0242424242424242</v>
      </c>
      <c r="R3500" s="10">
        <f t="shared" si="219"/>
        <v>40.238095238095241</v>
      </c>
      <c r="S3500" s="3" t="s">
        <v>8307</v>
      </c>
      <c r="T3500" s="3" t="s">
        <v>8308</v>
      </c>
    </row>
    <row r="3501" spans="1:20" ht="88" x14ac:dyDescent="0.2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14">
        <f t="shared" si="216"/>
        <v>42186.207638888889</v>
      </c>
      <c r="J3501" s="3">
        <v>1435733940</v>
      </c>
      <c r="K3501" s="14">
        <f t="shared" si="217"/>
        <v>42131.952835648146</v>
      </c>
      <c r="L3501" s="3">
        <v>1431046325</v>
      </c>
      <c r="M3501" s="3" t="b">
        <v>0</v>
      </c>
      <c r="N3501" s="3">
        <v>35</v>
      </c>
      <c r="O3501" s="3" t="b">
        <v>1</v>
      </c>
      <c r="P3501" s="3" t="s">
        <v>8266</v>
      </c>
      <c r="Q3501" s="8">
        <f t="shared" si="218"/>
        <v>1.0549999999999999</v>
      </c>
      <c r="R3501" s="10">
        <f t="shared" si="219"/>
        <v>60.285714285714285</v>
      </c>
      <c r="S3501" s="3" t="s">
        <v>8307</v>
      </c>
      <c r="T3501" s="3" t="s">
        <v>8308</v>
      </c>
    </row>
    <row r="3502" spans="1:20" ht="110" x14ac:dyDescent="0.2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14">
        <f t="shared" si="216"/>
        <v>42436.124305555553</v>
      </c>
      <c r="J3502" s="3">
        <v>1457326740</v>
      </c>
      <c r="K3502" s="14">
        <f t="shared" si="217"/>
        <v>42419.836087962962</v>
      </c>
      <c r="L3502" s="3">
        <v>1455919438</v>
      </c>
      <c r="M3502" s="3" t="b">
        <v>0</v>
      </c>
      <c r="N3502" s="3">
        <v>42</v>
      </c>
      <c r="O3502" s="3" t="b">
        <v>1</v>
      </c>
      <c r="P3502" s="3" t="s">
        <v>8266</v>
      </c>
      <c r="Q3502" s="8">
        <f t="shared" si="218"/>
        <v>1.0629999999999999</v>
      </c>
      <c r="R3502" s="10">
        <f t="shared" si="219"/>
        <v>25.30952380952381</v>
      </c>
      <c r="S3502" s="3" t="s">
        <v>8307</v>
      </c>
      <c r="T3502" s="3" t="s">
        <v>8308</v>
      </c>
    </row>
    <row r="3503" spans="1:20" ht="88" x14ac:dyDescent="0.2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14">
        <f t="shared" si="216"/>
        <v>42258.680497685178</v>
      </c>
      <c r="J3503" s="3">
        <v>1441995595</v>
      </c>
      <c r="K3503" s="14">
        <f t="shared" si="217"/>
        <v>42233.680497685178</v>
      </c>
      <c r="L3503" s="3">
        <v>1439835595</v>
      </c>
      <c r="M3503" s="3" t="b">
        <v>0</v>
      </c>
      <c r="N3503" s="3">
        <v>42</v>
      </c>
      <c r="O3503" s="3" t="b">
        <v>1</v>
      </c>
      <c r="P3503" s="3" t="s">
        <v>8266</v>
      </c>
      <c r="Q3503" s="8">
        <f t="shared" si="218"/>
        <v>1.0066666666666666</v>
      </c>
      <c r="R3503" s="10">
        <f t="shared" si="219"/>
        <v>35.952380952380949</v>
      </c>
      <c r="S3503" s="3" t="s">
        <v>8307</v>
      </c>
      <c r="T3503" s="3" t="s">
        <v>8308</v>
      </c>
    </row>
    <row r="3504" spans="1:20" ht="88" x14ac:dyDescent="0.2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14">
        <f t="shared" si="216"/>
        <v>42445.082638888889</v>
      </c>
      <c r="J3504" s="3">
        <v>1458100740</v>
      </c>
      <c r="K3504" s="14">
        <f t="shared" si="217"/>
        <v>42430.756064814814</v>
      </c>
      <c r="L3504" s="3">
        <v>1456862924</v>
      </c>
      <c r="M3504" s="3" t="b">
        <v>0</v>
      </c>
      <c r="N3504" s="3">
        <v>31</v>
      </c>
      <c r="O3504" s="3" t="b">
        <v>1</v>
      </c>
      <c r="P3504" s="3" t="s">
        <v>8266</v>
      </c>
      <c r="Q3504" s="8">
        <f t="shared" si="218"/>
        <v>1.054</v>
      </c>
      <c r="R3504" s="10">
        <f t="shared" si="219"/>
        <v>136</v>
      </c>
      <c r="S3504" s="3" t="s">
        <v>8307</v>
      </c>
      <c r="T3504" s="3" t="s">
        <v>8308</v>
      </c>
    </row>
    <row r="3505" spans="1:20" ht="88" x14ac:dyDescent="0.2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14">
        <f t="shared" si="216"/>
        <v>42575.394999999997</v>
      </c>
      <c r="J3505" s="3">
        <v>1469359728</v>
      </c>
      <c r="K3505" s="14">
        <f t="shared" si="217"/>
        <v>42545.394999999997</v>
      </c>
      <c r="L3505" s="3">
        <v>1466767728</v>
      </c>
      <c r="M3505" s="3" t="b">
        <v>0</v>
      </c>
      <c r="N3505" s="3">
        <v>38</v>
      </c>
      <c r="O3505" s="3" t="b">
        <v>1</v>
      </c>
      <c r="P3505" s="3" t="s">
        <v>8266</v>
      </c>
      <c r="Q3505" s="8">
        <f t="shared" si="218"/>
        <v>1.0755999999999999</v>
      </c>
      <c r="R3505" s="10">
        <f t="shared" si="219"/>
        <v>70.763157894736835</v>
      </c>
      <c r="S3505" s="3" t="s">
        <v>8307</v>
      </c>
      <c r="T3505" s="3" t="s">
        <v>8308</v>
      </c>
    </row>
    <row r="3506" spans="1:20" ht="110" x14ac:dyDescent="0.2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14">
        <f t="shared" si="216"/>
        <v>42327.707071759258</v>
      </c>
      <c r="J3506" s="3">
        <v>1447959491</v>
      </c>
      <c r="K3506" s="14">
        <f t="shared" si="217"/>
        <v>42297.665405092594</v>
      </c>
      <c r="L3506" s="3">
        <v>1445363891</v>
      </c>
      <c r="M3506" s="3" t="b">
        <v>0</v>
      </c>
      <c r="N3506" s="3">
        <v>8</v>
      </c>
      <c r="O3506" s="3" t="b">
        <v>1</v>
      </c>
      <c r="P3506" s="3" t="s">
        <v>8266</v>
      </c>
      <c r="Q3506" s="8">
        <f t="shared" si="218"/>
        <v>1</v>
      </c>
      <c r="R3506" s="10">
        <f t="shared" si="219"/>
        <v>125</v>
      </c>
      <c r="S3506" s="3" t="s">
        <v>8307</v>
      </c>
      <c r="T3506" s="3" t="s">
        <v>8308</v>
      </c>
    </row>
    <row r="3507" spans="1:20" ht="154" x14ac:dyDescent="0.2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14">
        <f t="shared" si="216"/>
        <v>41772.083333333328</v>
      </c>
      <c r="J3507" s="3">
        <v>1399953600</v>
      </c>
      <c r="K3507" s="14">
        <f t="shared" si="217"/>
        <v>41760.852372685185</v>
      </c>
      <c r="L3507" s="3">
        <v>1398983245</v>
      </c>
      <c r="M3507" s="3" t="b">
        <v>0</v>
      </c>
      <c r="N3507" s="3">
        <v>39</v>
      </c>
      <c r="O3507" s="3" t="b">
        <v>1</v>
      </c>
      <c r="P3507" s="3" t="s">
        <v>8266</v>
      </c>
      <c r="Q3507" s="8">
        <f t="shared" si="218"/>
        <v>1.0376000000000001</v>
      </c>
      <c r="R3507" s="10">
        <f t="shared" si="219"/>
        <v>66.512820512820511</v>
      </c>
      <c r="S3507" s="3" t="s">
        <v>8307</v>
      </c>
      <c r="T3507" s="3" t="s">
        <v>8308</v>
      </c>
    </row>
    <row r="3508" spans="1:20" ht="88" x14ac:dyDescent="0.2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14">
        <f t="shared" si="216"/>
        <v>41874.650925925926</v>
      </c>
      <c r="J3508" s="3">
        <v>1408815440</v>
      </c>
      <c r="K3508" s="14">
        <f t="shared" si="217"/>
        <v>41829.650925925926</v>
      </c>
      <c r="L3508" s="3">
        <v>1404927440</v>
      </c>
      <c r="M3508" s="3" t="b">
        <v>0</v>
      </c>
      <c r="N3508" s="3">
        <v>29</v>
      </c>
      <c r="O3508" s="3" t="b">
        <v>1</v>
      </c>
      <c r="P3508" s="3" t="s">
        <v>8266</v>
      </c>
      <c r="Q3508" s="8">
        <f t="shared" si="218"/>
        <v>1.0149999999999999</v>
      </c>
      <c r="R3508" s="10">
        <f t="shared" si="219"/>
        <v>105</v>
      </c>
      <c r="S3508" s="3" t="s">
        <v>8307</v>
      </c>
      <c r="T3508" s="3" t="s">
        <v>8308</v>
      </c>
    </row>
    <row r="3509" spans="1:20" ht="88" x14ac:dyDescent="0.2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14">
        <f t="shared" si="216"/>
        <v>42521.839548611104</v>
      </c>
      <c r="J3509" s="3">
        <v>1464732537</v>
      </c>
      <c r="K3509" s="14">
        <f t="shared" si="217"/>
        <v>42491.839548611104</v>
      </c>
      <c r="L3509" s="3">
        <v>1462140537</v>
      </c>
      <c r="M3509" s="3" t="b">
        <v>0</v>
      </c>
      <c r="N3509" s="3">
        <v>72</v>
      </c>
      <c r="O3509" s="3" t="b">
        <v>1</v>
      </c>
      <c r="P3509" s="3" t="s">
        <v>8266</v>
      </c>
      <c r="Q3509" s="8">
        <f t="shared" si="218"/>
        <v>1.044</v>
      </c>
      <c r="R3509" s="10">
        <f t="shared" si="219"/>
        <v>145</v>
      </c>
      <c r="S3509" s="3" t="s">
        <v>8307</v>
      </c>
      <c r="T3509" s="3" t="s">
        <v>8308</v>
      </c>
    </row>
    <row r="3510" spans="1:20" ht="88" x14ac:dyDescent="0.2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14">
        <f t="shared" si="216"/>
        <v>42500.791666666664</v>
      </c>
      <c r="J3510" s="3">
        <v>1462914000</v>
      </c>
      <c r="K3510" s="14">
        <f t="shared" si="217"/>
        <v>42477.646446759252</v>
      </c>
      <c r="L3510" s="3">
        <v>1460914253</v>
      </c>
      <c r="M3510" s="3" t="b">
        <v>0</v>
      </c>
      <c r="N3510" s="3">
        <v>15</v>
      </c>
      <c r="O3510" s="3" t="b">
        <v>1</v>
      </c>
      <c r="P3510" s="3" t="s">
        <v>8266</v>
      </c>
      <c r="Q3510" s="8">
        <f t="shared" si="218"/>
        <v>1.8</v>
      </c>
      <c r="R3510" s="10">
        <f t="shared" si="219"/>
        <v>12</v>
      </c>
      <c r="S3510" s="3" t="s">
        <v>8307</v>
      </c>
      <c r="T3510" s="3" t="s">
        <v>8308</v>
      </c>
    </row>
    <row r="3511" spans="1:20" ht="110" x14ac:dyDescent="0.2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14">
        <f t="shared" si="216"/>
        <v>41964.121527777774</v>
      </c>
      <c r="J3511" s="3">
        <v>1416545700</v>
      </c>
      <c r="K3511" s="14">
        <f t="shared" si="217"/>
        <v>41950.776226851849</v>
      </c>
      <c r="L3511" s="3">
        <v>1415392666</v>
      </c>
      <c r="M3511" s="3" t="b">
        <v>0</v>
      </c>
      <c r="N3511" s="3">
        <v>33</v>
      </c>
      <c r="O3511" s="3" t="b">
        <v>1</v>
      </c>
      <c r="P3511" s="3" t="s">
        <v>8266</v>
      </c>
      <c r="Q3511" s="8">
        <f t="shared" si="218"/>
        <v>1.0633333333333332</v>
      </c>
      <c r="R3511" s="10">
        <f t="shared" si="219"/>
        <v>96.666666666666671</v>
      </c>
      <c r="S3511" s="3" t="s">
        <v>8307</v>
      </c>
      <c r="T3511" s="3" t="s">
        <v>8308</v>
      </c>
    </row>
    <row r="3512" spans="1:20" ht="88" x14ac:dyDescent="0.2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14">
        <f t="shared" si="216"/>
        <v>41822.537569444445</v>
      </c>
      <c r="J3512" s="3">
        <v>1404312846</v>
      </c>
      <c r="K3512" s="14">
        <f t="shared" si="217"/>
        <v>41802.537569444445</v>
      </c>
      <c r="L3512" s="3">
        <v>1402584846</v>
      </c>
      <c r="M3512" s="3" t="b">
        <v>0</v>
      </c>
      <c r="N3512" s="3">
        <v>15</v>
      </c>
      <c r="O3512" s="3" t="b">
        <v>1</v>
      </c>
      <c r="P3512" s="3" t="s">
        <v>8266</v>
      </c>
      <c r="Q3512" s="8">
        <f t="shared" si="218"/>
        <v>1.0055555555555555</v>
      </c>
      <c r="R3512" s="10">
        <f t="shared" si="219"/>
        <v>60.333333333333336</v>
      </c>
      <c r="S3512" s="3" t="s">
        <v>8307</v>
      </c>
      <c r="T3512" s="3" t="s">
        <v>8308</v>
      </c>
    </row>
    <row r="3513" spans="1:20" ht="88" x14ac:dyDescent="0.2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14">
        <f t="shared" si="216"/>
        <v>41950.6875</v>
      </c>
      <c r="J3513" s="3">
        <v>1415385000</v>
      </c>
      <c r="K3513" s="14">
        <f t="shared" si="217"/>
        <v>41927.790451388886</v>
      </c>
      <c r="L3513" s="3">
        <v>1413406695</v>
      </c>
      <c r="M3513" s="3" t="b">
        <v>0</v>
      </c>
      <c r="N3513" s="3">
        <v>19</v>
      </c>
      <c r="O3513" s="3" t="b">
        <v>1</v>
      </c>
      <c r="P3513" s="3" t="s">
        <v>8266</v>
      </c>
      <c r="Q3513" s="8">
        <f t="shared" si="218"/>
        <v>1.012</v>
      </c>
      <c r="R3513" s="10">
        <f t="shared" si="219"/>
        <v>79.89473684210526</v>
      </c>
      <c r="S3513" s="3" t="s">
        <v>8307</v>
      </c>
      <c r="T3513" s="3" t="s">
        <v>8308</v>
      </c>
    </row>
    <row r="3514" spans="1:20" ht="88" x14ac:dyDescent="0.2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14">
        <f t="shared" si="216"/>
        <v>42117.411944444444</v>
      </c>
      <c r="J3514" s="3">
        <v>1429789992</v>
      </c>
      <c r="K3514" s="14">
        <f t="shared" si="217"/>
        <v>42057.453611111108</v>
      </c>
      <c r="L3514" s="3">
        <v>1424609592</v>
      </c>
      <c r="M3514" s="3" t="b">
        <v>0</v>
      </c>
      <c r="N3514" s="3">
        <v>17</v>
      </c>
      <c r="O3514" s="3" t="b">
        <v>1</v>
      </c>
      <c r="P3514" s="3" t="s">
        <v>8266</v>
      </c>
      <c r="Q3514" s="8">
        <f t="shared" si="218"/>
        <v>1</v>
      </c>
      <c r="R3514" s="10">
        <f t="shared" si="219"/>
        <v>58.823529411764703</v>
      </c>
      <c r="S3514" s="3" t="s">
        <v>8307</v>
      </c>
      <c r="T3514" s="3" t="s">
        <v>8308</v>
      </c>
    </row>
    <row r="3515" spans="1:20" ht="110" x14ac:dyDescent="0.2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14">
        <f t="shared" si="216"/>
        <v>41794.124305555553</v>
      </c>
      <c r="J3515" s="3">
        <v>1401857940</v>
      </c>
      <c r="K3515" s="14">
        <f t="shared" si="217"/>
        <v>41781.012870370367</v>
      </c>
      <c r="L3515" s="3">
        <v>1400725112</v>
      </c>
      <c r="M3515" s="3" t="b">
        <v>0</v>
      </c>
      <c r="N3515" s="3">
        <v>44</v>
      </c>
      <c r="O3515" s="3" t="b">
        <v>1</v>
      </c>
      <c r="P3515" s="3" t="s">
        <v>8266</v>
      </c>
      <c r="Q3515" s="8">
        <f t="shared" si="218"/>
        <v>1.1839285714285714</v>
      </c>
      <c r="R3515" s="10">
        <f t="shared" si="219"/>
        <v>75.340909090909093</v>
      </c>
      <c r="S3515" s="3" t="s">
        <v>8307</v>
      </c>
      <c r="T3515" s="3" t="s">
        <v>8308</v>
      </c>
    </row>
    <row r="3516" spans="1:20" ht="88" x14ac:dyDescent="0.2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14">
        <f t="shared" si="216"/>
        <v>42037.124305555553</v>
      </c>
      <c r="J3516" s="3">
        <v>1422853140</v>
      </c>
      <c r="K3516" s="14">
        <f t="shared" si="217"/>
        <v>42020.763333333329</v>
      </c>
      <c r="L3516" s="3">
        <v>1421439552</v>
      </c>
      <c r="M3516" s="3" t="b">
        <v>0</v>
      </c>
      <c r="N3516" s="3">
        <v>10</v>
      </c>
      <c r="O3516" s="3" t="b">
        <v>1</v>
      </c>
      <c r="P3516" s="3" t="s">
        <v>8266</v>
      </c>
      <c r="Q3516" s="8">
        <f t="shared" si="218"/>
        <v>1.1000000000000001</v>
      </c>
      <c r="R3516" s="10">
        <f t="shared" si="219"/>
        <v>55</v>
      </c>
      <c r="S3516" s="3" t="s">
        <v>8307</v>
      </c>
      <c r="T3516" s="3" t="s">
        <v>8308</v>
      </c>
    </row>
    <row r="3517" spans="1:20" ht="88" x14ac:dyDescent="0.2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14">
        <f t="shared" si="216"/>
        <v>42155.689479166664</v>
      </c>
      <c r="J3517" s="3">
        <v>1433097171</v>
      </c>
      <c r="K3517" s="14">
        <f t="shared" si="217"/>
        <v>42125.689479166664</v>
      </c>
      <c r="L3517" s="3">
        <v>1430505171</v>
      </c>
      <c r="M3517" s="3" t="b">
        <v>0</v>
      </c>
      <c r="N3517" s="3">
        <v>46</v>
      </c>
      <c r="O3517" s="3" t="b">
        <v>1</v>
      </c>
      <c r="P3517" s="3" t="s">
        <v>8266</v>
      </c>
      <c r="Q3517" s="8">
        <f t="shared" si="218"/>
        <v>1.0266666666666666</v>
      </c>
      <c r="R3517" s="10">
        <f t="shared" si="219"/>
        <v>66.956521739130437</v>
      </c>
      <c r="S3517" s="3" t="s">
        <v>8307</v>
      </c>
      <c r="T3517" s="3" t="s">
        <v>8308</v>
      </c>
    </row>
    <row r="3518" spans="1:20" ht="88" x14ac:dyDescent="0.2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14">
        <f t="shared" si="216"/>
        <v>41890.041666666664</v>
      </c>
      <c r="J3518" s="3">
        <v>1410145200</v>
      </c>
      <c r="K3518" s="14">
        <f t="shared" si="217"/>
        <v>41855.926736111105</v>
      </c>
      <c r="L3518" s="3">
        <v>1407197670</v>
      </c>
      <c r="M3518" s="3" t="b">
        <v>0</v>
      </c>
      <c r="N3518" s="3">
        <v>11</v>
      </c>
      <c r="O3518" s="3" t="b">
        <v>1</v>
      </c>
      <c r="P3518" s="3" t="s">
        <v>8266</v>
      </c>
      <c r="Q3518" s="8">
        <f t="shared" si="218"/>
        <v>1</v>
      </c>
      <c r="R3518" s="10">
        <f t="shared" si="219"/>
        <v>227.27272727272728</v>
      </c>
      <c r="S3518" s="3" t="s">
        <v>8307</v>
      </c>
      <c r="T3518" s="3" t="s">
        <v>8308</v>
      </c>
    </row>
    <row r="3519" spans="1:20" ht="88" x14ac:dyDescent="0.2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14">
        <f t="shared" si="216"/>
        <v>41824.375</v>
      </c>
      <c r="J3519" s="3">
        <v>1404471600</v>
      </c>
      <c r="K3519" s="14">
        <f t="shared" si="217"/>
        <v>41794.734189814808</v>
      </c>
      <c r="L3519" s="3">
        <v>1401910634</v>
      </c>
      <c r="M3519" s="3" t="b">
        <v>0</v>
      </c>
      <c r="N3519" s="3">
        <v>13</v>
      </c>
      <c r="O3519" s="3" t="b">
        <v>1</v>
      </c>
      <c r="P3519" s="3" t="s">
        <v>8266</v>
      </c>
      <c r="Q3519" s="8">
        <f t="shared" si="218"/>
        <v>1</v>
      </c>
      <c r="R3519" s="10">
        <f t="shared" si="219"/>
        <v>307.69230769230768</v>
      </c>
      <c r="S3519" s="3" t="s">
        <v>8307</v>
      </c>
      <c r="T3519" s="3" t="s">
        <v>8308</v>
      </c>
    </row>
    <row r="3520" spans="1:20" ht="88" x14ac:dyDescent="0.2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14">
        <f t="shared" si="216"/>
        <v>41914.51458333333</v>
      </c>
      <c r="J3520" s="3">
        <v>1412259660</v>
      </c>
      <c r="K3520" s="14">
        <f t="shared" si="217"/>
        <v>41893.700219907405</v>
      </c>
      <c r="L3520" s="3">
        <v>1410461299</v>
      </c>
      <c r="M3520" s="3" t="b">
        <v>0</v>
      </c>
      <c r="N3520" s="3">
        <v>33</v>
      </c>
      <c r="O3520" s="3" t="b">
        <v>1</v>
      </c>
      <c r="P3520" s="3" t="s">
        <v>8266</v>
      </c>
      <c r="Q3520" s="8">
        <f t="shared" si="218"/>
        <v>1.10046</v>
      </c>
      <c r="R3520" s="10">
        <f t="shared" si="219"/>
        <v>50.020909090909093</v>
      </c>
      <c r="S3520" s="3" t="s">
        <v>8307</v>
      </c>
      <c r="T3520" s="3" t="s">
        <v>8308</v>
      </c>
    </row>
    <row r="3521" spans="1:20" ht="88" x14ac:dyDescent="0.2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14">
        <f t="shared" si="216"/>
        <v>42067.515624999993</v>
      </c>
      <c r="J3521" s="3">
        <v>1425478950</v>
      </c>
      <c r="K3521" s="14">
        <f t="shared" si="217"/>
        <v>42037.515624999993</v>
      </c>
      <c r="L3521" s="3">
        <v>1422886950</v>
      </c>
      <c r="M3521" s="3" t="b">
        <v>0</v>
      </c>
      <c r="N3521" s="3">
        <v>28</v>
      </c>
      <c r="O3521" s="3" t="b">
        <v>1</v>
      </c>
      <c r="P3521" s="3" t="s">
        <v>8266</v>
      </c>
      <c r="Q3521" s="8">
        <f t="shared" si="218"/>
        <v>1.0135000000000001</v>
      </c>
      <c r="R3521" s="10">
        <f t="shared" si="219"/>
        <v>72.392857142857139</v>
      </c>
      <c r="S3521" s="3" t="s">
        <v>8307</v>
      </c>
      <c r="T3521" s="3" t="s">
        <v>8308</v>
      </c>
    </row>
    <row r="3522" spans="1:20" ht="66" x14ac:dyDescent="0.2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14">
        <f t="shared" si="216"/>
        <v>42253.490972222215</v>
      </c>
      <c r="J3522" s="3">
        <v>1441547220</v>
      </c>
      <c r="K3522" s="14">
        <f t="shared" si="217"/>
        <v>42227.740879629629</v>
      </c>
      <c r="L3522" s="3">
        <v>1439322412</v>
      </c>
      <c r="M3522" s="3" t="b">
        <v>0</v>
      </c>
      <c r="N3522" s="3">
        <v>21</v>
      </c>
      <c r="O3522" s="3" t="b">
        <v>1</v>
      </c>
      <c r="P3522" s="3" t="s">
        <v>8266</v>
      </c>
      <c r="Q3522" s="8">
        <f t="shared" si="218"/>
        <v>1.0075000000000001</v>
      </c>
      <c r="R3522" s="10">
        <f t="shared" si="219"/>
        <v>95.952380952380949</v>
      </c>
      <c r="S3522" s="3" t="s">
        <v>8307</v>
      </c>
      <c r="T3522" s="3" t="s">
        <v>8308</v>
      </c>
    </row>
    <row r="3523" spans="1:20" ht="88" x14ac:dyDescent="0.2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14">
        <f t="shared" ref="I3523:I3586" si="220">(((J3523/60)/60)/24)+DATE(1970,1,1)+(-2/24)</f>
        <v>41911.278009259258</v>
      </c>
      <c r="J3523" s="3">
        <v>1411980020</v>
      </c>
      <c r="K3523" s="14">
        <f t="shared" ref="K3523:K3586" si="221">(L3523/86400)+25569+(-2/24)</f>
        <v>41881.278009259258</v>
      </c>
      <c r="L3523" s="3">
        <v>1409388020</v>
      </c>
      <c r="M3523" s="3" t="b">
        <v>0</v>
      </c>
      <c r="N3523" s="3">
        <v>13</v>
      </c>
      <c r="O3523" s="3" t="b">
        <v>1</v>
      </c>
      <c r="P3523" s="3" t="s">
        <v>8266</v>
      </c>
      <c r="Q3523" s="8">
        <f t="shared" ref="Q3523:Q3586" si="222">E3523/D3523</f>
        <v>1.6942857142857144</v>
      </c>
      <c r="R3523" s="10">
        <f t="shared" ref="R3523:R3586" si="223">E3523/N3523</f>
        <v>45.615384615384613</v>
      </c>
      <c r="S3523" s="3" t="s">
        <v>8307</v>
      </c>
      <c r="T3523" s="3" t="s">
        <v>8308</v>
      </c>
    </row>
    <row r="3524" spans="1:20" ht="110" x14ac:dyDescent="0.2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14">
        <f t="shared" si="220"/>
        <v>42262.337500000001</v>
      </c>
      <c r="J3524" s="3">
        <v>1442311560</v>
      </c>
      <c r="K3524" s="14">
        <f t="shared" si="221"/>
        <v>42234.706550925919</v>
      </c>
      <c r="L3524" s="3">
        <v>1439924246</v>
      </c>
      <c r="M3524" s="3" t="b">
        <v>0</v>
      </c>
      <c r="N3524" s="3">
        <v>34</v>
      </c>
      <c r="O3524" s="3" t="b">
        <v>1</v>
      </c>
      <c r="P3524" s="3" t="s">
        <v>8266</v>
      </c>
      <c r="Q3524" s="8">
        <f t="shared" si="222"/>
        <v>1</v>
      </c>
      <c r="R3524" s="10">
        <f t="shared" si="223"/>
        <v>41.029411764705884</v>
      </c>
      <c r="S3524" s="3" t="s">
        <v>8307</v>
      </c>
      <c r="T3524" s="3" t="s">
        <v>8308</v>
      </c>
    </row>
    <row r="3525" spans="1:20" ht="88" x14ac:dyDescent="0.2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14">
        <f t="shared" si="220"/>
        <v>42638.874999999993</v>
      </c>
      <c r="J3525" s="3">
        <v>1474844400</v>
      </c>
      <c r="K3525" s="14">
        <f t="shared" si="221"/>
        <v>42581.314212962963</v>
      </c>
      <c r="L3525" s="3">
        <v>1469871148</v>
      </c>
      <c r="M3525" s="3" t="b">
        <v>0</v>
      </c>
      <c r="N3525" s="3">
        <v>80</v>
      </c>
      <c r="O3525" s="3" t="b">
        <v>1</v>
      </c>
      <c r="P3525" s="3" t="s">
        <v>8266</v>
      </c>
      <c r="Q3525" s="8">
        <f t="shared" si="222"/>
        <v>1.1365000000000001</v>
      </c>
      <c r="R3525" s="10">
        <f t="shared" si="223"/>
        <v>56.825000000000003</v>
      </c>
      <c r="S3525" s="3" t="s">
        <v>8307</v>
      </c>
      <c r="T3525" s="3" t="s">
        <v>8308</v>
      </c>
    </row>
    <row r="3526" spans="1:20" ht="110" x14ac:dyDescent="0.2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14">
        <f t="shared" si="220"/>
        <v>41895.083333333328</v>
      </c>
      <c r="J3526" s="3">
        <v>1410580800</v>
      </c>
      <c r="K3526" s="14">
        <f t="shared" si="221"/>
        <v>41880.680243055554</v>
      </c>
      <c r="L3526" s="3">
        <v>1409336373</v>
      </c>
      <c r="M3526" s="3" t="b">
        <v>0</v>
      </c>
      <c r="N3526" s="3">
        <v>74</v>
      </c>
      <c r="O3526" s="3" t="b">
        <v>1</v>
      </c>
      <c r="P3526" s="3" t="s">
        <v>8266</v>
      </c>
      <c r="Q3526" s="8">
        <f t="shared" si="222"/>
        <v>1.0156000000000001</v>
      </c>
      <c r="R3526" s="10">
        <f t="shared" si="223"/>
        <v>137.24324324324326</v>
      </c>
      <c r="S3526" s="3" t="s">
        <v>8307</v>
      </c>
      <c r="T3526" s="3" t="s">
        <v>8308</v>
      </c>
    </row>
    <row r="3527" spans="1:20" ht="88" x14ac:dyDescent="0.2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14">
        <f t="shared" si="220"/>
        <v>42225.583333333336</v>
      </c>
      <c r="J3527" s="3">
        <v>1439136000</v>
      </c>
      <c r="K3527" s="14">
        <f t="shared" si="221"/>
        <v>42214.612337962964</v>
      </c>
      <c r="L3527" s="3">
        <v>1438188106</v>
      </c>
      <c r="M3527" s="3" t="b">
        <v>0</v>
      </c>
      <c r="N3527" s="3">
        <v>7</v>
      </c>
      <c r="O3527" s="3" t="b">
        <v>1</v>
      </c>
      <c r="P3527" s="3" t="s">
        <v>8266</v>
      </c>
      <c r="Q3527" s="8">
        <f t="shared" si="222"/>
        <v>1.06</v>
      </c>
      <c r="R3527" s="10">
        <f t="shared" si="223"/>
        <v>75.714285714285708</v>
      </c>
      <c r="S3527" s="3" t="s">
        <v>8307</v>
      </c>
      <c r="T3527" s="3" t="s">
        <v>8308</v>
      </c>
    </row>
    <row r="3528" spans="1:20" ht="88" x14ac:dyDescent="0.2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14">
        <f t="shared" si="220"/>
        <v>42488.165972222218</v>
      </c>
      <c r="J3528" s="3">
        <v>1461823140</v>
      </c>
      <c r="K3528" s="14">
        <f t="shared" si="221"/>
        <v>42460.251979166664</v>
      </c>
      <c r="L3528" s="3">
        <v>1459411371</v>
      </c>
      <c r="M3528" s="3" t="b">
        <v>0</v>
      </c>
      <c r="N3528" s="3">
        <v>34</v>
      </c>
      <c r="O3528" s="3" t="b">
        <v>1</v>
      </c>
      <c r="P3528" s="3" t="s">
        <v>8266</v>
      </c>
      <c r="Q3528" s="8">
        <f t="shared" si="222"/>
        <v>1.02</v>
      </c>
      <c r="R3528" s="10">
        <f t="shared" si="223"/>
        <v>99</v>
      </c>
      <c r="S3528" s="3" t="s">
        <v>8307</v>
      </c>
      <c r="T3528" s="3" t="s">
        <v>8308</v>
      </c>
    </row>
    <row r="3529" spans="1:20" ht="110" x14ac:dyDescent="0.2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14">
        <f t="shared" si="220"/>
        <v>42196.082638888889</v>
      </c>
      <c r="J3529" s="3">
        <v>1436587140</v>
      </c>
      <c r="K3529" s="14">
        <f t="shared" si="221"/>
        <v>42166.939872685187</v>
      </c>
      <c r="L3529" s="3">
        <v>1434069205</v>
      </c>
      <c r="M3529" s="3" t="b">
        <v>0</v>
      </c>
      <c r="N3529" s="3">
        <v>86</v>
      </c>
      <c r="O3529" s="3" t="b">
        <v>1</v>
      </c>
      <c r="P3529" s="3" t="s">
        <v>8266</v>
      </c>
      <c r="Q3529" s="8">
        <f t="shared" si="222"/>
        <v>1.1691666666666667</v>
      </c>
      <c r="R3529" s="10">
        <f t="shared" si="223"/>
        <v>81.569767441860463</v>
      </c>
      <c r="S3529" s="3" t="s">
        <v>8307</v>
      </c>
      <c r="T3529" s="3" t="s">
        <v>8308</v>
      </c>
    </row>
    <row r="3530" spans="1:20" ht="110" x14ac:dyDescent="0.2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14">
        <f t="shared" si="220"/>
        <v>42753.418032407404</v>
      </c>
      <c r="J3530" s="3">
        <v>1484740918</v>
      </c>
      <c r="K3530" s="14">
        <f t="shared" si="221"/>
        <v>42733.418032407404</v>
      </c>
      <c r="L3530" s="3">
        <v>1483012918</v>
      </c>
      <c r="M3530" s="3" t="b">
        <v>0</v>
      </c>
      <c r="N3530" s="3">
        <v>37</v>
      </c>
      <c r="O3530" s="3" t="b">
        <v>1</v>
      </c>
      <c r="P3530" s="3" t="s">
        <v>8266</v>
      </c>
      <c r="Q3530" s="8">
        <f t="shared" si="222"/>
        <v>1.0115151515151515</v>
      </c>
      <c r="R3530" s="10">
        <f t="shared" si="223"/>
        <v>45.108108108108105</v>
      </c>
      <c r="S3530" s="3" t="s">
        <v>8307</v>
      </c>
      <c r="T3530" s="3" t="s">
        <v>8308</v>
      </c>
    </row>
    <row r="3531" spans="1:20" ht="110" x14ac:dyDescent="0.2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14">
        <f t="shared" si="220"/>
        <v>42197.958333333336</v>
      </c>
      <c r="J3531" s="3">
        <v>1436749200</v>
      </c>
      <c r="K3531" s="14">
        <f t="shared" si="221"/>
        <v>42177.678449074076</v>
      </c>
      <c r="L3531" s="3">
        <v>1434997018</v>
      </c>
      <c r="M3531" s="3" t="b">
        <v>0</v>
      </c>
      <c r="N3531" s="3">
        <v>18</v>
      </c>
      <c r="O3531" s="3" t="b">
        <v>1</v>
      </c>
      <c r="P3531" s="3" t="s">
        <v>8266</v>
      </c>
      <c r="Q3531" s="8">
        <f t="shared" si="222"/>
        <v>1.32</v>
      </c>
      <c r="R3531" s="10">
        <f t="shared" si="223"/>
        <v>36.666666666666664</v>
      </c>
      <c r="S3531" s="3" t="s">
        <v>8307</v>
      </c>
      <c r="T3531" s="3" t="s">
        <v>8308</v>
      </c>
    </row>
    <row r="3532" spans="1:20" ht="110" x14ac:dyDescent="0.2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14">
        <f t="shared" si="220"/>
        <v>42470.749999999993</v>
      </c>
      <c r="J3532" s="3">
        <v>1460318400</v>
      </c>
      <c r="K3532" s="14">
        <f t="shared" si="221"/>
        <v>42442.54001157407</v>
      </c>
      <c r="L3532" s="3">
        <v>1457881057</v>
      </c>
      <c r="M3532" s="3" t="b">
        <v>0</v>
      </c>
      <c r="N3532" s="3">
        <v>22</v>
      </c>
      <c r="O3532" s="3" t="b">
        <v>1</v>
      </c>
      <c r="P3532" s="3" t="s">
        <v>8266</v>
      </c>
      <c r="Q3532" s="8">
        <f t="shared" si="222"/>
        <v>1</v>
      </c>
      <c r="R3532" s="10">
        <f t="shared" si="223"/>
        <v>125</v>
      </c>
      <c r="S3532" s="3" t="s">
        <v>8307</v>
      </c>
      <c r="T3532" s="3" t="s">
        <v>8308</v>
      </c>
    </row>
    <row r="3533" spans="1:20" ht="44" x14ac:dyDescent="0.2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14">
        <f t="shared" si="220"/>
        <v>42551.57099537037</v>
      </c>
      <c r="J3533" s="3">
        <v>1467301334</v>
      </c>
      <c r="K3533" s="14">
        <f t="shared" si="221"/>
        <v>42521.57099537037</v>
      </c>
      <c r="L3533" s="3">
        <v>1464709334</v>
      </c>
      <c r="M3533" s="3" t="b">
        <v>0</v>
      </c>
      <c r="N3533" s="3">
        <v>26</v>
      </c>
      <c r="O3533" s="3" t="b">
        <v>1</v>
      </c>
      <c r="P3533" s="3" t="s">
        <v>8266</v>
      </c>
      <c r="Q3533" s="8">
        <f t="shared" si="222"/>
        <v>1.28</v>
      </c>
      <c r="R3533" s="10">
        <f t="shared" si="223"/>
        <v>49.230769230769234</v>
      </c>
      <c r="S3533" s="3" t="s">
        <v>8307</v>
      </c>
      <c r="T3533" s="3" t="s">
        <v>8308</v>
      </c>
    </row>
    <row r="3534" spans="1:20" ht="110" x14ac:dyDescent="0.2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14">
        <f t="shared" si="220"/>
        <v>41900.082638888889</v>
      </c>
      <c r="J3534" s="3">
        <v>1411012740</v>
      </c>
      <c r="K3534" s="14">
        <f t="shared" si="221"/>
        <v>41884.516516203701</v>
      </c>
      <c r="L3534" s="3">
        <v>1409667827</v>
      </c>
      <c r="M3534" s="3" t="b">
        <v>0</v>
      </c>
      <c r="N3534" s="3">
        <v>27</v>
      </c>
      <c r="O3534" s="3" t="b">
        <v>1</v>
      </c>
      <c r="P3534" s="3" t="s">
        <v>8266</v>
      </c>
      <c r="Q3534" s="8">
        <f t="shared" si="222"/>
        <v>1.1895833333333334</v>
      </c>
      <c r="R3534" s="10">
        <f t="shared" si="223"/>
        <v>42.296296296296298</v>
      </c>
      <c r="S3534" s="3" t="s">
        <v>8307</v>
      </c>
      <c r="T3534" s="3" t="s">
        <v>8308</v>
      </c>
    </row>
    <row r="3535" spans="1:20" ht="110" x14ac:dyDescent="0.2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14">
        <f t="shared" si="220"/>
        <v>42319.719525462955</v>
      </c>
      <c r="J3535" s="3">
        <v>1447269367</v>
      </c>
      <c r="K3535" s="14">
        <f t="shared" si="221"/>
        <v>42289.677858796298</v>
      </c>
      <c r="L3535" s="3">
        <v>1444673767</v>
      </c>
      <c r="M3535" s="3" t="b">
        <v>0</v>
      </c>
      <c r="N3535" s="3">
        <v>8</v>
      </c>
      <c r="O3535" s="3" t="b">
        <v>1</v>
      </c>
      <c r="P3535" s="3" t="s">
        <v>8266</v>
      </c>
      <c r="Q3535" s="8">
        <f t="shared" si="222"/>
        <v>1.262</v>
      </c>
      <c r="R3535" s="10">
        <f t="shared" si="223"/>
        <v>78.875</v>
      </c>
      <c r="S3535" s="3" t="s">
        <v>8307</v>
      </c>
      <c r="T3535" s="3" t="s">
        <v>8308</v>
      </c>
    </row>
    <row r="3536" spans="1:20" ht="88" x14ac:dyDescent="0.2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14">
        <f t="shared" si="220"/>
        <v>42278.541932870365</v>
      </c>
      <c r="J3536" s="3">
        <v>1443711623</v>
      </c>
      <c r="K3536" s="14">
        <f t="shared" si="221"/>
        <v>42243.541932870365</v>
      </c>
      <c r="L3536" s="3">
        <v>1440687623</v>
      </c>
      <c r="M3536" s="3" t="b">
        <v>0</v>
      </c>
      <c r="N3536" s="3">
        <v>204</v>
      </c>
      <c r="O3536" s="3" t="b">
        <v>1</v>
      </c>
      <c r="P3536" s="3" t="s">
        <v>8266</v>
      </c>
      <c r="Q3536" s="8">
        <f t="shared" si="222"/>
        <v>1.5620000000000001</v>
      </c>
      <c r="R3536" s="10">
        <f t="shared" si="223"/>
        <v>38.284313725490193</v>
      </c>
      <c r="S3536" s="3" t="s">
        <v>8307</v>
      </c>
      <c r="T3536" s="3" t="s">
        <v>8308</v>
      </c>
    </row>
    <row r="3537" spans="1:20" ht="88" x14ac:dyDescent="0.2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14">
        <f t="shared" si="220"/>
        <v>42279.666666666664</v>
      </c>
      <c r="J3537" s="3">
        <v>1443808800</v>
      </c>
      <c r="K3537" s="14">
        <f t="shared" si="221"/>
        <v>42248.556828703702</v>
      </c>
      <c r="L3537" s="3">
        <v>1441120910</v>
      </c>
      <c r="M3537" s="3" t="b">
        <v>0</v>
      </c>
      <c r="N3537" s="3">
        <v>46</v>
      </c>
      <c r="O3537" s="3" t="b">
        <v>1</v>
      </c>
      <c r="P3537" s="3" t="s">
        <v>8266</v>
      </c>
      <c r="Q3537" s="8">
        <f t="shared" si="222"/>
        <v>1.0315000000000001</v>
      </c>
      <c r="R3537" s="10">
        <f t="shared" si="223"/>
        <v>44.847826086956523</v>
      </c>
      <c r="S3537" s="3" t="s">
        <v>8307</v>
      </c>
      <c r="T3537" s="3" t="s">
        <v>8308</v>
      </c>
    </row>
    <row r="3538" spans="1:20" ht="110" x14ac:dyDescent="0.2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14">
        <f t="shared" si="220"/>
        <v>42358.415972222218</v>
      </c>
      <c r="J3538" s="3">
        <v>1450612740</v>
      </c>
      <c r="K3538" s="14">
        <f t="shared" si="221"/>
        <v>42328.643807870372</v>
      </c>
      <c r="L3538" s="3">
        <v>1448040425</v>
      </c>
      <c r="M3538" s="3" t="b">
        <v>0</v>
      </c>
      <c r="N3538" s="3">
        <v>17</v>
      </c>
      <c r="O3538" s="3" t="b">
        <v>1</v>
      </c>
      <c r="P3538" s="3" t="s">
        <v>8266</v>
      </c>
      <c r="Q3538" s="8">
        <f t="shared" si="222"/>
        <v>1.5333333333333334</v>
      </c>
      <c r="R3538" s="10">
        <f t="shared" si="223"/>
        <v>13.529411764705882</v>
      </c>
      <c r="S3538" s="3" t="s">
        <v>8307</v>
      </c>
      <c r="T3538" s="3" t="s">
        <v>8308</v>
      </c>
    </row>
    <row r="3539" spans="1:20" ht="88" x14ac:dyDescent="0.2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14">
        <f t="shared" si="220"/>
        <v>41960.249305555553</v>
      </c>
      <c r="J3539" s="3">
        <v>1416211140</v>
      </c>
      <c r="K3539" s="14">
        <f t="shared" si="221"/>
        <v>41923.271018518521</v>
      </c>
      <c r="L3539" s="3">
        <v>1413016216</v>
      </c>
      <c r="M3539" s="3" t="b">
        <v>0</v>
      </c>
      <c r="N3539" s="3">
        <v>28</v>
      </c>
      <c r="O3539" s="3" t="b">
        <v>1</v>
      </c>
      <c r="P3539" s="3" t="s">
        <v>8266</v>
      </c>
      <c r="Q3539" s="8">
        <f t="shared" si="222"/>
        <v>1.8044444444444445</v>
      </c>
      <c r="R3539" s="10">
        <f t="shared" si="223"/>
        <v>43.5</v>
      </c>
      <c r="S3539" s="3" t="s">
        <v>8307</v>
      </c>
      <c r="T3539" s="3" t="s">
        <v>8308</v>
      </c>
    </row>
    <row r="3540" spans="1:20" ht="110" x14ac:dyDescent="0.2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14">
        <f t="shared" si="220"/>
        <v>42599.337268518517</v>
      </c>
      <c r="J3540" s="3">
        <v>1471428340</v>
      </c>
      <c r="K3540" s="14">
        <f t="shared" si="221"/>
        <v>42571.337268518517</v>
      </c>
      <c r="L3540" s="3">
        <v>1469009140</v>
      </c>
      <c r="M3540" s="3" t="b">
        <v>0</v>
      </c>
      <c r="N3540" s="3">
        <v>83</v>
      </c>
      <c r="O3540" s="3" t="b">
        <v>1</v>
      </c>
      <c r="P3540" s="3" t="s">
        <v>8266</v>
      </c>
      <c r="Q3540" s="8">
        <f t="shared" si="222"/>
        <v>1.2845</v>
      </c>
      <c r="R3540" s="10">
        <f t="shared" si="223"/>
        <v>30.951807228915662</v>
      </c>
      <c r="S3540" s="3" t="s">
        <v>8307</v>
      </c>
      <c r="T3540" s="3" t="s">
        <v>8308</v>
      </c>
    </row>
    <row r="3541" spans="1:20" ht="88" x14ac:dyDescent="0.2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14">
        <f t="shared" si="220"/>
        <v>42621.672708333332</v>
      </c>
      <c r="J3541" s="3">
        <v>1473358122</v>
      </c>
      <c r="K3541" s="14">
        <f t="shared" si="221"/>
        <v>42600.672708333332</v>
      </c>
      <c r="L3541" s="3">
        <v>1471543722</v>
      </c>
      <c r="M3541" s="3" t="b">
        <v>0</v>
      </c>
      <c r="N3541" s="3">
        <v>13</v>
      </c>
      <c r="O3541" s="3" t="b">
        <v>1</v>
      </c>
      <c r="P3541" s="3" t="s">
        <v>8266</v>
      </c>
      <c r="Q3541" s="8">
        <f t="shared" si="222"/>
        <v>1.1966666666666668</v>
      </c>
      <c r="R3541" s="10">
        <f t="shared" si="223"/>
        <v>55.230769230769234</v>
      </c>
      <c r="S3541" s="3" t="s">
        <v>8307</v>
      </c>
      <c r="T3541" s="3" t="s">
        <v>8308</v>
      </c>
    </row>
    <row r="3542" spans="1:20" ht="88" x14ac:dyDescent="0.2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14">
        <f t="shared" si="220"/>
        <v>42546.920034722221</v>
      </c>
      <c r="J3542" s="3">
        <v>1466899491</v>
      </c>
      <c r="K3542" s="14">
        <f t="shared" si="221"/>
        <v>42516.920034722221</v>
      </c>
      <c r="L3542" s="3">
        <v>1464307491</v>
      </c>
      <c r="M3542" s="3" t="b">
        <v>0</v>
      </c>
      <c r="N3542" s="3">
        <v>8</v>
      </c>
      <c r="O3542" s="3" t="b">
        <v>1</v>
      </c>
      <c r="P3542" s="3" t="s">
        <v>8266</v>
      </c>
      <c r="Q3542" s="8">
        <f t="shared" si="222"/>
        <v>1.23</v>
      </c>
      <c r="R3542" s="10">
        <f t="shared" si="223"/>
        <v>46.125</v>
      </c>
      <c r="S3542" s="3" t="s">
        <v>8307</v>
      </c>
      <c r="T3542" s="3" t="s">
        <v>8308</v>
      </c>
    </row>
    <row r="3543" spans="1:20" ht="88" x14ac:dyDescent="0.2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14">
        <f t="shared" si="220"/>
        <v>42247.646701388883</v>
      </c>
      <c r="J3543" s="3">
        <v>1441042275</v>
      </c>
      <c r="K3543" s="14">
        <f t="shared" si="221"/>
        <v>42222.646701388883</v>
      </c>
      <c r="L3543" s="3">
        <v>1438882275</v>
      </c>
      <c r="M3543" s="3" t="b">
        <v>0</v>
      </c>
      <c r="N3543" s="3">
        <v>32</v>
      </c>
      <c r="O3543" s="3" t="b">
        <v>1</v>
      </c>
      <c r="P3543" s="3" t="s">
        <v>8266</v>
      </c>
      <c r="Q3543" s="8">
        <f t="shared" si="222"/>
        <v>1.05</v>
      </c>
      <c r="R3543" s="10">
        <f t="shared" si="223"/>
        <v>39.375</v>
      </c>
      <c r="S3543" s="3" t="s">
        <v>8307</v>
      </c>
      <c r="T3543" s="3" t="s">
        <v>8308</v>
      </c>
    </row>
    <row r="3544" spans="1:20" ht="88" x14ac:dyDescent="0.2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14">
        <f t="shared" si="220"/>
        <v>41889.516458333332</v>
      </c>
      <c r="J3544" s="3">
        <v>1410099822</v>
      </c>
      <c r="K3544" s="14">
        <f t="shared" si="221"/>
        <v>41829.516458333332</v>
      </c>
      <c r="L3544" s="3">
        <v>1404915822</v>
      </c>
      <c r="M3544" s="3" t="b">
        <v>0</v>
      </c>
      <c r="N3544" s="3">
        <v>85</v>
      </c>
      <c r="O3544" s="3" t="b">
        <v>1</v>
      </c>
      <c r="P3544" s="3" t="s">
        <v>8266</v>
      </c>
      <c r="Q3544" s="8">
        <f t="shared" si="222"/>
        <v>1.0223636363636364</v>
      </c>
      <c r="R3544" s="10">
        <f t="shared" si="223"/>
        <v>66.152941176470591</v>
      </c>
      <c r="S3544" s="3" t="s">
        <v>8307</v>
      </c>
      <c r="T3544" s="3" t="s">
        <v>8308</v>
      </c>
    </row>
    <row r="3545" spans="1:20" ht="66" x14ac:dyDescent="0.2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14">
        <f t="shared" si="220"/>
        <v>42180.671979166662</v>
      </c>
      <c r="J3545" s="3">
        <v>1435255659</v>
      </c>
      <c r="K3545" s="14">
        <f t="shared" si="221"/>
        <v>42150.671979166662</v>
      </c>
      <c r="L3545" s="3">
        <v>1432663659</v>
      </c>
      <c r="M3545" s="3" t="b">
        <v>0</v>
      </c>
      <c r="N3545" s="3">
        <v>29</v>
      </c>
      <c r="O3545" s="3" t="b">
        <v>1</v>
      </c>
      <c r="P3545" s="3" t="s">
        <v>8266</v>
      </c>
      <c r="Q3545" s="8">
        <f t="shared" si="222"/>
        <v>1.0466666666666666</v>
      </c>
      <c r="R3545" s="10">
        <f t="shared" si="223"/>
        <v>54.137931034482762</v>
      </c>
      <c r="S3545" s="3" t="s">
        <v>8307</v>
      </c>
      <c r="T3545" s="3" t="s">
        <v>8308</v>
      </c>
    </row>
    <row r="3546" spans="1:20" ht="66" x14ac:dyDescent="0.2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14">
        <f t="shared" si="220"/>
        <v>42070.748344907406</v>
      </c>
      <c r="J3546" s="3">
        <v>1425758257</v>
      </c>
      <c r="K3546" s="14">
        <f t="shared" si="221"/>
        <v>42040.748344907406</v>
      </c>
      <c r="L3546" s="3">
        <v>1423166257</v>
      </c>
      <c r="M3546" s="3" t="b">
        <v>0</v>
      </c>
      <c r="N3546" s="3">
        <v>24</v>
      </c>
      <c r="O3546" s="3" t="b">
        <v>1</v>
      </c>
      <c r="P3546" s="3" t="s">
        <v>8266</v>
      </c>
      <c r="Q3546" s="8">
        <f t="shared" si="222"/>
        <v>1</v>
      </c>
      <c r="R3546" s="10">
        <f t="shared" si="223"/>
        <v>104.16666666666667</v>
      </c>
      <c r="S3546" s="3" t="s">
        <v>8307</v>
      </c>
      <c r="T3546" s="3" t="s">
        <v>8308</v>
      </c>
    </row>
    <row r="3547" spans="1:20" ht="110" x14ac:dyDescent="0.2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14">
        <f t="shared" si="220"/>
        <v>42105.724062499998</v>
      </c>
      <c r="J3547" s="3">
        <v>1428780159</v>
      </c>
      <c r="K3547" s="14">
        <f t="shared" si="221"/>
        <v>42075.724062499998</v>
      </c>
      <c r="L3547" s="3">
        <v>1426188159</v>
      </c>
      <c r="M3547" s="3" t="b">
        <v>0</v>
      </c>
      <c r="N3547" s="3">
        <v>8</v>
      </c>
      <c r="O3547" s="3" t="b">
        <v>1</v>
      </c>
      <c r="P3547" s="3" t="s">
        <v>8266</v>
      </c>
      <c r="Q3547" s="8">
        <f t="shared" si="222"/>
        <v>1.004</v>
      </c>
      <c r="R3547" s="10">
        <f t="shared" si="223"/>
        <v>31.375</v>
      </c>
      <c r="S3547" s="3" t="s">
        <v>8307</v>
      </c>
      <c r="T3547" s="3" t="s">
        <v>8308</v>
      </c>
    </row>
    <row r="3548" spans="1:20" ht="110" x14ac:dyDescent="0.2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14">
        <f t="shared" si="220"/>
        <v>42095.082638888889</v>
      </c>
      <c r="J3548" s="3">
        <v>1427860740</v>
      </c>
      <c r="K3548" s="14">
        <f t="shared" si="221"/>
        <v>42073.577361111107</v>
      </c>
      <c r="L3548" s="3">
        <v>1426002684</v>
      </c>
      <c r="M3548" s="3" t="b">
        <v>0</v>
      </c>
      <c r="N3548" s="3">
        <v>19</v>
      </c>
      <c r="O3548" s="3" t="b">
        <v>1</v>
      </c>
      <c r="P3548" s="3" t="s">
        <v>8266</v>
      </c>
      <c r="Q3548" s="8">
        <f t="shared" si="222"/>
        <v>1.0227272727272727</v>
      </c>
      <c r="R3548" s="10">
        <f t="shared" si="223"/>
        <v>59.210526315789473</v>
      </c>
      <c r="S3548" s="3" t="s">
        <v>8307</v>
      </c>
      <c r="T3548" s="3" t="s">
        <v>8308</v>
      </c>
    </row>
    <row r="3549" spans="1:20" ht="88" x14ac:dyDescent="0.2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14">
        <f t="shared" si="220"/>
        <v>42504.082638888889</v>
      </c>
      <c r="J3549" s="3">
        <v>1463198340</v>
      </c>
      <c r="K3549" s="14">
        <f t="shared" si="221"/>
        <v>42479.995381944442</v>
      </c>
      <c r="L3549" s="3">
        <v>1461117201</v>
      </c>
      <c r="M3549" s="3" t="b">
        <v>0</v>
      </c>
      <c r="N3549" s="3">
        <v>336</v>
      </c>
      <c r="O3549" s="3" t="b">
        <v>1</v>
      </c>
      <c r="P3549" s="3" t="s">
        <v>8266</v>
      </c>
      <c r="Q3549" s="8">
        <f t="shared" si="222"/>
        <v>1.1440928571428572</v>
      </c>
      <c r="R3549" s="10">
        <f t="shared" si="223"/>
        <v>119.17633928571429</v>
      </c>
      <c r="S3549" s="3" t="s">
        <v>8307</v>
      </c>
      <c r="T3549" s="3" t="s">
        <v>8308</v>
      </c>
    </row>
    <row r="3550" spans="1:20" ht="88" x14ac:dyDescent="0.2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14">
        <f t="shared" si="220"/>
        <v>42433.958333333336</v>
      </c>
      <c r="J3550" s="3">
        <v>1457139600</v>
      </c>
      <c r="K3550" s="14">
        <f t="shared" si="221"/>
        <v>42411.858958333331</v>
      </c>
      <c r="L3550" s="3">
        <v>1455230214</v>
      </c>
      <c r="M3550" s="3" t="b">
        <v>0</v>
      </c>
      <c r="N3550" s="3">
        <v>13</v>
      </c>
      <c r="O3550" s="3" t="b">
        <v>1</v>
      </c>
      <c r="P3550" s="3" t="s">
        <v>8266</v>
      </c>
      <c r="Q3550" s="8">
        <f t="shared" si="222"/>
        <v>1.019047619047619</v>
      </c>
      <c r="R3550" s="10">
        <f t="shared" si="223"/>
        <v>164.61538461538461</v>
      </c>
      <c r="S3550" s="3" t="s">
        <v>8307</v>
      </c>
      <c r="T3550" s="3" t="s">
        <v>8308</v>
      </c>
    </row>
    <row r="3551" spans="1:20" ht="88" x14ac:dyDescent="0.2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14">
        <f t="shared" si="220"/>
        <v>42251.311030092591</v>
      </c>
      <c r="J3551" s="3">
        <v>1441358873</v>
      </c>
      <c r="K3551" s="14">
        <f t="shared" si="221"/>
        <v>42223.311030092591</v>
      </c>
      <c r="L3551" s="3">
        <v>1438939673</v>
      </c>
      <c r="M3551" s="3" t="b">
        <v>0</v>
      </c>
      <c r="N3551" s="3">
        <v>42</v>
      </c>
      <c r="O3551" s="3" t="b">
        <v>1</v>
      </c>
      <c r="P3551" s="3" t="s">
        <v>8266</v>
      </c>
      <c r="Q3551" s="8">
        <f t="shared" si="222"/>
        <v>1.02</v>
      </c>
      <c r="R3551" s="10">
        <f t="shared" si="223"/>
        <v>24.285714285714285</v>
      </c>
      <c r="S3551" s="3" t="s">
        <v>8307</v>
      </c>
      <c r="T3551" s="3" t="s">
        <v>8308</v>
      </c>
    </row>
    <row r="3552" spans="1:20" ht="110" x14ac:dyDescent="0.2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14">
        <f t="shared" si="220"/>
        <v>42492.810162037036</v>
      </c>
      <c r="J3552" s="3">
        <v>1462224398</v>
      </c>
      <c r="K3552" s="14">
        <f t="shared" si="221"/>
        <v>42462.810162037036</v>
      </c>
      <c r="L3552" s="3">
        <v>1459632398</v>
      </c>
      <c r="M3552" s="3" t="b">
        <v>0</v>
      </c>
      <c r="N3552" s="3">
        <v>64</v>
      </c>
      <c r="O3552" s="3" t="b">
        <v>1</v>
      </c>
      <c r="P3552" s="3" t="s">
        <v>8266</v>
      </c>
      <c r="Q3552" s="8">
        <f t="shared" si="222"/>
        <v>1.048</v>
      </c>
      <c r="R3552" s="10">
        <f t="shared" si="223"/>
        <v>40.9375</v>
      </c>
      <c r="S3552" s="3" t="s">
        <v>8307</v>
      </c>
      <c r="T3552" s="3" t="s">
        <v>8308</v>
      </c>
    </row>
    <row r="3553" spans="1:20" ht="88" x14ac:dyDescent="0.2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14">
        <f t="shared" si="220"/>
        <v>41781.838194444441</v>
      </c>
      <c r="J3553" s="3">
        <v>1400796420</v>
      </c>
      <c r="K3553" s="14">
        <f t="shared" si="221"/>
        <v>41753.432523148142</v>
      </c>
      <c r="L3553" s="3">
        <v>1398342170</v>
      </c>
      <c r="M3553" s="3" t="b">
        <v>0</v>
      </c>
      <c r="N3553" s="3">
        <v>25</v>
      </c>
      <c r="O3553" s="3" t="b">
        <v>1</v>
      </c>
      <c r="P3553" s="3" t="s">
        <v>8266</v>
      </c>
      <c r="Q3553" s="8">
        <f t="shared" si="222"/>
        <v>1.0183333333333333</v>
      </c>
      <c r="R3553" s="10">
        <f t="shared" si="223"/>
        <v>61.1</v>
      </c>
      <c r="S3553" s="3" t="s">
        <v>8307</v>
      </c>
      <c r="T3553" s="3" t="s">
        <v>8308</v>
      </c>
    </row>
    <row r="3554" spans="1:20" ht="110" x14ac:dyDescent="0.2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14">
        <f t="shared" si="220"/>
        <v>41818.503749999996</v>
      </c>
      <c r="J3554" s="3">
        <v>1403964324</v>
      </c>
      <c r="K3554" s="14">
        <f t="shared" si="221"/>
        <v>41788.503749999996</v>
      </c>
      <c r="L3554" s="3">
        <v>1401372324</v>
      </c>
      <c r="M3554" s="3" t="b">
        <v>0</v>
      </c>
      <c r="N3554" s="3">
        <v>20</v>
      </c>
      <c r="O3554" s="3" t="b">
        <v>1</v>
      </c>
      <c r="P3554" s="3" t="s">
        <v>8266</v>
      </c>
      <c r="Q3554" s="8">
        <f t="shared" si="222"/>
        <v>1</v>
      </c>
      <c r="R3554" s="10">
        <f t="shared" si="223"/>
        <v>38.65</v>
      </c>
      <c r="S3554" s="3" t="s">
        <v>8307</v>
      </c>
      <c r="T3554" s="3" t="s">
        <v>8308</v>
      </c>
    </row>
    <row r="3555" spans="1:20" ht="88" x14ac:dyDescent="0.2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14">
        <f t="shared" si="220"/>
        <v>42227.916666666664</v>
      </c>
      <c r="J3555" s="3">
        <v>1439337600</v>
      </c>
      <c r="K3555" s="14">
        <f t="shared" si="221"/>
        <v>42195.945370370369</v>
      </c>
      <c r="L3555" s="3">
        <v>1436575280</v>
      </c>
      <c r="M3555" s="3" t="b">
        <v>0</v>
      </c>
      <c r="N3555" s="3">
        <v>104</v>
      </c>
      <c r="O3555" s="3" t="b">
        <v>1</v>
      </c>
      <c r="P3555" s="3" t="s">
        <v>8266</v>
      </c>
      <c r="Q3555" s="8">
        <f t="shared" si="222"/>
        <v>1.0627272727272727</v>
      </c>
      <c r="R3555" s="10">
        <f t="shared" si="223"/>
        <v>56.20192307692308</v>
      </c>
      <c r="S3555" s="3" t="s">
        <v>8307</v>
      </c>
      <c r="T3555" s="3" t="s">
        <v>8308</v>
      </c>
    </row>
    <row r="3556" spans="1:20" ht="88" x14ac:dyDescent="0.2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14">
        <f t="shared" si="220"/>
        <v>42046.624999999993</v>
      </c>
      <c r="J3556" s="3">
        <v>1423674000</v>
      </c>
      <c r="K3556" s="14">
        <f t="shared" si="221"/>
        <v>42015.967118055552</v>
      </c>
      <c r="L3556" s="3">
        <v>1421025159</v>
      </c>
      <c r="M3556" s="3" t="b">
        <v>0</v>
      </c>
      <c r="N3556" s="3">
        <v>53</v>
      </c>
      <c r="O3556" s="3" t="b">
        <v>1</v>
      </c>
      <c r="P3556" s="3" t="s">
        <v>8266</v>
      </c>
      <c r="Q3556" s="8">
        <f t="shared" si="222"/>
        <v>1.1342219999999998</v>
      </c>
      <c r="R3556" s="10">
        <f t="shared" si="223"/>
        <v>107.00207547169811</v>
      </c>
      <c r="S3556" s="3" t="s">
        <v>8307</v>
      </c>
      <c r="T3556" s="3" t="s">
        <v>8308</v>
      </c>
    </row>
    <row r="3557" spans="1:20" ht="110" x14ac:dyDescent="0.2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14">
        <f t="shared" si="220"/>
        <v>42691.40039351851</v>
      </c>
      <c r="J3557" s="3">
        <v>1479382594</v>
      </c>
      <c r="K3557" s="14">
        <f t="shared" si="221"/>
        <v>42661.358726851853</v>
      </c>
      <c r="L3557" s="3">
        <v>1476786994</v>
      </c>
      <c r="M3557" s="3" t="b">
        <v>0</v>
      </c>
      <c r="N3557" s="3">
        <v>14</v>
      </c>
      <c r="O3557" s="3" t="b">
        <v>1</v>
      </c>
      <c r="P3557" s="3" t="s">
        <v>8266</v>
      </c>
      <c r="Q3557" s="8">
        <f t="shared" si="222"/>
        <v>1</v>
      </c>
      <c r="R3557" s="10">
        <f t="shared" si="223"/>
        <v>171.42857142857142</v>
      </c>
      <c r="S3557" s="3" t="s">
        <v>8307</v>
      </c>
      <c r="T3557" s="3" t="s">
        <v>8308</v>
      </c>
    </row>
    <row r="3558" spans="1:20" ht="110" x14ac:dyDescent="0.2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14">
        <f t="shared" si="220"/>
        <v>41868.566249999996</v>
      </c>
      <c r="J3558" s="3">
        <v>1408289724</v>
      </c>
      <c r="K3558" s="14">
        <f t="shared" si="221"/>
        <v>41808.566249999996</v>
      </c>
      <c r="L3558" s="3">
        <v>1403105724</v>
      </c>
      <c r="M3558" s="3" t="b">
        <v>0</v>
      </c>
      <c r="N3558" s="3">
        <v>20</v>
      </c>
      <c r="O3558" s="3" t="b">
        <v>1</v>
      </c>
      <c r="P3558" s="3" t="s">
        <v>8266</v>
      </c>
      <c r="Q3558" s="8">
        <f t="shared" si="222"/>
        <v>1.0045454545454546</v>
      </c>
      <c r="R3558" s="10">
        <f t="shared" si="223"/>
        <v>110.5</v>
      </c>
      <c r="S3558" s="3" t="s">
        <v>8307</v>
      </c>
      <c r="T3558" s="3" t="s">
        <v>8308</v>
      </c>
    </row>
    <row r="3559" spans="1:20" ht="110" x14ac:dyDescent="0.2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14">
        <f t="shared" si="220"/>
        <v>41764.193414351852</v>
      </c>
      <c r="J3559" s="3">
        <v>1399271911</v>
      </c>
      <c r="K3559" s="14">
        <f t="shared" si="221"/>
        <v>41730.193414351852</v>
      </c>
      <c r="L3559" s="3">
        <v>1396334311</v>
      </c>
      <c r="M3559" s="3" t="b">
        <v>0</v>
      </c>
      <c r="N3559" s="3">
        <v>558</v>
      </c>
      <c r="O3559" s="3" t="b">
        <v>1</v>
      </c>
      <c r="P3559" s="3" t="s">
        <v>8266</v>
      </c>
      <c r="Q3559" s="8">
        <f t="shared" si="222"/>
        <v>1.0003599999999999</v>
      </c>
      <c r="R3559" s="10">
        <f t="shared" si="223"/>
        <v>179.27598566308242</v>
      </c>
      <c r="S3559" s="3" t="s">
        <v>8307</v>
      </c>
      <c r="T3559" s="3" t="s">
        <v>8308</v>
      </c>
    </row>
    <row r="3560" spans="1:20" ht="88" x14ac:dyDescent="0.2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14">
        <f t="shared" si="220"/>
        <v>42181.791666666664</v>
      </c>
      <c r="J3560" s="3">
        <v>1435352400</v>
      </c>
      <c r="K3560" s="14">
        <f t="shared" si="221"/>
        <v>42139.733506944445</v>
      </c>
      <c r="L3560" s="3">
        <v>1431718575</v>
      </c>
      <c r="M3560" s="3" t="b">
        <v>0</v>
      </c>
      <c r="N3560" s="3">
        <v>22</v>
      </c>
      <c r="O3560" s="3" t="b">
        <v>1</v>
      </c>
      <c r="P3560" s="3" t="s">
        <v>8266</v>
      </c>
      <c r="Q3560" s="8">
        <f t="shared" si="222"/>
        <v>1.44</v>
      </c>
      <c r="R3560" s="10">
        <f t="shared" si="223"/>
        <v>22.90909090909091</v>
      </c>
      <c r="S3560" s="3" t="s">
        <v>8307</v>
      </c>
      <c r="T3560" s="3" t="s">
        <v>8308</v>
      </c>
    </row>
    <row r="3561" spans="1:20" ht="88" x14ac:dyDescent="0.2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14">
        <f t="shared" si="220"/>
        <v>42216.290277777771</v>
      </c>
      <c r="J3561" s="3">
        <v>1438333080</v>
      </c>
      <c r="K3561" s="14">
        <f t="shared" si="221"/>
        <v>42194.012824074067</v>
      </c>
      <c r="L3561" s="3">
        <v>1436408308</v>
      </c>
      <c r="M3561" s="3" t="b">
        <v>0</v>
      </c>
      <c r="N3561" s="3">
        <v>24</v>
      </c>
      <c r="O3561" s="3" t="b">
        <v>1</v>
      </c>
      <c r="P3561" s="3" t="s">
        <v>8266</v>
      </c>
      <c r="Q3561" s="8">
        <f t="shared" si="222"/>
        <v>1.0349999999999999</v>
      </c>
      <c r="R3561" s="10">
        <f t="shared" si="223"/>
        <v>43.125</v>
      </c>
      <c r="S3561" s="3" t="s">
        <v>8307</v>
      </c>
      <c r="T3561" s="3" t="s">
        <v>8308</v>
      </c>
    </row>
    <row r="3562" spans="1:20" ht="110" x14ac:dyDescent="0.2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14">
        <f t="shared" si="220"/>
        <v>42151.031249999993</v>
      </c>
      <c r="J3562" s="3">
        <v>1432694700</v>
      </c>
      <c r="K3562" s="14">
        <f t="shared" si="221"/>
        <v>42115.80631944444</v>
      </c>
      <c r="L3562" s="3">
        <v>1429651266</v>
      </c>
      <c r="M3562" s="3" t="b">
        <v>0</v>
      </c>
      <c r="N3562" s="3">
        <v>74</v>
      </c>
      <c r="O3562" s="3" t="b">
        <v>1</v>
      </c>
      <c r="P3562" s="3" t="s">
        <v>8266</v>
      </c>
      <c r="Q3562" s="8">
        <f t="shared" si="222"/>
        <v>1.0843750000000001</v>
      </c>
      <c r="R3562" s="10">
        <f t="shared" si="223"/>
        <v>46.891891891891895</v>
      </c>
      <c r="S3562" s="3" t="s">
        <v>8307</v>
      </c>
      <c r="T3562" s="3" t="s">
        <v>8308</v>
      </c>
    </row>
    <row r="3563" spans="1:20" ht="176" x14ac:dyDescent="0.2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14">
        <f t="shared" si="220"/>
        <v>42221.691666666658</v>
      </c>
      <c r="J3563" s="3">
        <v>1438799760</v>
      </c>
      <c r="K3563" s="14">
        <f t="shared" si="221"/>
        <v>42203.596967592595</v>
      </c>
      <c r="L3563" s="3">
        <v>1437236378</v>
      </c>
      <c r="M3563" s="3" t="b">
        <v>0</v>
      </c>
      <c r="N3563" s="3">
        <v>54</v>
      </c>
      <c r="O3563" s="3" t="b">
        <v>1</v>
      </c>
      <c r="P3563" s="3" t="s">
        <v>8266</v>
      </c>
      <c r="Q3563" s="8">
        <f t="shared" si="222"/>
        <v>1.024</v>
      </c>
      <c r="R3563" s="10">
        <f t="shared" si="223"/>
        <v>47.407407407407405</v>
      </c>
      <c r="S3563" s="3" t="s">
        <v>8307</v>
      </c>
      <c r="T3563" s="3" t="s">
        <v>8308</v>
      </c>
    </row>
    <row r="3564" spans="1:20" ht="110" x14ac:dyDescent="0.2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14">
        <f t="shared" si="220"/>
        <v>42442.833333333336</v>
      </c>
      <c r="J3564" s="3">
        <v>1457906400</v>
      </c>
      <c r="K3564" s="14">
        <f t="shared" si="221"/>
        <v>42433.678553240738</v>
      </c>
      <c r="L3564" s="3">
        <v>1457115427</v>
      </c>
      <c r="M3564" s="3" t="b">
        <v>0</v>
      </c>
      <c r="N3564" s="3">
        <v>31</v>
      </c>
      <c r="O3564" s="3" t="b">
        <v>1</v>
      </c>
      <c r="P3564" s="3" t="s">
        <v>8266</v>
      </c>
      <c r="Q3564" s="8">
        <f t="shared" si="222"/>
        <v>1.4888888888888889</v>
      </c>
      <c r="R3564" s="10">
        <f t="shared" si="223"/>
        <v>15.129032258064516</v>
      </c>
      <c r="S3564" s="3" t="s">
        <v>8307</v>
      </c>
      <c r="T3564" s="3" t="s">
        <v>8308</v>
      </c>
    </row>
    <row r="3565" spans="1:20" ht="110" x14ac:dyDescent="0.2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14">
        <f t="shared" si="220"/>
        <v>42583.708333333336</v>
      </c>
      <c r="J3565" s="3">
        <v>1470078000</v>
      </c>
      <c r="K3565" s="14">
        <f t="shared" si="221"/>
        <v>42555.58861111111</v>
      </c>
      <c r="L3565" s="3">
        <v>1467648456</v>
      </c>
      <c r="M3565" s="3" t="b">
        <v>0</v>
      </c>
      <c r="N3565" s="3">
        <v>25</v>
      </c>
      <c r="O3565" s="3" t="b">
        <v>1</v>
      </c>
      <c r="P3565" s="3" t="s">
        <v>8266</v>
      </c>
      <c r="Q3565" s="8">
        <f t="shared" si="222"/>
        <v>1.0549000000000002</v>
      </c>
      <c r="R3565" s="10">
        <f t="shared" si="223"/>
        <v>21.098000000000003</v>
      </c>
      <c r="S3565" s="3" t="s">
        <v>8307</v>
      </c>
      <c r="T3565" s="3" t="s">
        <v>8308</v>
      </c>
    </row>
    <row r="3566" spans="1:20" ht="66" x14ac:dyDescent="0.2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14">
        <f t="shared" si="220"/>
        <v>42282.583333333336</v>
      </c>
      <c r="J3566" s="3">
        <v>1444060800</v>
      </c>
      <c r="K3566" s="14">
        <f t="shared" si="221"/>
        <v>42236.539918981478</v>
      </c>
      <c r="L3566" s="3">
        <v>1440082649</v>
      </c>
      <c r="M3566" s="3" t="b">
        <v>0</v>
      </c>
      <c r="N3566" s="3">
        <v>17</v>
      </c>
      <c r="O3566" s="3" t="b">
        <v>1</v>
      </c>
      <c r="P3566" s="3" t="s">
        <v>8266</v>
      </c>
      <c r="Q3566" s="8">
        <f t="shared" si="222"/>
        <v>1.0049999999999999</v>
      </c>
      <c r="R3566" s="10">
        <f t="shared" si="223"/>
        <v>59.117647058823529</v>
      </c>
      <c r="S3566" s="3" t="s">
        <v>8307</v>
      </c>
      <c r="T3566" s="3" t="s">
        <v>8308</v>
      </c>
    </row>
    <row r="3567" spans="1:20" ht="110" x14ac:dyDescent="0.2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14">
        <f t="shared" si="220"/>
        <v>42004.659814814811</v>
      </c>
      <c r="J3567" s="3">
        <v>1420048208</v>
      </c>
      <c r="K3567" s="14">
        <f t="shared" si="221"/>
        <v>41974.659814814811</v>
      </c>
      <c r="L3567" s="3">
        <v>1417456208</v>
      </c>
      <c r="M3567" s="3" t="b">
        <v>0</v>
      </c>
      <c r="N3567" s="3">
        <v>12</v>
      </c>
      <c r="O3567" s="3" t="b">
        <v>1</v>
      </c>
      <c r="P3567" s="3" t="s">
        <v>8266</v>
      </c>
      <c r="Q3567" s="8">
        <f t="shared" si="222"/>
        <v>1.3055555555555556</v>
      </c>
      <c r="R3567" s="10">
        <f t="shared" si="223"/>
        <v>97.916666666666671</v>
      </c>
      <c r="S3567" s="3" t="s">
        <v>8307</v>
      </c>
      <c r="T3567" s="3" t="s">
        <v>8308</v>
      </c>
    </row>
    <row r="3568" spans="1:20" ht="110" x14ac:dyDescent="0.2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14">
        <f t="shared" si="220"/>
        <v>42027.424571759257</v>
      </c>
      <c r="J3568" s="3">
        <v>1422015083</v>
      </c>
      <c r="K3568" s="14">
        <f t="shared" si="221"/>
        <v>41997.424571759257</v>
      </c>
      <c r="L3568" s="3">
        <v>1419423083</v>
      </c>
      <c r="M3568" s="3" t="b">
        <v>0</v>
      </c>
      <c r="N3568" s="3">
        <v>38</v>
      </c>
      <c r="O3568" s="3" t="b">
        <v>1</v>
      </c>
      <c r="P3568" s="3" t="s">
        <v>8266</v>
      </c>
      <c r="Q3568" s="8">
        <f t="shared" si="222"/>
        <v>1.0475000000000001</v>
      </c>
      <c r="R3568" s="10">
        <f t="shared" si="223"/>
        <v>55.131578947368418</v>
      </c>
      <c r="S3568" s="3" t="s">
        <v>8307</v>
      </c>
      <c r="T3568" s="3" t="s">
        <v>8308</v>
      </c>
    </row>
    <row r="3569" spans="1:20" ht="88" x14ac:dyDescent="0.2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14">
        <f t="shared" si="220"/>
        <v>42165.727361111109</v>
      </c>
      <c r="J3569" s="3">
        <v>1433964444</v>
      </c>
      <c r="K3569" s="14">
        <f t="shared" si="221"/>
        <v>42135.727361111109</v>
      </c>
      <c r="L3569" s="3">
        <v>1431372444</v>
      </c>
      <c r="M3569" s="3" t="b">
        <v>0</v>
      </c>
      <c r="N3569" s="3">
        <v>41</v>
      </c>
      <c r="O3569" s="3" t="b">
        <v>1</v>
      </c>
      <c r="P3569" s="3" t="s">
        <v>8266</v>
      </c>
      <c r="Q3569" s="8">
        <f t="shared" si="222"/>
        <v>1.0880000000000001</v>
      </c>
      <c r="R3569" s="10">
        <f t="shared" si="223"/>
        <v>26.536585365853657</v>
      </c>
      <c r="S3569" s="3" t="s">
        <v>8307</v>
      </c>
      <c r="T3569" s="3" t="s">
        <v>8308</v>
      </c>
    </row>
    <row r="3570" spans="1:20" ht="110" x14ac:dyDescent="0.2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14">
        <f t="shared" si="220"/>
        <v>41899.657337962963</v>
      </c>
      <c r="J3570" s="3">
        <v>1410975994</v>
      </c>
      <c r="K3570" s="14">
        <f t="shared" si="221"/>
        <v>41869.657337962963</v>
      </c>
      <c r="L3570" s="3">
        <v>1408383994</v>
      </c>
      <c r="M3570" s="3" t="b">
        <v>0</v>
      </c>
      <c r="N3570" s="3">
        <v>19</v>
      </c>
      <c r="O3570" s="3" t="b">
        <v>1</v>
      </c>
      <c r="P3570" s="3" t="s">
        <v>8266</v>
      </c>
      <c r="Q3570" s="8">
        <f t="shared" si="222"/>
        <v>1.1100000000000001</v>
      </c>
      <c r="R3570" s="10">
        <f t="shared" si="223"/>
        <v>58.421052631578945</v>
      </c>
      <c r="S3570" s="3" t="s">
        <v>8307</v>
      </c>
      <c r="T3570" s="3" t="s">
        <v>8308</v>
      </c>
    </row>
    <row r="3571" spans="1:20" ht="88" x14ac:dyDescent="0.2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14">
        <f t="shared" si="220"/>
        <v>42012.605277777773</v>
      </c>
      <c r="J3571" s="3">
        <v>1420734696</v>
      </c>
      <c r="K3571" s="14">
        <f t="shared" si="221"/>
        <v>41982.605277777773</v>
      </c>
      <c r="L3571" s="3">
        <v>1418142696</v>
      </c>
      <c r="M3571" s="3" t="b">
        <v>0</v>
      </c>
      <c r="N3571" s="3">
        <v>41</v>
      </c>
      <c r="O3571" s="3" t="b">
        <v>1</v>
      </c>
      <c r="P3571" s="3" t="s">
        <v>8266</v>
      </c>
      <c r="Q3571" s="8">
        <f t="shared" si="222"/>
        <v>1.0047999999999999</v>
      </c>
      <c r="R3571" s="10">
        <f t="shared" si="223"/>
        <v>122.53658536585365</v>
      </c>
      <c r="S3571" s="3" t="s">
        <v>8307</v>
      </c>
      <c r="T3571" s="3" t="s">
        <v>8308</v>
      </c>
    </row>
    <row r="3572" spans="1:20" ht="88" x14ac:dyDescent="0.2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14">
        <f t="shared" si="220"/>
        <v>42004.208333333336</v>
      </c>
      <c r="J3572" s="3">
        <v>1420009200</v>
      </c>
      <c r="K3572" s="14">
        <f t="shared" si="221"/>
        <v>41976.24864583333</v>
      </c>
      <c r="L3572" s="3">
        <v>1417593483</v>
      </c>
      <c r="M3572" s="3" t="b">
        <v>0</v>
      </c>
      <c r="N3572" s="3">
        <v>26</v>
      </c>
      <c r="O3572" s="3" t="b">
        <v>1</v>
      </c>
      <c r="P3572" s="3" t="s">
        <v>8266</v>
      </c>
      <c r="Q3572" s="8">
        <f t="shared" si="222"/>
        <v>1.1435</v>
      </c>
      <c r="R3572" s="10">
        <f t="shared" si="223"/>
        <v>87.961538461538467</v>
      </c>
      <c r="S3572" s="3" t="s">
        <v>8307</v>
      </c>
      <c r="T3572" s="3" t="s">
        <v>8308</v>
      </c>
    </row>
    <row r="3573" spans="1:20" ht="88" x14ac:dyDescent="0.2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14">
        <f t="shared" si="220"/>
        <v>41942.775613425925</v>
      </c>
      <c r="J3573" s="3">
        <v>1414701413</v>
      </c>
      <c r="K3573" s="14">
        <f t="shared" si="221"/>
        <v>41912.775613425925</v>
      </c>
      <c r="L3573" s="3">
        <v>1412109413</v>
      </c>
      <c r="M3573" s="3" t="b">
        <v>0</v>
      </c>
      <c r="N3573" s="3">
        <v>25</v>
      </c>
      <c r="O3573" s="3" t="b">
        <v>1</v>
      </c>
      <c r="P3573" s="3" t="s">
        <v>8266</v>
      </c>
      <c r="Q3573" s="8">
        <f t="shared" si="222"/>
        <v>1.2206666666666666</v>
      </c>
      <c r="R3573" s="10">
        <f t="shared" si="223"/>
        <v>73.239999999999995</v>
      </c>
      <c r="S3573" s="3" t="s">
        <v>8307</v>
      </c>
      <c r="T3573" s="3" t="s">
        <v>8308</v>
      </c>
    </row>
    <row r="3574" spans="1:20" ht="66" x14ac:dyDescent="0.2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14">
        <f t="shared" si="220"/>
        <v>42176.48706018518</v>
      </c>
      <c r="J3574" s="3">
        <v>1434894082</v>
      </c>
      <c r="K3574" s="14">
        <f t="shared" si="221"/>
        <v>42146.48706018518</v>
      </c>
      <c r="L3574" s="3">
        <v>1432302082</v>
      </c>
      <c r="M3574" s="3" t="b">
        <v>0</v>
      </c>
      <c r="N3574" s="3">
        <v>9</v>
      </c>
      <c r="O3574" s="3" t="b">
        <v>1</v>
      </c>
      <c r="P3574" s="3" t="s">
        <v>8266</v>
      </c>
      <c r="Q3574" s="8">
        <f t="shared" si="222"/>
        <v>1</v>
      </c>
      <c r="R3574" s="10">
        <f t="shared" si="223"/>
        <v>55.555555555555557</v>
      </c>
      <c r="S3574" s="3" t="s">
        <v>8307</v>
      </c>
      <c r="T3574" s="3" t="s">
        <v>8308</v>
      </c>
    </row>
    <row r="3575" spans="1:20" ht="66" x14ac:dyDescent="0.2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14">
        <f t="shared" si="220"/>
        <v>41951.333865740737</v>
      </c>
      <c r="J3575" s="3">
        <v>1415440846</v>
      </c>
      <c r="K3575" s="14">
        <f t="shared" si="221"/>
        <v>41921.292199074072</v>
      </c>
      <c r="L3575" s="3">
        <v>1412845246</v>
      </c>
      <c r="M3575" s="3" t="b">
        <v>0</v>
      </c>
      <c r="N3575" s="3">
        <v>78</v>
      </c>
      <c r="O3575" s="3" t="b">
        <v>1</v>
      </c>
      <c r="P3575" s="3" t="s">
        <v>8266</v>
      </c>
      <c r="Q3575" s="8">
        <f t="shared" si="222"/>
        <v>1.028</v>
      </c>
      <c r="R3575" s="10">
        <f t="shared" si="223"/>
        <v>39.53846153846154</v>
      </c>
      <c r="S3575" s="3" t="s">
        <v>8307</v>
      </c>
      <c r="T3575" s="3" t="s">
        <v>8308</v>
      </c>
    </row>
    <row r="3576" spans="1:20" ht="88" x14ac:dyDescent="0.2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14">
        <f t="shared" si="220"/>
        <v>41956.901018518511</v>
      </c>
      <c r="J3576" s="3">
        <v>1415921848</v>
      </c>
      <c r="K3576" s="14">
        <f t="shared" si="221"/>
        <v>41926.859351851854</v>
      </c>
      <c r="L3576" s="3">
        <v>1413326248</v>
      </c>
      <c r="M3576" s="3" t="b">
        <v>0</v>
      </c>
      <c r="N3576" s="3">
        <v>45</v>
      </c>
      <c r="O3576" s="3" t="b">
        <v>1</v>
      </c>
      <c r="P3576" s="3" t="s">
        <v>8266</v>
      </c>
      <c r="Q3576" s="8">
        <f t="shared" si="222"/>
        <v>1.0612068965517241</v>
      </c>
      <c r="R3576" s="10">
        <f t="shared" si="223"/>
        <v>136.77777777777777</v>
      </c>
      <c r="S3576" s="3" t="s">
        <v>8307</v>
      </c>
      <c r="T3576" s="3" t="s">
        <v>8308</v>
      </c>
    </row>
    <row r="3577" spans="1:20" ht="110" x14ac:dyDescent="0.2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14">
        <f t="shared" si="220"/>
        <v>42593.082638888889</v>
      </c>
      <c r="J3577" s="3">
        <v>1470887940</v>
      </c>
      <c r="K3577" s="14">
        <f t="shared" si="221"/>
        <v>42561.700543981475</v>
      </c>
      <c r="L3577" s="3">
        <v>1468176527</v>
      </c>
      <c r="M3577" s="3" t="b">
        <v>0</v>
      </c>
      <c r="N3577" s="3">
        <v>102</v>
      </c>
      <c r="O3577" s="3" t="b">
        <v>1</v>
      </c>
      <c r="P3577" s="3" t="s">
        <v>8266</v>
      </c>
      <c r="Q3577" s="8">
        <f t="shared" si="222"/>
        <v>1.0133000000000001</v>
      </c>
      <c r="R3577" s="10">
        <f t="shared" si="223"/>
        <v>99.343137254901961</v>
      </c>
      <c r="S3577" s="3" t="s">
        <v>8307</v>
      </c>
      <c r="T3577" s="3" t="s">
        <v>8308</v>
      </c>
    </row>
    <row r="3578" spans="1:20" ht="88" x14ac:dyDescent="0.2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14">
        <f t="shared" si="220"/>
        <v>42709.507569444446</v>
      </c>
      <c r="J3578" s="3">
        <v>1480947054</v>
      </c>
      <c r="K3578" s="14">
        <f t="shared" si="221"/>
        <v>42649.465902777774</v>
      </c>
      <c r="L3578" s="3">
        <v>1475759454</v>
      </c>
      <c r="M3578" s="3" t="b">
        <v>0</v>
      </c>
      <c r="N3578" s="3">
        <v>5</v>
      </c>
      <c r="O3578" s="3" t="b">
        <v>1</v>
      </c>
      <c r="P3578" s="3" t="s">
        <v>8266</v>
      </c>
      <c r="Q3578" s="8">
        <f t="shared" si="222"/>
        <v>1</v>
      </c>
      <c r="R3578" s="10">
        <f t="shared" si="223"/>
        <v>20</v>
      </c>
      <c r="S3578" s="3" t="s">
        <v>8307</v>
      </c>
      <c r="T3578" s="3" t="s">
        <v>8308</v>
      </c>
    </row>
    <row r="3579" spans="1:20" ht="88" x14ac:dyDescent="0.2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14">
        <f t="shared" si="220"/>
        <v>42120.186111111114</v>
      </c>
      <c r="J3579" s="3">
        <v>1430029680</v>
      </c>
      <c r="K3579" s="14">
        <f t="shared" si="221"/>
        <v>42093.703506944446</v>
      </c>
      <c r="L3579" s="3">
        <v>1427741583</v>
      </c>
      <c r="M3579" s="3" t="b">
        <v>0</v>
      </c>
      <c r="N3579" s="3">
        <v>27</v>
      </c>
      <c r="O3579" s="3" t="b">
        <v>1</v>
      </c>
      <c r="P3579" s="3" t="s">
        <v>8266</v>
      </c>
      <c r="Q3579" s="8">
        <f t="shared" si="222"/>
        <v>1.3</v>
      </c>
      <c r="R3579" s="10">
        <f t="shared" si="223"/>
        <v>28.888888888888889</v>
      </c>
      <c r="S3579" s="3" t="s">
        <v>8307</v>
      </c>
      <c r="T3579" s="3" t="s">
        <v>8308</v>
      </c>
    </row>
    <row r="3580" spans="1:20" ht="88" x14ac:dyDescent="0.2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14">
        <f t="shared" si="220"/>
        <v>42490.650196759256</v>
      </c>
      <c r="J3580" s="3">
        <v>1462037777</v>
      </c>
      <c r="K3580" s="14">
        <f t="shared" si="221"/>
        <v>42460.650196759256</v>
      </c>
      <c r="L3580" s="3">
        <v>1459445777</v>
      </c>
      <c r="M3580" s="3" t="b">
        <v>0</v>
      </c>
      <c r="N3580" s="3">
        <v>37</v>
      </c>
      <c r="O3580" s="3" t="b">
        <v>1</v>
      </c>
      <c r="P3580" s="3" t="s">
        <v>8266</v>
      </c>
      <c r="Q3580" s="8">
        <f t="shared" si="222"/>
        <v>1.0001333333333333</v>
      </c>
      <c r="R3580" s="10">
        <f t="shared" si="223"/>
        <v>40.545945945945945</v>
      </c>
      <c r="S3580" s="3" t="s">
        <v>8307</v>
      </c>
      <c r="T3580" s="3" t="s">
        <v>8308</v>
      </c>
    </row>
    <row r="3581" spans="1:20" ht="110" x14ac:dyDescent="0.2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14">
        <f t="shared" si="220"/>
        <v>42460.63722222222</v>
      </c>
      <c r="J3581" s="3">
        <v>1459444656</v>
      </c>
      <c r="K3581" s="14">
        <f t="shared" si="221"/>
        <v>42430.678888888891</v>
      </c>
      <c r="L3581" s="3">
        <v>1456856256</v>
      </c>
      <c r="M3581" s="3" t="b">
        <v>0</v>
      </c>
      <c r="N3581" s="3">
        <v>14</v>
      </c>
      <c r="O3581" s="3" t="b">
        <v>1</v>
      </c>
      <c r="P3581" s="3" t="s">
        <v>8266</v>
      </c>
      <c r="Q3581" s="8">
        <f t="shared" si="222"/>
        <v>1</v>
      </c>
      <c r="R3581" s="10">
        <f t="shared" si="223"/>
        <v>35.714285714285715</v>
      </c>
      <c r="S3581" s="3" t="s">
        <v>8307</v>
      </c>
      <c r="T3581" s="3" t="s">
        <v>8308</v>
      </c>
    </row>
    <row r="3582" spans="1:20" ht="88" x14ac:dyDescent="0.2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14">
        <f t="shared" si="220"/>
        <v>42064.124305555553</v>
      </c>
      <c r="J3582" s="3">
        <v>1425185940</v>
      </c>
      <c r="K3582" s="14">
        <f t="shared" si="221"/>
        <v>42026.092847222222</v>
      </c>
      <c r="L3582" s="3">
        <v>1421900022</v>
      </c>
      <c r="M3582" s="3" t="b">
        <v>0</v>
      </c>
      <c r="N3582" s="3">
        <v>27</v>
      </c>
      <c r="O3582" s="3" t="b">
        <v>1</v>
      </c>
      <c r="P3582" s="3" t="s">
        <v>8266</v>
      </c>
      <c r="Q3582" s="8">
        <f t="shared" si="222"/>
        <v>1.1388888888888888</v>
      </c>
      <c r="R3582" s="10">
        <f t="shared" si="223"/>
        <v>37.962962962962962</v>
      </c>
      <c r="S3582" s="3" t="s">
        <v>8307</v>
      </c>
      <c r="T3582" s="3" t="s">
        <v>8308</v>
      </c>
    </row>
    <row r="3583" spans="1:20" ht="88" x14ac:dyDescent="0.2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14">
        <f t="shared" si="220"/>
        <v>41850.38784722222</v>
      </c>
      <c r="J3583" s="3">
        <v>1406719110</v>
      </c>
      <c r="K3583" s="14">
        <f t="shared" si="221"/>
        <v>41836.38784722222</v>
      </c>
      <c r="L3583" s="3">
        <v>1405509510</v>
      </c>
      <c r="M3583" s="3" t="b">
        <v>0</v>
      </c>
      <c r="N3583" s="3">
        <v>45</v>
      </c>
      <c r="O3583" s="3" t="b">
        <v>1</v>
      </c>
      <c r="P3583" s="3" t="s">
        <v>8266</v>
      </c>
      <c r="Q3583" s="8">
        <f t="shared" si="222"/>
        <v>1</v>
      </c>
      <c r="R3583" s="10">
        <f t="shared" si="223"/>
        <v>33.333333333333336</v>
      </c>
      <c r="S3583" s="3" t="s">
        <v>8307</v>
      </c>
      <c r="T3583" s="3" t="s">
        <v>8308</v>
      </c>
    </row>
    <row r="3584" spans="1:20" ht="88" x14ac:dyDescent="0.2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14">
        <f t="shared" si="220"/>
        <v>42465.012523148143</v>
      </c>
      <c r="J3584" s="3">
        <v>1459822682</v>
      </c>
      <c r="K3584" s="14">
        <f t="shared" si="221"/>
        <v>42451.012523148143</v>
      </c>
      <c r="L3584" s="3">
        <v>1458613082</v>
      </c>
      <c r="M3584" s="3" t="b">
        <v>0</v>
      </c>
      <c r="N3584" s="3">
        <v>49</v>
      </c>
      <c r="O3584" s="3" t="b">
        <v>1</v>
      </c>
      <c r="P3584" s="3" t="s">
        <v>8266</v>
      </c>
      <c r="Q3584" s="8">
        <f t="shared" si="222"/>
        <v>2.87</v>
      </c>
      <c r="R3584" s="10">
        <f t="shared" si="223"/>
        <v>58.571428571428569</v>
      </c>
      <c r="S3584" s="3" t="s">
        <v>8307</v>
      </c>
      <c r="T3584" s="3" t="s">
        <v>8308</v>
      </c>
    </row>
    <row r="3585" spans="1:20" ht="88" x14ac:dyDescent="0.2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14">
        <f t="shared" si="220"/>
        <v>42478.300983796296</v>
      </c>
      <c r="J3585" s="3">
        <v>1460970805</v>
      </c>
      <c r="K3585" s="14">
        <f t="shared" si="221"/>
        <v>42418.342650462961</v>
      </c>
      <c r="L3585" s="3">
        <v>1455790405</v>
      </c>
      <c r="M3585" s="3" t="b">
        <v>0</v>
      </c>
      <c r="N3585" s="3">
        <v>24</v>
      </c>
      <c r="O3585" s="3" t="b">
        <v>1</v>
      </c>
      <c r="P3585" s="3" t="s">
        <v>8266</v>
      </c>
      <c r="Q3585" s="8">
        <f t="shared" si="222"/>
        <v>1.085</v>
      </c>
      <c r="R3585" s="10">
        <f t="shared" si="223"/>
        <v>135.625</v>
      </c>
      <c r="S3585" s="3" t="s">
        <v>8307</v>
      </c>
      <c r="T3585" s="3" t="s">
        <v>8308</v>
      </c>
    </row>
    <row r="3586" spans="1:20" ht="132" x14ac:dyDescent="0.2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14">
        <f t="shared" si="220"/>
        <v>42198.233148148145</v>
      </c>
      <c r="J3586" s="3">
        <v>1436772944</v>
      </c>
      <c r="K3586" s="14">
        <f t="shared" si="221"/>
        <v>42168.233148148145</v>
      </c>
      <c r="L3586" s="3">
        <v>1434180944</v>
      </c>
      <c r="M3586" s="3" t="b">
        <v>0</v>
      </c>
      <c r="N3586" s="3">
        <v>112</v>
      </c>
      <c r="O3586" s="3" t="b">
        <v>1</v>
      </c>
      <c r="P3586" s="3" t="s">
        <v>8266</v>
      </c>
      <c r="Q3586" s="8">
        <f t="shared" si="222"/>
        <v>1.155</v>
      </c>
      <c r="R3586" s="10">
        <f t="shared" si="223"/>
        <v>30.9375</v>
      </c>
      <c r="S3586" s="3" t="s">
        <v>8307</v>
      </c>
      <c r="T3586" s="3" t="s">
        <v>8308</v>
      </c>
    </row>
    <row r="3587" spans="1:20" ht="88" x14ac:dyDescent="0.2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14">
        <f t="shared" ref="I3587:I3650" si="224">(((J3587/60)/60)/24)+DATE(1970,1,1)+(-2/24)</f>
        <v>41994.632986111108</v>
      </c>
      <c r="J3587" s="3">
        <v>1419181890</v>
      </c>
      <c r="K3587" s="14">
        <f t="shared" ref="K3587:K3650" si="225">(L3587/86400)+25569+(-2/24)</f>
        <v>41964.632986111108</v>
      </c>
      <c r="L3587" s="3">
        <v>1416589890</v>
      </c>
      <c r="M3587" s="3" t="b">
        <v>0</v>
      </c>
      <c r="N3587" s="3">
        <v>23</v>
      </c>
      <c r="O3587" s="3" t="b">
        <v>1</v>
      </c>
      <c r="P3587" s="3" t="s">
        <v>8266</v>
      </c>
      <c r="Q3587" s="8">
        <f t="shared" ref="Q3587:Q3650" si="226">E3587/D3587</f>
        <v>1.1911764705882353</v>
      </c>
      <c r="R3587" s="10">
        <f t="shared" ref="R3587:R3650" si="227">E3587/N3587</f>
        <v>176.08695652173913</v>
      </c>
      <c r="S3587" s="3" t="s">
        <v>8307</v>
      </c>
      <c r="T3587" s="3" t="s">
        <v>8308</v>
      </c>
    </row>
    <row r="3588" spans="1:20" ht="44" x14ac:dyDescent="0.2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14">
        <f t="shared" si="224"/>
        <v>42636.614236111105</v>
      </c>
      <c r="J3588" s="3">
        <v>1474649070</v>
      </c>
      <c r="K3588" s="14">
        <f t="shared" si="225"/>
        <v>42576.614236111105</v>
      </c>
      <c r="L3588" s="3">
        <v>1469465070</v>
      </c>
      <c r="M3588" s="3" t="b">
        <v>0</v>
      </c>
      <c r="N3588" s="3">
        <v>54</v>
      </c>
      <c r="O3588" s="3" t="b">
        <v>1</v>
      </c>
      <c r="P3588" s="3" t="s">
        <v>8266</v>
      </c>
      <c r="Q3588" s="8">
        <f t="shared" si="226"/>
        <v>1.0942666666666667</v>
      </c>
      <c r="R3588" s="10">
        <f t="shared" si="227"/>
        <v>151.9814814814815</v>
      </c>
      <c r="S3588" s="3" t="s">
        <v>8307</v>
      </c>
      <c r="T3588" s="3" t="s">
        <v>8308</v>
      </c>
    </row>
    <row r="3589" spans="1:20" ht="88" x14ac:dyDescent="0.2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14">
        <f t="shared" si="224"/>
        <v>42548.708333333336</v>
      </c>
      <c r="J3589" s="3">
        <v>1467054000</v>
      </c>
      <c r="K3589" s="14">
        <f t="shared" si="225"/>
        <v>42503.456643518519</v>
      </c>
      <c r="L3589" s="3">
        <v>1463144254</v>
      </c>
      <c r="M3589" s="3" t="b">
        <v>0</v>
      </c>
      <c r="N3589" s="3">
        <v>28</v>
      </c>
      <c r="O3589" s="3" t="b">
        <v>1</v>
      </c>
      <c r="P3589" s="3" t="s">
        <v>8266</v>
      </c>
      <c r="Q3589" s="8">
        <f t="shared" si="226"/>
        <v>1.266</v>
      </c>
      <c r="R3589" s="10">
        <f t="shared" si="227"/>
        <v>22.607142857142858</v>
      </c>
      <c r="S3589" s="3" t="s">
        <v>8307</v>
      </c>
      <c r="T3589" s="3" t="s">
        <v>8308</v>
      </c>
    </row>
    <row r="3590" spans="1:20" ht="88" x14ac:dyDescent="0.2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14">
        <f t="shared" si="224"/>
        <v>42123.874999999993</v>
      </c>
      <c r="J3590" s="3">
        <v>1430348400</v>
      </c>
      <c r="K3590" s="14">
        <f t="shared" si="225"/>
        <v>42101.745486111111</v>
      </c>
      <c r="L3590" s="3">
        <v>1428436410</v>
      </c>
      <c r="M3590" s="3" t="b">
        <v>0</v>
      </c>
      <c r="N3590" s="3">
        <v>11</v>
      </c>
      <c r="O3590" s="3" t="b">
        <v>1</v>
      </c>
      <c r="P3590" s="3" t="s">
        <v>8266</v>
      </c>
      <c r="Q3590" s="8">
        <f t="shared" si="226"/>
        <v>1.0049999999999999</v>
      </c>
      <c r="R3590" s="10">
        <f t="shared" si="227"/>
        <v>18.272727272727273</v>
      </c>
      <c r="S3590" s="3" t="s">
        <v>8307</v>
      </c>
      <c r="T3590" s="3" t="s">
        <v>8308</v>
      </c>
    </row>
    <row r="3591" spans="1:20" ht="88" x14ac:dyDescent="0.2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14">
        <f t="shared" si="224"/>
        <v>42150.564201388886</v>
      </c>
      <c r="J3591" s="3">
        <v>1432654347</v>
      </c>
      <c r="K3591" s="14">
        <f t="shared" si="225"/>
        <v>42125.564201388886</v>
      </c>
      <c r="L3591" s="3">
        <v>1430494347</v>
      </c>
      <c r="M3591" s="3" t="b">
        <v>0</v>
      </c>
      <c r="N3591" s="3">
        <v>62</v>
      </c>
      <c r="O3591" s="3" t="b">
        <v>1</v>
      </c>
      <c r="P3591" s="3" t="s">
        <v>8266</v>
      </c>
      <c r="Q3591" s="8">
        <f t="shared" si="226"/>
        <v>1.2749999999999999</v>
      </c>
      <c r="R3591" s="10">
        <f t="shared" si="227"/>
        <v>82.258064516129039</v>
      </c>
      <c r="S3591" s="3" t="s">
        <v>8307</v>
      </c>
      <c r="T3591" s="3" t="s">
        <v>8308</v>
      </c>
    </row>
    <row r="3592" spans="1:20" ht="110" x14ac:dyDescent="0.2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14">
        <f t="shared" si="224"/>
        <v>41932.250393518516</v>
      </c>
      <c r="J3592" s="3">
        <v>1413792034</v>
      </c>
      <c r="K3592" s="14">
        <f t="shared" si="225"/>
        <v>41902.250393518516</v>
      </c>
      <c r="L3592" s="3">
        <v>1411200034</v>
      </c>
      <c r="M3592" s="3" t="b">
        <v>0</v>
      </c>
      <c r="N3592" s="3">
        <v>73</v>
      </c>
      <c r="O3592" s="3" t="b">
        <v>1</v>
      </c>
      <c r="P3592" s="3" t="s">
        <v>8266</v>
      </c>
      <c r="Q3592" s="8">
        <f t="shared" si="226"/>
        <v>1.0005999999999999</v>
      </c>
      <c r="R3592" s="10">
        <f t="shared" si="227"/>
        <v>68.534246575342465</v>
      </c>
      <c r="S3592" s="3" t="s">
        <v>8307</v>
      </c>
      <c r="T3592" s="3" t="s">
        <v>8308</v>
      </c>
    </row>
    <row r="3593" spans="1:20" ht="88" x14ac:dyDescent="0.2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14">
        <f t="shared" si="224"/>
        <v>42028.124305555553</v>
      </c>
      <c r="J3593" s="3">
        <v>1422075540</v>
      </c>
      <c r="K3593" s="14">
        <f t="shared" si="225"/>
        <v>42003.86509259259</v>
      </c>
      <c r="L3593" s="3">
        <v>1419979544</v>
      </c>
      <c r="M3593" s="3" t="b">
        <v>0</v>
      </c>
      <c r="N3593" s="3">
        <v>18</v>
      </c>
      <c r="O3593" s="3" t="b">
        <v>1</v>
      </c>
      <c r="P3593" s="3" t="s">
        <v>8266</v>
      </c>
      <c r="Q3593" s="8">
        <f t="shared" si="226"/>
        <v>1.75</v>
      </c>
      <c r="R3593" s="10">
        <f t="shared" si="227"/>
        <v>68.055555555555557</v>
      </c>
      <c r="S3593" s="3" t="s">
        <v>8307</v>
      </c>
      <c r="T3593" s="3" t="s">
        <v>8308</v>
      </c>
    </row>
    <row r="3594" spans="1:20" ht="88" x14ac:dyDescent="0.2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14">
        <f t="shared" si="224"/>
        <v>42046.124305555553</v>
      </c>
      <c r="J3594" s="3">
        <v>1423630740</v>
      </c>
      <c r="K3594" s="14">
        <f t="shared" si="225"/>
        <v>41988.746608796289</v>
      </c>
      <c r="L3594" s="3">
        <v>1418673307</v>
      </c>
      <c r="M3594" s="3" t="b">
        <v>0</v>
      </c>
      <c r="N3594" s="3">
        <v>35</v>
      </c>
      <c r="O3594" s="3" t="b">
        <v>1</v>
      </c>
      <c r="P3594" s="3" t="s">
        <v>8266</v>
      </c>
      <c r="Q3594" s="8">
        <f t="shared" si="226"/>
        <v>1.2725</v>
      </c>
      <c r="R3594" s="10">
        <f t="shared" si="227"/>
        <v>72.714285714285708</v>
      </c>
      <c r="S3594" s="3" t="s">
        <v>8307</v>
      </c>
      <c r="T3594" s="3" t="s">
        <v>8308</v>
      </c>
    </row>
    <row r="3595" spans="1:20" ht="88" x14ac:dyDescent="0.2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14">
        <f t="shared" si="224"/>
        <v>42009.768055555549</v>
      </c>
      <c r="J3595" s="3">
        <v>1420489560</v>
      </c>
      <c r="K3595" s="14">
        <f t="shared" si="225"/>
        <v>41974.815266203703</v>
      </c>
      <c r="L3595" s="3">
        <v>1417469639</v>
      </c>
      <c r="M3595" s="3" t="b">
        <v>0</v>
      </c>
      <c r="N3595" s="3">
        <v>43</v>
      </c>
      <c r="O3595" s="3" t="b">
        <v>1</v>
      </c>
      <c r="P3595" s="3" t="s">
        <v>8266</v>
      </c>
      <c r="Q3595" s="8">
        <f t="shared" si="226"/>
        <v>1.1063333333333334</v>
      </c>
      <c r="R3595" s="10">
        <f t="shared" si="227"/>
        <v>77.186046511627907</v>
      </c>
      <c r="S3595" s="3" t="s">
        <v>8307</v>
      </c>
      <c r="T3595" s="3" t="s">
        <v>8308</v>
      </c>
    </row>
    <row r="3596" spans="1:20" ht="110" x14ac:dyDescent="0.2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14">
        <f t="shared" si="224"/>
        <v>42616.983587962961</v>
      </c>
      <c r="J3596" s="3">
        <v>1472952982</v>
      </c>
      <c r="K3596" s="14">
        <f t="shared" si="225"/>
        <v>42591.983587962961</v>
      </c>
      <c r="L3596" s="3">
        <v>1470792982</v>
      </c>
      <c r="M3596" s="3" t="b">
        <v>0</v>
      </c>
      <c r="N3596" s="3">
        <v>36</v>
      </c>
      <c r="O3596" s="3" t="b">
        <v>1</v>
      </c>
      <c r="P3596" s="3" t="s">
        <v>8266</v>
      </c>
      <c r="Q3596" s="8">
        <f t="shared" si="226"/>
        <v>1.2593749999999999</v>
      </c>
      <c r="R3596" s="10">
        <f t="shared" si="227"/>
        <v>55.972222222222221</v>
      </c>
      <c r="S3596" s="3" t="s">
        <v>8307</v>
      </c>
      <c r="T3596" s="3" t="s">
        <v>8308</v>
      </c>
    </row>
    <row r="3597" spans="1:20" ht="44" x14ac:dyDescent="0.2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14">
        <f t="shared" si="224"/>
        <v>42076.207638888889</v>
      </c>
      <c r="J3597" s="3">
        <v>1426229940</v>
      </c>
      <c r="K3597" s="14">
        <f t="shared" si="225"/>
        <v>42049.925034722219</v>
      </c>
      <c r="L3597" s="3">
        <v>1423959123</v>
      </c>
      <c r="M3597" s="3" t="b">
        <v>0</v>
      </c>
      <c r="N3597" s="3">
        <v>62</v>
      </c>
      <c r="O3597" s="3" t="b">
        <v>1</v>
      </c>
      <c r="P3597" s="3" t="s">
        <v>8266</v>
      </c>
      <c r="Q3597" s="8">
        <f t="shared" si="226"/>
        <v>1.1850000000000001</v>
      </c>
      <c r="R3597" s="10">
        <f t="shared" si="227"/>
        <v>49.693548387096776</v>
      </c>
      <c r="S3597" s="3" t="s">
        <v>8307</v>
      </c>
      <c r="T3597" s="3" t="s">
        <v>8308</v>
      </c>
    </row>
    <row r="3598" spans="1:20" ht="88" x14ac:dyDescent="0.2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14">
        <f t="shared" si="224"/>
        <v>41877.631736111107</v>
      </c>
      <c r="J3598" s="3">
        <v>1409072982</v>
      </c>
      <c r="K3598" s="14">
        <f t="shared" si="225"/>
        <v>41856.631736111107</v>
      </c>
      <c r="L3598" s="3">
        <v>1407258582</v>
      </c>
      <c r="M3598" s="3" t="b">
        <v>0</v>
      </c>
      <c r="N3598" s="3">
        <v>15</v>
      </c>
      <c r="O3598" s="3" t="b">
        <v>1</v>
      </c>
      <c r="P3598" s="3" t="s">
        <v>8266</v>
      </c>
      <c r="Q3598" s="8">
        <f t="shared" si="226"/>
        <v>1.0772727272727274</v>
      </c>
      <c r="R3598" s="10">
        <f t="shared" si="227"/>
        <v>79</v>
      </c>
      <c r="S3598" s="3" t="s">
        <v>8307</v>
      </c>
      <c r="T3598" s="3" t="s">
        <v>8308</v>
      </c>
    </row>
    <row r="3599" spans="1:20" ht="66" x14ac:dyDescent="0.2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14">
        <f t="shared" si="224"/>
        <v>42432.165972222218</v>
      </c>
      <c r="J3599" s="3">
        <v>1456984740</v>
      </c>
      <c r="K3599" s="14">
        <f t="shared" si="225"/>
        <v>42417.502199074072</v>
      </c>
      <c r="L3599" s="3">
        <v>1455717790</v>
      </c>
      <c r="M3599" s="3" t="b">
        <v>0</v>
      </c>
      <c r="N3599" s="3">
        <v>33</v>
      </c>
      <c r="O3599" s="3" t="b">
        <v>1</v>
      </c>
      <c r="P3599" s="3" t="s">
        <v>8266</v>
      </c>
      <c r="Q3599" s="8">
        <f t="shared" si="226"/>
        <v>1.026</v>
      </c>
      <c r="R3599" s="10">
        <f t="shared" si="227"/>
        <v>77.727272727272734</v>
      </c>
      <c r="S3599" s="3" t="s">
        <v>8307</v>
      </c>
      <c r="T3599" s="3" t="s">
        <v>8308</v>
      </c>
    </row>
    <row r="3600" spans="1:20" ht="88" x14ac:dyDescent="0.2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14">
        <f t="shared" si="224"/>
        <v>41885.124305555553</v>
      </c>
      <c r="J3600" s="3">
        <v>1409720340</v>
      </c>
      <c r="K3600" s="14">
        <f t="shared" si="225"/>
        <v>41866.715532407405</v>
      </c>
      <c r="L3600" s="3">
        <v>1408129822</v>
      </c>
      <c r="M3600" s="3" t="b">
        <v>0</v>
      </c>
      <c r="N3600" s="3">
        <v>27</v>
      </c>
      <c r="O3600" s="3" t="b">
        <v>1</v>
      </c>
      <c r="P3600" s="3" t="s">
        <v>8266</v>
      </c>
      <c r="Q3600" s="8">
        <f t="shared" si="226"/>
        <v>1.101</v>
      </c>
      <c r="R3600" s="10">
        <f t="shared" si="227"/>
        <v>40.777777777777779</v>
      </c>
      <c r="S3600" s="3" t="s">
        <v>8307</v>
      </c>
      <c r="T3600" s="3" t="s">
        <v>8308</v>
      </c>
    </row>
    <row r="3601" spans="1:20" ht="88" x14ac:dyDescent="0.2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14">
        <f t="shared" si="224"/>
        <v>42245.916666666664</v>
      </c>
      <c r="J3601" s="3">
        <v>1440892800</v>
      </c>
      <c r="K3601" s="14">
        <f t="shared" si="225"/>
        <v>42220.711539351854</v>
      </c>
      <c r="L3601" s="3">
        <v>1438715077</v>
      </c>
      <c r="M3601" s="3" t="b">
        <v>0</v>
      </c>
      <c r="N3601" s="3">
        <v>17</v>
      </c>
      <c r="O3601" s="3" t="b">
        <v>1</v>
      </c>
      <c r="P3601" s="3" t="s">
        <v>8266</v>
      </c>
      <c r="Q3601" s="8">
        <f t="shared" si="226"/>
        <v>2.02</v>
      </c>
      <c r="R3601" s="10">
        <f t="shared" si="227"/>
        <v>59.411764705882355</v>
      </c>
      <c r="S3601" s="3" t="s">
        <v>8307</v>
      </c>
      <c r="T3601" s="3" t="s">
        <v>8308</v>
      </c>
    </row>
    <row r="3602" spans="1:20" ht="66" x14ac:dyDescent="0.2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14">
        <f t="shared" si="224"/>
        <v>42656.765787037039</v>
      </c>
      <c r="J3602" s="3">
        <v>1476390164</v>
      </c>
      <c r="K3602" s="14">
        <f t="shared" si="225"/>
        <v>42628.765787037039</v>
      </c>
      <c r="L3602" s="3">
        <v>1473970964</v>
      </c>
      <c r="M3602" s="3" t="b">
        <v>0</v>
      </c>
      <c r="N3602" s="3">
        <v>4</v>
      </c>
      <c r="O3602" s="3" t="b">
        <v>1</v>
      </c>
      <c r="P3602" s="3" t="s">
        <v>8266</v>
      </c>
      <c r="Q3602" s="8">
        <f t="shared" si="226"/>
        <v>1.3</v>
      </c>
      <c r="R3602" s="10">
        <f t="shared" si="227"/>
        <v>3.25</v>
      </c>
      <c r="S3602" s="3" t="s">
        <v>8307</v>
      </c>
      <c r="T3602" s="3" t="s">
        <v>8308</v>
      </c>
    </row>
    <row r="3603" spans="1:20" ht="88" x14ac:dyDescent="0.2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14">
        <f t="shared" si="224"/>
        <v>42020.915300925924</v>
      </c>
      <c r="J3603" s="3">
        <v>1421452682</v>
      </c>
      <c r="K3603" s="14">
        <f t="shared" si="225"/>
        <v>41990.915300925924</v>
      </c>
      <c r="L3603" s="3">
        <v>1418860682</v>
      </c>
      <c r="M3603" s="3" t="b">
        <v>0</v>
      </c>
      <c r="N3603" s="3">
        <v>53</v>
      </c>
      <c r="O3603" s="3" t="b">
        <v>1</v>
      </c>
      <c r="P3603" s="3" t="s">
        <v>8266</v>
      </c>
      <c r="Q3603" s="8">
        <f t="shared" si="226"/>
        <v>1.0435000000000001</v>
      </c>
      <c r="R3603" s="10">
        <f t="shared" si="227"/>
        <v>39.377358490566039</v>
      </c>
      <c r="S3603" s="3" t="s">
        <v>8307</v>
      </c>
      <c r="T3603" s="3" t="s">
        <v>8308</v>
      </c>
    </row>
    <row r="3604" spans="1:20" ht="110" x14ac:dyDescent="0.2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14">
        <f t="shared" si="224"/>
        <v>42507.81109953703</v>
      </c>
      <c r="J3604" s="3">
        <v>1463520479</v>
      </c>
      <c r="K3604" s="14">
        <f t="shared" si="225"/>
        <v>42447.81109953703</v>
      </c>
      <c r="L3604" s="3">
        <v>1458336479</v>
      </c>
      <c r="M3604" s="3" t="b">
        <v>0</v>
      </c>
      <c r="N3604" s="3">
        <v>49</v>
      </c>
      <c r="O3604" s="3" t="b">
        <v>1</v>
      </c>
      <c r="P3604" s="3" t="s">
        <v>8266</v>
      </c>
      <c r="Q3604" s="8">
        <f t="shared" si="226"/>
        <v>1.0004999999999999</v>
      </c>
      <c r="R3604" s="10">
        <f t="shared" si="227"/>
        <v>81.673469387755105</v>
      </c>
      <c r="S3604" s="3" t="s">
        <v>8307</v>
      </c>
      <c r="T3604" s="3" t="s">
        <v>8308</v>
      </c>
    </row>
    <row r="3605" spans="1:20" ht="88" x14ac:dyDescent="0.2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14">
        <f t="shared" si="224"/>
        <v>42313.822685185187</v>
      </c>
      <c r="J3605" s="3">
        <v>1446759880</v>
      </c>
      <c r="K3605" s="14">
        <f t="shared" si="225"/>
        <v>42283.781018518515</v>
      </c>
      <c r="L3605" s="3">
        <v>1444164280</v>
      </c>
      <c r="M3605" s="3" t="b">
        <v>0</v>
      </c>
      <c r="N3605" s="3">
        <v>57</v>
      </c>
      <c r="O3605" s="3" t="b">
        <v>1</v>
      </c>
      <c r="P3605" s="3" t="s">
        <v>8266</v>
      </c>
      <c r="Q3605" s="8">
        <f t="shared" si="226"/>
        <v>1.7066666666666668</v>
      </c>
      <c r="R3605" s="10">
        <f t="shared" si="227"/>
        <v>44.912280701754383</v>
      </c>
      <c r="S3605" s="3" t="s">
        <v>8307</v>
      </c>
      <c r="T3605" s="3" t="s">
        <v>8308</v>
      </c>
    </row>
    <row r="3606" spans="1:20" ht="110" x14ac:dyDescent="0.2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14">
        <f t="shared" si="224"/>
        <v>42489.207638888889</v>
      </c>
      <c r="J3606" s="3">
        <v>1461913140</v>
      </c>
      <c r="K3606" s="14">
        <f t="shared" si="225"/>
        <v>42482.93236111111</v>
      </c>
      <c r="L3606" s="3">
        <v>1461370956</v>
      </c>
      <c r="M3606" s="3" t="b">
        <v>0</v>
      </c>
      <c r="N3606" s="3">
        <v>69</v>
      </c>
      <c r="O3606" s="3" t="b">
        <v>1</v>
      </c>
      <c r="P3606" s="3" t="s">
        <v>8266</v>
      </c>
      <c r="Q3606" s="8">
        <f t="shared" si="226"/>
        <v>1.1283333333333334</v>
      </c>
      <c r="R3606" s="10">
        <f t="shared" si="227"/>
        <v>49.05797101449275</v>
      </c>
      <c r="S3606" s="3" t="s">
        <v>8307</v>
      </c>
      <c r="T3606" s="3" t="s">
        <v>8308</v>
      </c>
    </row>
    <row r="3607" spans="1:20" ht="110" x14ac:dyDescent="0.2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14">
        <f t="shared" si="224"/>
        <v>42413.709791666661</v>
      </c>
      <c r="J3607" s="3">
        <v>1455390126</v>
      </c>
      <c r="K3607" s="14">
        <f t="shared" si="225"/>
        <v>42383.709791666661</v>
      </c>
      <c r="L3607" s="3">
        <v>1452798126</v>
      </c>
      <c r="M3607" s="3" t="b">
        <v>0</v>
      </c>
      <c r="N3607" s="3">
        <v>15</v>
      </c>
      <c r="O3607" s="3" t="b">
        <v>1</v>
      </c>
      <c r="P3607" s="3" t="s">
        <v>8266</v>
      </c>
      <c r="Q3607" s="8">
        <f t="shared" si="226"/>
        <v>1.84</v>
      </c>
      <c r="R3607" s="10">
        <f t="shared" si="227"/>
        <v>30.666666666666668</v>
      </c>
      <c r="S3607" s="3" t="s">
        <v>8307</v>
      </c>
      <c r="T3607" s="3" t="s">
        <v>8308</v>
      </c>
    </row>
    <row r="3608" spans="1:20" ht="88" x14ac:dyDescent="0.2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14">
        <f t="shared" si="224"/>
        <v>42596.521493055552</v>
      </c>
      <c r="J3608" s="3">
        <v>1471185057</v>
      </c>
      <c r="K3608" s="14">
        <f t="shared" si="225"/>
        <v>42566.521493055552</v>
      </c>
      <c r="L3608" s="3">
        <v>1468593057</v>
      </c>
      <c r="M3608" s="3" t="b">
        <v>0</v>
      </c>
      <c r="N3608" s="3">
        <v>64</v>
      </c>
      <c r="O3608" s="3" t="b">
        <v>1</v>
      </c>
      <c r="P3608" s="3" t="s">
        <v>8266</v>
      </c>
      <c r="Q3608" s="8">
        <f t="shared" si="226"/>
        <v>1.3026666666666666</v>
      </c>
      <c r="R3608" s="10">
        <f t="shared" si="227"/>
        <v>61.0625</v>
      </c>
      <c r="S3608" s="3" t="s">
        <v>8307</v>
      </c>
      <c r="T3608" s="3" t="s">
        <v>8308</v>
      </c>
    </row>
    <row r="3609" spans="1:20" ht="66" x14ac:dyDescent="0.2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14">
        <f t="shared" si="224"/>
        <v>42352.916666666664</v>
      </c>
      <c r="J3609" s="3">
        <v>1450137600</v>
      </c>
      <c r="K3609" s="14">
        <f t="shared" si="225"/>
        <v>42338.880578703705</v>
      </c>
      <c r="L3609" s="3">
        <v>1448924882</v>
      </c>
      <c r="M3609" s="3" t="b">
        <v>0</v>
      </c>
      <c r="N3609" s="3">
        <v>20</v>
      </c>
      <c r="O3609" s="3" t="b">
        <v>1</v>
      </c>
      <c r="P3609" s="3" t="s">
        <v>8266</v>
      </c>
      <c r="Q3609" s="8">
        <f t="shared" si="226"/>
        <v>1.0545454545454545</v>
      </c>
      <c r="R3609" s="10">
        <f t="shared" si="227"/>
        <v>29</v>
      </c>
      <c r="S3609" s="3" t="s">
        <v>8307</v>
      </c>
      <c r="T3609" s="3" t="s">
        <v>8308</v>
      </c>
    </row>
    <row r="3610" spans="1:20" ht="88" x14ac:dyDescent="0.2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14">
        <f t="shared" si="224"/>
        <v>42538.499999999993</v>
      </c>
      <c r="J3610" s="3">
        <v>1466172000</v>
      </c>
      <c r="K3610" s="14">
        <f t="shared" si="225"/>
        <v>42506.626041666663</v>
      </c>
      <c r="L3610" s="3">
        <v>1463418090</v>
      </c>
      <c r="M3610" s="3" t="b">
        <v>0</v>
      </c>
      <c r="N3610" s="3">
        <v>27</v>
      </c>
      <c r="O3610" s="3" t="b">
        <v>1</v>
      </c>
      <c r="P3610" s="3" t="s">
        <v>8266</v>
      </c>
      <c r="Q3610" s="8">
        <f t="shared" si="226"/>
        <v>1</v>
      </c>
      <c r="R3610" s="10">
        <f t="shared" si="227"/>
        <v>29.62962962962963</v>
      </c>
      <c r="S3610" s="3" t="s">
        <v>8307</v>
      </c>
      <c r="T3610" s="3" t="s">
        <v>8308</v>
      </c>
    </row>
    <row r="3611" spans="1:20" ht="88" x14ac:dyDescent="0.2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14">
        <f t="shared" si="224"/>
        <v>42459.866724537038</v>
      </c>
      <c r="J3611" s="3">
        <v>1459378085</v>
      </c>
      <c r="K3611" s="14">
        <f t="shared" si="225"/>
        <v>42429.908391203702</v>
      </c>
      <c r="L3611" s="3">
        <v>1456789685</v>
      </c>
      <c r="M3611" s="3" t="b">
        <v>0</v>
      </c>
      <c r="N3611" s="3">
        <v>21</v>
      </c>
      <c r="O3611" s="3" t="b">
        <v>1</v>
      </c>
      <c r="P3611" s="3" t="s">
        <v>8266</v>
      </c>
      <c r="Q3611" s="8">
        <f t="shared" si="226"/>
        <v>1.5331632653061225</v>
      </c>
      <c r="R3611" s="10">
        <f t="shared" si="227"/>
        <v>143.0952380952381</v>
      </c>
      <c r="S3611" s="3" t="s">
        <v>8307</v>
      </c>
      <c r="T3611" s="3" t="s">
        <v>8308</v>
      </c>
    </row>
    <row r="3612" spans="1:20" ht="88" x14ac:dyDescent="0.2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14">
        <f t="shared" si="224"/>
        <v>42233.34879629629</v>
      </c>
      <c r="J3612" s="3">
        <v>1439806936</v>
      </c>
      <c r="K3612" s="14">
        <f t="shared" si="225"/>
        <v>42203.34879629629</v>
      </c>
      <c r="L3612" s="3">
        <v>1437214936</v>
      </c>
      <c r="M3612" s="3" t="b">
        <v>0</v>
      </c>
      <c r="N3612" s="3">
        <v>31</v>
      </c>
      <c r="O3612" s="3" t="b">
        <v>1</v>
      </c>
      <c r="P3612" s="3" t="s">
        <v>8266</v>
      </c>
      <c r="Q3612" s="8">
        <f t="shared" si="226"/>
        <v>1.623</v>
      </c>
      <c r="R3612" s="10">
        <f t="shared" si="227"/>
        <v>52.354838709677416</v>
      </c>
      <c r="S3612" s="3" t="s">
        <v>8307</v>
      </c>
      <c r="T3612" s="3" t="s">
        <v>8308</v>
      </c>
    </row>
    <row r="3613" spans="1:20" ht="88" x14ac:dyDescent="0.2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14">
        <f t="shared" si="224"/>
        <v>42102.287048611113</v>
      </c>
      <c r="J3613" s="3">
        <v>1428483201</v>
      </c>
      <c r="K3613" s="14">
        <f t="shared" si="225"/>
        <v>42072.287048611113</v>
      </c>
      <c r="L3613" s="3">
        <v>1425891201</v>
      </c>
      <c r="M3613" s="3" t="b">
        <v>0</v>
      </c>
      <c r="N3613" s="3">
        <v>51</v>
      </c>
      <c r="O3613" s="3" t="b">
        <v>1</v>
      </c>
      <c r="P3613" s="3" t="s">
        <v>8266</v>
      </c>
      <c r="Q3613" s="8">
        <f t="shared" si="226"/>
        <v>1.36</v>
      </c>
      <c r="R3613" s="10">
        <f t="shared" si="227"/>
        <v>66.666666666666671</v>
      </c>
      <c r="S3613" s="3" t="s">
        <v>8307</v>
      </c>
      <c r="T3613" s="3" t="s">
        <v>8308</v>
      </c>
    </row>
    <row r="3614" spans="1:20" ht="88" x14ac:dyDescent="0.2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14">
        <f t="shared" si="224"/>
        <v>41799.643645833334</v>
      </c>
      <c r="J3614" s="3">
        <v>1402334811</v>
      </c>
      <c r="K3614" s="14">
        <f t="shared" si="225"/>
        <v>41789.643645833326</v>
      </c>
      <c r="L3614" s="3">
        <v>1401470811</v>
      </c>
      <c r="M3614" s="3" t="b">
        <v>0</v>
      </c>
      <c r="N3614" s="3">
        <v>57</v>
      </c>
      <c r="O3614" s="3" t="b">
        <v>1</v>
      </c>
      <c r="P3614" s="3" t="s">
        <v>8266</v>
      </c>
      <c r="Q3614" s="8">
        <f t="shared" si="226"/>
        <v>1.444</v>
      </c>
      <c r="R3614" s="10">
        <f t="shared" si="227"/>
        <v>126.66666666666667</v>
      </c>
      <c r="S3614" s="3" t="s">
        <v>8307</v>
      </c>
      <c r="T3614" s="3" t="s">
        <v>8308</v>
      </c>
    </row>
    <row r="3615" spans="1:20" ht="66" x14ac:dyDescent="0.2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14">
        <f t="shared" si="224"/>
        <v>41818.506643518514</v>
      </c>
      <c r="J3615" s="3">
        <v>1403964574</v>
      </c>
      <c r="K3615" s="14">
        <f t="shared" si="225"/>
        <v>41788.506643518514</v>
      </c>
      <c r="L3615" s="3">
        <v>1401372574</v>
      </c>
      <c r="M3615" s="3" t="b">
        <v>0</v>
      </c>
      <c r="N3615" s="3">
        <v>20</v>
      </c>
      <c r="O3615" s="3" t="b">
        <v>1</v>
      </c>
      <c r="P3615" s="3" t="s">
        <v>8266</v>
      </c>
      <c r="Q3615" s="8">
        <f t="shared" si="226"/>
        <v>1</v>
      </c>
      <c r="R3615" s="10">
        <f t="shared" si="227"/>
        <v>62.5</v>
      </c>
      <c r="S3615" s="3" t="s">
        <v>8307</v>
      </c>
      <c r="T3615" s="3" t="s">
        <v>8308</v>
      </c>
    </row>
    <row r="3616" spans="1:20" ht="88" x14ac:dyDescent="0.2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14">
        <f t="shared" si="224"/>
        <v>42173.958518518521</v>
      </c>
      <c r="J3616" s="3">
        <v>1434675616</v>
      </c>
      <c r="K3616" s="14">
        <f t="shared" si="225"/>
        <v>42143.958518518521</v>
      </c>
      <c r="L3616" s="3">
        <v>1432083616</v>
      </c>
      <c r="M3616" s="3" t="b">
        <v>0</v>
      </c>
      <c r="N3616" s="3">
        <v>71</v>
      </c>
      <c r="O3616" s="3" t="b">
        <v>1</v>
      </c>
      <c r="P3616" s="3" t="s">
        <v>8266</v>
      </c>
      <c r="Q3616" s="8">
        <f t="shared" si="226"/>
        <v>1.008</v>
      </c>
      <c r="R3616" s="10">
        <f t="shared" si="227"/>
        <v>35.492957746478872</v>
      </c>
      <c r="S3616" s="3" t="s">
        <v>8307</v>
      </c>
      <c r="T3616" s="3" t="s">
        <v>8308</v>
      </c>
    </row>
    <row r="3617" spans="1:20" ht="88" x14ac:dyDescent="0.2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14">
        <f t="shared" si="224"/>
        <v>42348.510370370372</v>
      </c>
      <c r="J3617" s="3">
        <v>1449756896</v>
      </c>
      <c r="K3617" s="14">
        <f t="shared" si="225"/>
        <v>42318.510370370372</v>
      </c>
      <c r="L3617" s="3">
        <v>1447164896</v>
      </c>
      <c r="M3617" s="3" t="b">
        <v>0</v>
      </c>
      <c r="N3617" s="3">
        <v>72</v>
      </c>
      <c r="O3617" s="3" t="b">
        <v>1</v>
      </c>
      <c r="P3617" s="3" t="s">
        <v>8266</v>
      </c>
      <c r="Q3617" s="8">
        <f t="shared" si="226"/>
        <v>1.0680000000000001</v>
      </c>
      <c r="R3617" s="10">
        <f t="shared" si="227"/>
        <v>37.083333333333336</v>
      </c>
      <c r="S3617" s="3" t="s">
        <v>8307</v>
      </c>
      <c r="T3617" s="3" t="s">
        <v>8308</v>
      </c>
    </row>
    <row r="3618" spans="1:20" ht="110" x14ac:dyDescent="0.2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14">
        <f t="shared" si="224"/>
        <v>42082.824814814812</v>
      </c>
      <c r="J3618" s="3">
        <v>1426801664</v>
      </c>
      <c r="K3618" s="14">
        <f t="shared" si="225"/>
        <v>42052.866481481477</v>
      </c>
      <c r="L3618" s="3">
        <v>1424213264</v>
      </c>
      <c r="M3618" s="3" t="b">
        <v>0</v>
      </c>
      <c r="N3618" s="3">
        <v>45</v>
      </c>
      <c r="O3618" s="3" t="b">
        <v>1</v>
      </c>
      <c r="P3618" s="3" t="s">
        <v>8266</v>
      </c>
      <c r="Q3618" s="8">
        <f t="shared" si="226"/>
        <v>1.248</v>
      </c>
      <c r="R3618" s="10">
        <f t="shared" si="227"/>
        <v>69.333333333333329</v>
      </c>
      <c r="S3618" s="3" t="s">
        <v>8307</v>
      </c>
      <c r="T3618" s="3" t="s">
        <v>8308</v>
      </c>
    </row>
    <row r="3619" spans="1:20" ht="110" x14ac:dyDescent="0.2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14">
        <f t="shared" si="224"/>
        <v>42793.916666666664</v>
      </c>
      <c r="J3619" s="3">
        <v>1488240000</v>
      </c>
      <c r="K3619" s="14">
        <f t="shared" si="225"/>
        <v>42779.526956018519</v>
      </c>
      <c r="L3619" s="3">
        <v>1486996729</v>
      </c>
      <c r="M3619" s="3" t="b">
        <v>0</v>
      </c>
      <c r="N3619" s="3">
        <v>51</v>
      </c>
      <c r="O3619" s="3" t="b">
        <v>1</v>
      </c>
      <c r="P3619" s="3" t="s">
        <v>8266</v>
      </c>
      <c r="Q3619" s="8">
        <f t="shared" si="226"/>
        <v>1.1891891891891893</v>
      </c>
      <c r="R3619" s="10">
        <f t="shared" si="227"/>
        <v>17.254901960784313</v>
      </c>
      <c r="S3619" s="3" t="s">
        <v>8307</v>
      </c>
      <c r="T3619" s="3" t="s">
        <v>8308</v>
      </c>
    </row>
    <row r="3620" spans="1:20" ht="110" x14ac:dyDescent="0.2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14">
        <f t="shared" si="224"/>
        <v>42158.544560185182</v>
      </c>
      <c r="J3620" s="3">
        <v>1433343850</v>
      </c>
      <c r="K3620" s="14">
        <f t="shared" si="225"/>
        <v>42128.544560185182</v>
      </c>
      <c r="L3620" s="3">
        <v>1430751850</v>
      </c>
      <c r="M3620" s="3" t="b">
        <v>0</v>
      </c>
      <c r="N3620" s="3">
        <v>56</v>
      </c>
      <c r="O3620" s="3" t="b">
        <v>1</v>
      </c>
      <c r="P3620" s="3" t="s">
        <v>8266</v>
      </c>
      <c r="Q3620" s="8">
        <f t="shared" si="226"/>
        <v>1.01</v>
      </c>
      <c r="R3620" s="10">
        <f t="shared" si="227"/>
        <v>36.071428571428569</v>
      </c>
      <c r="S3620" s="3" t="s">
        <v>8307</v>
      </c>
      <c r="T3620" s="3" t="s">
        <v>8308</v>
      </c>
    </row>
    <row r="3621" spans="1:20" ht="110" x14ac:dyDescent="0.2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14">
        <f t="shared" si="224"/>
        <v>42693.833333333336</v>
      </c>
      <c r="J3621" s="3">
        <v>1479592800</v>
      </c>
      <c r="K3621" s="14">
        <f t="shared" si="225"/>
        <v>42661.048912037033</v>
      </c>
      <c r="L3621" s="3">
        <v>1476760226</v>
      </c>
      <c r="M3621" s="3" t="b">
        <v>0</v>
      </c>
      <c r="N3621" s="3">
        <v>17</v>
      </c>
      <c r="O3621" s="3" t="b">
        <v>1</v>
      </c>
      <c r="P3621" s="3" t="s">
        <v>8266</v>
      </c>
      <c r="Q3621" s="8">
        <f t="shared" si="226"/>
        <v>1.1299999999999999</v>
      </c>
      <c r="R3621" s="10">
        <f t="shared" si="227"/>
        <v>66.470588235294116</v>
      </c>
      <c r="S3621" s="3" t="s">
        <v>8307</v>
      </c>
      <c r="T3621" s="3" t="s">
        <v>8308</v>
      </c>
    </row>
    <row r="3622" spans="1:20" ht="88" x14ac:dyDescent="0.2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14">
        <f t="shared" si="224"/>
        <v>42068.083333333336</v>
      </c>
      <c r="J3622" s="3">
        <v>1425528000</v>
      </c>
      <c r="K3622" s="14">
        <f t="shared" si="225"/>
        <v>42037.85487268518</v>
      </c>
      <c r="L3622" s="3">
        <v>1422916261</v>
      </c>
      <c r="M3622" s="3" t="b">
        <v>0</v>
      </c>
      <c r="N3622" s="3">
        <v>197</v>
      </c>
      <c r="O3622" s="3" t="b">
        <v>1</v>
      </c>
      <c r="P3622" s="3" t="s">
        <v>8266</v>
      </c>
      <c r="Q3622" s="8">
        <f t="shared" si="226"/>
        <v>1.0519047619047619</v>
      </c>
      <c r="R3622" s="10">
        <f t="shared" si="227"/>
        <v>56.065989847715734</v>
      </c>
      <c r="S3622" s="3" t="s">
        <v>8307</v>
      </c>
      <c r="T3622" s="3" t="s">
        <v>8308</v>
      </c>
    </row>
    <row r="3623" spans="1:20" ht="88" x14ac:dyDescent="0.2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14">
        <f t="shared" si="224"/>
        <v>42643.791666666664</v>
      </c>
      <c r="J3623" s="3">
        <v>1475269200</v>
      </c>
      <c r="K3623" s="14">
        <f t="shared" si="225"/>
        <v>42619.852361111109</v>
      </c>
      <c r="L3623" s="3">
        <v>1473200844</v>
      </c>
      <c r="M3623" s="3" t="b">
        <v>0</v>
      </c>
      <c r="N3623" s="3">
        <v>70</v>
      </c>
      <c r="O3623" s="3" t="b">
        <v>1</v>
      </c>
      <c r="P3623" s="3" t="s">
        <v>8266</v>
      </c>
      <c r="Q3623" s="8">
        <f t="shared" si="226"/>
        <v>1.0973333333333333</v>
      </c>
      <c r="R3623" s="10">
        <f t="shared" si="227"/>
        <v>47.028571428571432</v>
      </c>
      <c r="S3623" s="3" t="s">
        <v>8307</v>
      </c>
      <c r="T3623" s="3" t="s">
        <v>8308</v>
      </c>
    </row>
    <row r="3624" spans="1:20" ht="66" x14ac:dyDescent="0.2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14">
        <f t="shared" si="224"/>
        <v>41910.057638888888</v>
      </c>
      <c r="J3624" s="3">
        <v>1411874580</v>
      </c>
      <c r="K3624" s="14">
        <f t="shared" si="225"/>
        <v>41877.138553240737</v>
      </c>
      <c r="L3624" s="3">
        <v>1409030371</v>
      </c>
      <c r="M3624" s="3" t="b">
        <v>0</v>
      </c>
      <c r="N3624" s="3">
        <v>21</v>
      </c>
      <c r="O3624" s="3" t="b">
        <v>1</v>
      </c>
      <c r="P3624" s="3" t="s">
        <v>8266</v>
      </c>
      <c r="Q3624" s="8">
        <f t="shared" si="226"/>
        <v>1.00099</v>
      </c>
      <c r="R3624" s="10">
        <f t="shared" si="227"/>
        <v>47.666190476190479</v>
      </c>
      <c r="S3624" s="3" t="s">
        <v>8307</v>
      </c>
      <c r="T3624" s="3" t="s">
        <v>8308</v>
      </c>
    </row>
    <row r="3625" spans="1:20" ht="66" x14ac:dyDescent="0.2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14">
        <f t="shared" si="224"/>
        <v>41846.208333333328</v>
      </c>
      <c r="J3625" s="3">
        <v>1406358000</v>
      </c>
      <c r="K3625" s="14">
        <f t="shared" si="225"/>
        <v>41828.653587962959</v>
      </c>
      <c r="L3625" s="3">
        <v>1404841270</v>
      </c>
      <c r="M3625" s="3" t="b">
        <v>0</v>
      </c>
      <c r="N3625" s="3">
        <v>34</v>
      </c>
      <c r="O3625" s="3" t="b">
        <v>1</v>
      </c>
      <c r="P3625" s="3" t="s">
        <v>8266</v>
      </c>
      <c r="Q3625" s="8">
        <f t="shared" si="226"/>
        <v>1.2</v>
      </c>
      <c r="R3625" s="10">
        <f t="shared" si="227"/>
        <v>88.235294117647058</v>
      </c>
      <c r="S3625" s="3" t="s">
        <v>8307</v>
      </c>
      <c r="T3625" s="3" t="s">
        <v>8308</v>
      </c>
    </row>
    <row r="3626" spans="1:20" ht="132" x14ac:dyDescent="0.2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14">
        <f t="shared" si="224"/>
        <v>42605.690856481473</v>
      </c>
      <c r="J3626" s="3">
        <v>1471977290</v>
      </c>
      <c r="K3626" s="14">
        <f t="shared" si="225"/>
        <v>42545.69085648148</v>
      </c>
      <c r="L3626" s="3">
        <v>1466793290</v>
      </c>
      <c r="M3626" s="3" t="b">
        <v>0</v>
      </c>
      <c r="N3626" s="3">
        <v>39</v>
      </c>
      <c r="O3626" s="3" t="b">
        <v>1</v>
      </c>
      <c r="P3626" s="3" t="s">
        <v>8266</v>
      </c>
      <c r="Q3626" s="8">
        <f t="shared" si="226"/>
        <v>1.0493333333333332</v>
      </c>
      <c r="R3626" s="10">
        <f t="shared" si="227"/>
        <v>80.717948717948715</v>
      </c>
      <c r="S3626" s="3" t="s">
        <v>8307</v>
      </c>
      <c r="T3626" s="3" t="s">
        <v>8308</v>
      </c>
    </row>
    <row r="3627" spans="1:20" ht="110" x14ac:dyDescent="0.2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14">
        <f t="shared" si="224"/>
        <v>42187.569178240738</v>
      </c>
      <c r="J3627" s="3">
        <v>1435851577</v>
      </c>
      <c r="K3627" s="14">
        <f t="shared" si="225"/>
        <v>42157.569178240738</v>
      </c>
      <c r="L3627" s="3">
        <v>1433259577</v>
      </c>
      <c r="M3627" s="3" t="b">
        <v>0</v>
      </c>
      <c r="N3627" s="3">
        <v>78</v>
      </c>
      <c r="O3627" s="3" t="b">
        <v>1</v>
      </c>
      <c r="P3627" s="3" t="s">
        <v>8266</v>
      </c>
      <c r="Q3627" s="8">
        <f t="shared" si="226"/>
        <v>1.0266666666666666</v>
      </c>
      <c r="R3627" s="10">
        <f t="shared" si="227"/>
        <v>39.487179487179489</v>
      </c>
      <c r="S3627" s="3" t="s">
        <v>8307</v>
      </c>
      <c r="T3627" s="3" t="s">
        <v>8308</v>
      </c>
    </row>
    <row r="3628" spans="1:20" ht="110" x14ac:dyDescent="0.2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14">
        <f t="shared" si="224"/>
        <v>41867.583993055552</v>
      </c>
      <c r="J3628" s="3">
        <v>1408204857</v>
      </c>
      <c r="K3628" s="14">
        <f t="shared" si="225"/>
        <v>41846.583993055552</v>
      </c>
      <c r="L3628" s="3">
        <v>1406390457</v>
      </c>
      <c r="M3628" s="3" t="b">
        <v>0</v>
      </c>
      <c r="N3628" s="3">
        <v>48</v>
      </c>
      <c r="O3628" s="3" t="b">
        <v>1</v>
      </c>
      <c r="P3628" s="3" t="s">
        <v>8266</v>
      </c>
      <c r="Q3628" s="8">
        <f t="shared" si="226"/>
        <v>1.0182500000000001</v>
      </c>
      <c r="R3628" s="10">
        <f t="shared" si="227"/>
        <v>84.854166666666671</v>
      </c>
      <c r="S3628" s="3" t="s">
        <v>8307</v>
      </c>
      <c r="T3628" s="3" t="s">
        <v>8308</v>
      </c>
    </row>
    <row r="3629" spans="1:20" ht="110" x14ac:dyDescent="0.2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14">
        <f t="shared" si="224"/>
        <v>42511.082638888889</v>
      </c>
      <c r="J3629" s="3">
        <v>1463803140</v>
      </c>
      <c r="K3629" s="14">
        <f t="shared" si="225"/>
        <v>42460.658414351848</v>
      </c>
      <c r="L3629" s="3">
        <v>1459446487</v>
      </c>
      <c r="M3629" s="3" t="b">
        <v>0</v>
      </c>
      <c r="N3629" s="3">
        <v>29</v>
      </c>
      <c r="O3629" s="3" t="b">
        <v>1</v>
      </c>
      <c r="P3629" s="3" t="s">
        <v>8266</v>
      </c>
      <c r="Q3629" s="8">
        <f t="shared" si="226"/>
        <v>1</v>
      </c>
      <c r="R3629" s="10">
        <f t="shared" si="227"/>
        <v>68.965517241379317</v>
      </c>
      <c r="S3629" s="3" t="s">
        <v>8307</v>
      </c>
      <c r="T3629" s="3" t="s">
        <v>8308</v>
      </c>
    </row>
    <row r="3630" spans="1:20" ht="110" x14ac:dyDescent="0.2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14">
        <f t="shared" si="224"/>
        <v>42351.791620370372</v>
      </c>
      <c r="J3630" s="3">
        <v>1450040396</v>
      </c>
      <c r="K3630" s="14">
        <f t="shared" si="225"/>
        <v>42291.7499537037</v>
      </c>
      <c r="L3630" s="3">
        <v>1444852796</v>
      </c>
      <c r="M3630" s="3" t="b">
        <v>0</v>
      </c>
      <c r="N3630" s="3">
        <v>0</v>
      </c>
      <c r="O3630" s="3" t="b">
        <v>0</v>
      </c>
      <c r="P3630" s="3" t="s">
        <v>8300</v>
      </c>
      <c r="Q3630" s="8">
        <f t="shared" si="226"/>
        <v>0</v>
      </c>
      <c r="R3630" s="10" t="e">
        <f t="shared" si="227"/>
        <v>#DIV/0!</v>
      </c>
      <c r="S3630" s="3" t="s">
        <v>8307</v>
      </c>
      <c r="T3630" s="3" t="s">
        <v>8349</v>
      </c>
    </row>
    <row r="3631" spans="1:20" ht="110" x14ac:dyDescent="0.2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14">
        <f t="shared" si="224"/>
        <v>42495.624999999993</v>
      </c>
      <c r="J3631" s="3">
        <v>1462467600</v>
      </c>
      <c r="K3631" s="14">
        <f t="shared" si="225"/>
        <v>42437.011157407404</v>
      </c>
      <c r="L3631" s="3">
        <v>1457403364</v>
      </c>
      <c r="M3631" s="3" t="b">
        <v>0</v>
      </c>
      <c r="N3631" s="3">
        <v>2</v>
      </c>
      <c r="O3631" s="3" t="b">
        <v>0</v>
      </c>
      <c r="P3631" s="3" t="s">
        <v>8300</v>
      </c>
      <c r="Q3631" s="8">
        <f t="shared" si="226"/>
        <v>1.9999999999999999E-6</v>
      </c>
      <c r="R3631" s="10">
        <f t="shared" si="227"/>
        <v>1</v>
      </c>
      <c r="S3631" s="3" t="s">
        <v>8307</v>
      </c>
      <c r="T3631" s="3" t="s">
        <v>8349</v>
      </c>
    </row>
    <row r="3632" spans="1:20" ht="88" x14ac:dyDescent="0.2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14">
        <f t="shared" si="224"/>
        <v>41972.805439814816</v>
      </c>
      <c r="J3632" s="3">
        <v>1417295990</v>
      </c>
      <c r="K3632" s="14">
        <f t="shared" si="225"/>
        <v>41942.763773148145</v>
      </c>
      <c r="L3632" s="3">
        <v>1414700390</v>
      </c>
      <c r="M3632" s="3" t="b">
        <v>0</v>
      </c>
      <c r="N3632" s="3">
        <v>1</v>
      </c>
      <c r="O3632" s="3" t="b">
        <v>0</v>
      </c>
      <c r="P3632" s="3" t="s">
        <v>8300</v>
      </c>
      <c r="Q3632" s="8">
        <f t="shared" si="226"/>
        <v>3.3333333333333332E-4</v>
      </c>
      <c r="R3632" s="10">
        <f t="shared" si="227"/>
        <v>1</v>
      </c>
      <c r="S3632" s="3" t="s">
        <v>8307</v>
      </c>
      <c r="T3632" s="3" t="s">
        <v>8349</v>
      </c>
    </row>
    <row r="3633" spans="1:20" ht="110" x14ac:dyDescent="0.2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14">
        <f t="shared" si="224"/>
        <v>41905.082638888889</v>
      </c>
      <c r="J3633" s="3">
        <v>1411444740</v>
      </c>
      <c r="K3633" s="14">
        <f t="shared" si="225"/>
        <v>41880.67010416666</v>
      </c>
      <c r="L3633" s="3">
        <v>1409335497</v>
      </c>
      <c r="M3633" s="3" t="b">
        <v>0</v>
      </c>
      <c r="N3633" s="3">
        <v>59</v>
      </c>
      <c r="O3633" s="3" t="b">
        <v>0</v>
      </c>
      <c r="P3633" s="3" t="s">
        <v>8300</v>
      </c>
      <c r="Q3633" s="8">
        <f t="shared" si="226"/>
        <v>0.51023391812865493</v>
      </c>
      <c r="R3633" s="10">
        <f t="shared" si="227"/>
        <v>147.88135593220338</v>
      </c>
      <c r="S3633" s="3" t="s">
        <v>8307</v>
      </c>
      <c r="T3633" s="3" t="s">
        <v>8349</v>
      </c>
    </row>
    <row r="3634" spans="1:20" ht="88" x14ac:dyDescent="0.2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14">
        <f t="shared" si="224"/>
        <v>41966.853576388887</v>
      </c>
      <c r="J3634" s="3">
        <v>1416781749</v>
      </c>
      <c r="K3634" s="14">
        <f t="shared" si="225"/>
        <v>41946.853576388887</v>
      </c>
      <c r="L3634" s="3">
        <v>1415053749</v>
      </c>
      <c r="M3634" s="3" t="b">
        <v>0</v>
      </c>
      <c r="N3634" s="3">
        <v>1</v>
      </c>
      <c r="O3634" s="3" t="b">
        <v>0</v>
      </c>
      <c r="P3634" s="3" t="s">
        <v>8300</v>
      </c>
      <c r="Q3634" s="8">
        <f t="shared" si="226"/>
        <v>0.2</v>
      </c>
      <c r="R3634" s="10">
        <f t="shared" si="227"/>
        <v>100</v>
      </c>
      <c r="S3634" s="3" t="s">
        <v>8307</v>
      </c>
      <c r="T3634" s="3" t="s">
        <v>8349</v>
      </c>
    </row>
    <row r="3635" spans="1:20" ht="88" x14ac:dyDescent="0.2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14">
        <f t="shared" si="224"/>
        <v>42692.958333333336</v>
      </c>
      <c r="J3635" s="3">
        <v>1479517200</v>
      </c>
      <c r="K3635" s="14">
        <f t="shared" si="225"/>
        <v>42649.540127314809</v>
      </c>
      <c r="L3635" s="3">
        <v>1475765867</v>
      </c>
      <c r="M3635" s="3" t="b">
        <v>0</v>
      </c>
      <c r="N3635" s="3">
        <v>31</v>
      </c>
      <c r="O3635" s="3" t="b">
        <v>0</v>
      </c>
      <c r="P3635" s="3" t="s">
        <v>8300</v>
      </c>
      <c r="Q3635" s="8">
        <f t="shared" si="226"/>
        <v>0.35239999999999999</v>
      </c>
      <c r="R3635" s="10">
        <f t="shared" si="227"/>
        <v>56.838709677419352</v>
      </c>
      <c r="S3635" s="3" t="s">
        <v>8307</v>
      </c>
      <c r="T3635" s="3" t="s">
        <v>8349</v>
      </c>
    </row>
    <row r="3636" spans="1:20" ht="110" x14ac:dyDescent="0.2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14">
        <f t="shared" si="224"/>
        <v>42749.082638888889</v>
      </c>
      <c r="J3636" s="3">
        <v>1484366340</v>
      </c>
      <c r="K3636" s="14">
        <f t="shared" si="225"/>
        <v>42701.083032407405</v>
      </c>
      <c r="L3636" s="3">
        <v>1480219174</v>
      </c>
      <c r="M3636" s="3" t="b">
        <v>0</v>
      </c>
      <c r="N3636" s="3">
        <v>18</v>
      </c>
      <c r="O3636" s="3" t="b">
        <v>0</v>
      </c>
      <c r="P3636" s="3" t="s">
        <v>8300</v>
      </c>
      <c r="Q3636" s="8">
        <f t="shared" si="226"/>
        <v>4.2466666666666666E-2</v>
      </c>
      <c r="R3636" s="10">
        <f t="shared" si="227"/>
        <v>176.94444444444446</v>
      </c>
      <c r="S3636" s="3" t="s">
        <v>8307</v>
      </c>
      <c r="T3636" s="3" t="s">
        <v>8349</v>
      </c>
    </row>
    <row r="3637" spans="1:20" ht="66" x14ac:dyDescent="0.2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14">
        <f t="shared" si="224"/>
        <v>42480.799490740734</v>
      </c>
      <c r="J3637" s="3">
        <v>1461186676</v>
      </c>
      <c r="K3637" s="14">
        <f t="shared" si="225"/>
        <v>42450.799490740734</v>
      </c>
      <c r="L3637" s="3">
        <v>1458594676</v>
      </c>
      <c r="M3637" s="3" t="b">
        <v>0</v>
      </c>
      <c r="N3637" s="3">
        <v>10</v>
      </c>
      <c r="O3637" s="3" t="b">
        <v>0</v>
      </c>
      <c r="P3637" s="3" t="s">
        <v>8300</v>
      </c>
      <c r="Q3637" s="8">
        <f t="shared" si="226"/>
        <v>0.36457142857142855</v>
      </c>
      <c r="R3637" s="10">
        <f t="shared" si="227"/>
        <v>127.6</v>
      </c>
      <c r="S3637" s="3" t="s">
        <v>8307</v>
      </c>
      <c r="T3637" s="3" t="s">
        <v>8349</v>
      </c>
    </row>
    <row r="3638" spans="1:20" ht="66" x14ac:dyDescent="0.2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14">
        <f t="shared" si="224"/>
        <v>42261.611446759263</v>
      </c>
      <c r="J3638" s="3">
        <v>1442248829</v>
      </c>
      <c r="K3638" s="14">
        <f t="shared" si="225"/>
        <v>42226.611446759256</v>
      </c>
      <c r="L3638" s="3">
        <v>1439224829</v>
      </c>
      <c r="M3638" s="3" t="b">
        <v>0</v>
      </c>
      <c r="N3638" s="3">
        <v>0</v>
      </c>
      <c r="O3638" s="3" t="b">
        <v>0</v>
      </c>
      <c r="P3638" s="3" t="s">
        <v>8300</v>
      </c>
      <c r="Q3638" s="8">
        <f t="shared" si="226"/>
        <v>0</v>
      </c>
      <c r="R3638" s="10" t="e">
        <f t="shared" si="227"/>
        <v>#DIV/0!</v>
      </c>
      <c r="S3638" s="3" t="s">
        <v>8307</v>
      </c>
      <c r="T3638" s="3" t="s">
        <v>8349</v>
      </c>
    </row>
    <row r="3639" spans="1:20" ht="110" x14ac:dyDescent="0.2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14">
        <f t="shared" si="224"/>
        <v>42005.617303240739</v>
      </c>
      <c r="J3639" s="3">
        <v>1420130935</v>
      </c>
      <c r="K3639" s="14">
        <f t="shared" si="225"/>
        <v>41975.617303240739</v>
      </c>
      <c r="L3639" s="3">
        <v>1417538935</v>
      </c>
      <c r="M3639" s="3" t="b">
        <v>0</v>
      </c>
      <c r="N3639" s="3">
        <v>14</v>
      </c>
      <c r="O3639" s="3" t="b">
        <v>0</v>
      </c>
      <c r="P3639" s="3" t="s">
        <v>8300</v>
      </c>
      <c r="Q3639" s="8">
        <f t="shared" si="226"/>
        <v>0.30866666666666664</v>
      </c>
      <c r="R3639" s="10">
        <f t="shared" si="227"/>
        <v>66.142857142857139</v>
      </c>
      <c r="S3639" s="3" t="s">
        <v>8307</v>
      </c>
      <c r="T3639" s="3" t="s">
        <v>8349</v>
      </c>
    </row>
    <row r="3640" spans="1:20" ht="66" x14ac:dyDescent="0.2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14">
        <f t="shared" si="224"/>
        <v>42113.54782407407</v>
      </c>
      <c r="J3640" s="3">
        <v>1429456132</v>
      </c>
      <c r="K3640" s="14">
        <f t="shared" si="225"/>
        <v>42053.589490740742</v>
      </c>
      <c r="L3640" s="3">
        <v>1424275732</v>
      </c>
      <c r="M3640" s="3" t="b">
        <v>0</v>
      </c>
      <c r="N3640" s="3">
        <v>2</v>
      </c>
      <c r="O3640" s="3" t="b">
        <v>0</v>
      </c>
      <c r="P3640" s="3" t="s">
        <v>8300</v>
      </c>
      <c r="Q3640" s="8">
        <f t="shared" si="226"/>
        <v>6.545454545454546E-2</v>
      </c>
      <c r="R3640" s="10">
        <f t="shared" si="227"/>
        <v>108</v>
      </c>
      <c r="S3640" s="3" t="s">
        <v>8307</v>
      </c>
      <c r="T3640" s="3" t="s">
        <v>8349</v>
      </c>
    </row>
    <row r="3641" spans="1:20" ht="88" x14ac:dyDescent="0.2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14">
        <f t="shared" si="224"/>
        <v>42650.549305555549</v>
      </c>
      <c r="J3641" s="3">
        <v>1475853060</v>
      </c>
      <c r="K3641" s="14">
        <f t="shared" si="225"/>
        <v>42590.593819444439</v>
      </c>
      <c r="L3641" s="3">
        <v>1470672906</v>
      </c>
      <c r="M3641" s="3" t="b">
        <v>0</v>
      </c>
      <c r="N3641" s="3">
        <v>1</v>
      </c>
      <c r="O3641" s="3" t="b">
        <v>0</v>
      </c>
      <c r="P3641" s="3" t="s">
        <v>8300</v>
      </c>
      <c r="Q3641" s="8">
        <f t="shared" si="226"/>
        <v>4.0000000000000003E-5</v>
      </c>
      <c r="R3641" s="10">
        <f t="shared" si="227"/>
        <v>1</v>
      </c>
      <c r="S3641" s="3" t="s">
        <v>8307</v>
      </c>
      <c r="T3641" s="3" t="s">
        <v>8349</v>
      </c>
    </row>
    <row r="3642" spans="1:20" ht="132" x14ac:dyDescent="0.2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14">
        <f t="shared" si="224"/>
        <v>42134.698263888888</v>
      </c>
      <c r="J3642" s="3">
        <v>1431283530</v>
      </c>
      <c r="K3642" s="14">
        <f t="shared" si="225"/>
        <v>42104.698263888888</v>
      </c>
      <c r="L3642" s="3">
        <v>1428691530</v>
      </c>
      <c r="M3642" s="3" t="b">
        <v>0</v>
      </c>
      <c r="N3642" s="3">
        <v>3</v>
      </c>
      <c r="O3642" s="3" t="b">
        <v>0</v>
      </c>
      <c r="P3642" s="3" t="s">
        <v>8300</v>
      </c>
      <c r="Q3642" s="8">
        <f t="shared" si="226"/>
        <v>5.5E-2</v>
      </c>
      <c r="R3642" s="10">
        <f t="shared" si="227"/>
        <v>18.333333333333332</v>
      </c>
      <c r="S3642" s="3" t="s">
        <v>8307</v>
      </c>
      <c r="T3642" s="3" t="s">
        <v>8349</v>
      </c>
    </row>
    <row r="3643" spans="1:20" ht="88" x14ac:dyDescent="0.2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14">
        <f t="shared" si="224"/>
        <v>41917.125</v>
      </c>
      <c r="J3643" s="3">
        <v>1412485200</v>
      </c>
      <c r="K3643" s="14">
        <f t="shared" si="225"/>
        <v>41899.54373842592</v>
      </c>
      <c r="L3643" s="3">
        <v>1410966179</v>
      </c>
      <c r="M3643" s="3" t="b">
        <v>0</v>
      </c>
      <c r="N3643" s="3">
        <v>0</v>
      </c>
      <c r="O3643" s="3" t="b">
        <v>0</v>
      </c>
      <c r="P3643" s="3" t="s">
        <v>8300</v>
      </c>
      <c r="Q3643" s="8">
        <f t="shared" si="226"/>
        <v>0</v>
      </c>
      <c r="R3643" s="10" t="e">
        <f t="shared" si="227"/>
        <v>#DIV/0!</v>
      </c>
      <c r="S3643" s="3" t="s">
        <v>8307</v>
      </c>
      <c r="T3643" s="3" t="s">
        <v>8349</v>
      </c>
    </row>
    <row r="3644" spans="1:20" ht="88" x14ac:dyDescent="0.2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14">
        <f t="shared" si="224"/>
        <v>42338.624999999993</v>
      </c>
      <c r="J3644" s="3">
        <v>1448902800</v>
      </c>
      <c r="K3644" s="14">
        <f t="shared" si="225"/>
        <v>42297.732951388891</v>
      </c>
      <c r="L3644" s="3">
        <v>1445369727</v>
      </c>
      <c r="M3644" s="3" t="b">
        <v>0</v>
      </c>
      <c r="N3644" s="3">
        <v>2</v>
      </c>
      <c r="O3644" s="3" t="b">
        <v>0</v>
      </c>
      <c r="P3644" s="3" t="s">
        <v>8300</v>
      </c>
      <c r="Q3644" s="8">
        <f t="shared" si="226"/>
        <v>2.1428571428571429E-2</v>
      </c>
      <c r="R3644" s="10">
        <f t="shared" si="227"/>
        <v>7.5</v>
      </c>
      <c r="S3644" s="3" t="s">
        <v>8307</v>
      </c>
      <c r="T3644" s="3" t="s">
        <v>8349</v>
      </c>
    </row>
    <row r="3645" spans="1:20" ht="88" x14ac:dyDescent="0.2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14">
        <f t="shared" si="224"/>
        <v>42325.102303240739</v>
      </c>
      <c r="J3645" s="3">
        <v>1447734439</v>
      </c>
      <c r="K3645" s="14">
        <f t="shared" si="225"/>
        <v>42285.060636574075</v>
      </c>
      <c r="L3645" s="3">
        <v>1444274839</v>
      </c>
      <c r="M3645" s="3" t="b">
        <v>0</v>
      </c>
      <c r="N3645" s="3">
        <v>0</v>
      </c>
      <c r="O3645" s="3" t="b">
        <v>0</v>
      </c>
      <c r="P3645" s="3" t="s">
        <v>8300</v>
      </c>
      <c r="Q3645" s="8">
        <f t="shared" si="226"/>
        <v>0</v>
      </c>
      <c r="R3645" s="10" t="e">
        <f t="shared" si="227"/>
        <v>#DIV/0!</v>
      </c>
      <c r="S3645" s="3" t="s">
        <v>8307</v>
      </c>
      <c r="T3645" s="3" t="s">
        <v>8349</v>
      </c>
    </row>
    <row r="3646" spans="1:20" ht="66" x14ac:dyDescent="0.2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14">
        <f t="shared" si="224"/>
        <v>42437.124305555553</v>
      </c>
      <c r="J3646" s="3">
        <v>1457413140</v>
      </c>
      <c r="K3646" s="14">
        <f t="shared" si="225"/>
        <v>42409.158414351848</v>
      </c>
      <c r="L3646" s="3">
        <v>1454996887</v>
      </c>
      <c r="M3646" s="3" t="b">
        <v>0</v>
      </c>
      <c r="N3646" s="3">
        <v>12</v>
      </c>
      <c r="O3646" s="3" t="b">
        <v>0</v>
      </c>
      <c r="P3646" s="3" t="s">
        <v>8300</v>
      </c>
      <c r="Q3646" s="8">
        <f t="shared" si="226"/>
        <v>0.16420000000000001</v>
      </c>
      <c r="R3646" s="10">
        <f t="shared" si="227"/>
        <v>68.416666666666671</v>
      </c>
      <c r="S3646" s="3" t="s">
        <v>8307</v>
      </c>
      <c r="T3646" s="3" t="s">
        <v>8349</v>
      </c>
    </row>
    <row r="3647" spans="1:20" ht="88" x14ac:dyDescent="0.2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14">
        <f t="shared" si="224"/>
        <v>42695.928680555553</v>
      </c>
      <c r="J3647" s="3">
        <v>1479773838</v>
      </c>
      <c r="K3647" s="14">
        <f t="shared" si="225"/>
        <v>42665.887013888881</v>
      </c>
      <c r="L3647" s="3">
        <v>1477178238</v>
      </c>
      <c r="M3647" s="3" t="b">
        <v>0</v>
      </c>
      <c r="N3647" s="3">
        <v>1</v>
      </c>
      <c r="O3647" s="3" t="b">
        <v>0</v>
      </c>
      <c r="P3647" s="3" t="s">
        <v>8300</v>
      </c>
      <c r="Q3647" s="8">
        <f t="shared" si="226"/>
        <v>1E-3</v>
      </c>
      <c r="R3647" s="10">
        <f t="shared" si="227"/>
        <v>1</v>
      </c>
      <c r="S3647" s="3" t="s">
        <v>8307</v>
      </c>
      <c r="T3647" s="3" t="s">
        <v>8349</v>
      </c>
    </row>
    <row r="3648" spans="1:20" ht="88" x14ac:dyDescent="0.2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14">
        <f t="shared" si="224"/>
        <v>42171.895833333336</v>
      </c>
      <c r="J3648" s="3">
        <v>1434497400</v>
      </c>
      <c r="K3648" s="14">
        <f t="shared" si="225"/>
        <v>42140.33798611111</v>
      </c>
      <c r="L3648" s="3">
        <v>1431770802</v>
      </c>
      <c r="M3648" s="3" t="b">
        <v>0</v>
      </c>
      <c r="N3648" s="3">
        <v>8</v>
      </c>
      <c r="O3648" s="3" t="b">
        <v>0</v>
      </c>
      <c r="P3648" s="3" t="s">
        <v>8300</v>
      </c>
      <c r="Q3648" s="8">
        <f t="shared" si="226"/>
        <v>4.8099999999999997E-2</v>
      </c>
      <c r="R3648" s="10">
        <f t="shared" si="227"/>
        <v>60.125</v>
      </c>
      <c r="S3648" s="3" t="s">
        <v>8307</v>
      </c>
      <c r="T3648" s="3" t="s">
        <v>8349</v>
      </c>
    </row>
    <row r="3649" spans="1:20" ht="88" x14ac:dyDescent="0.2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14">
        <f t="shared" si="224"/>
        <v>42643.665821759256</v>
      </c>
      <c r="J3649" s="3">
        <v>1475258327</v>
      </c>
      <c r="K3649" s="14">
        <f t="shared" si="225"/>
        <v>42598.665821759256</v>
      </c>
      <c r="L3649" s="3">
        <v>1471370327</v>
      </c>
      <c r="M3649" s="3" t="b">
        <v>0</v>
      </c>
      <c r="N3649" s="3">
        <v>2</v>
      </c>
      <c r="O3649" s="3" t="b">
        <v>0</v>
      </c>
      <c r="P3649" s="3" t="s">
        <v>8300</v>
      </c>
      <c r="Q3649" s="8">
        <f t="shared" si="226"/>
        <v>0.06</v>
      </c>
      <c r="R3649" s="10">
        <f t="shared" si="227"/>
        <v>15</v>
      </c>
      <c r="S3649" s="3" t="s">
        <v>8307</v>
      </c>
      <c r="T3649" s="3" t="s">
        <v>8349</v>
      </c>
    </row>
    <row r="3650" spans="1:20" ht="66" x14ac:dyDescent="0.2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14">
        <f t="shared" si="224"/>
        <v>41917.208854166667</v>
      </c>
      <c r="J3650" s="3">
        <v>1412492445</v>
      </c>
      <c r="K3650" s="14">
        <f t="shared" si="225"/>
        <v>41887.208854166667</v>
      </c>
      <c r="L3650" s="3">
        <v>1409900445</v>
      </c>
      <c r="M3650" s="3" t="b">
        <v>0</v>
      </c>
      <c r="N3650" s="3">
        <v>73</v>
      </c>
      <c r="O3650" s="3" t="b">
        <v>1</v>
      </c>
      <c r="P3650" s="3" t="s">
        <v>8266</v>
      </c>
      <c r="Q3650" s="8">
        <f t="shared" si="226"/>
        <v>1.003825</v>
      </c>
      <c r="R3650" s="10">
        <f t="shared" si="227"/>
        <v>550.04109589041093</v>
      </c>
      <c r="S3650" s="3" t="s">
        <v>8307</v>
      </c>
      <c r="T3650" s="3" t="s">
        <v>8308</v>
      </c>
    </row>
    <row r="3651" spans="1:20" ht="88" x14ac:dyDescent="0.2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14">
        <f t="shared" ref="I3651:I3714" si="228">(((J3651/60)/60)/24)+DATE(1970,1,1)+(-2/24)</f>
        <v>41806.629560185182</v>
      </c>
      <c r="J3651" s="3">
        <v>1402938394</v>
      </c>
      <c r="K3651" s="14">
        <f t="shared" ref="K3651:K3714" si="229">(L3651/86400)+25569+(-2/24)</f>
        <v>41780.629560185182</v>
      </c>
      <c r="L3651" s="3">
        <v>1400691994</v>
      </c>
      <c r="M3651" s="3" t="b">
        <v>0</v>
      </c>
      <c r="N3651" s="3">
        <v>8</v>
      </c>
      <c r="O3651" s="3" t="b">
        <v>1</v>
      </c>
      <c r="P3651" s="3" t="s">
        <v>8266</v>
      </c>
      <c r="Q3651" s="8">
        <f t="shared" ref="Q3651:Q3714" si="230">E3651/D3651</f>
        <v>1.04</v>
      </c>
      <c r="R3651" s="10">
        <f t="shared" ref="R3651:R3714" si="231">E3651/N3651</f>
        <v>97.5</v>
      </c>
      <c r="S3651" s="3" t="s">
        <v>8307</v>
      </c>
      <c r="T3651" s="3" t="s">
        <v>8308</v>
      </c>
    </row>
    <row r="3652" spans="1:20" ht="110" x14ac:dyDescent="0.2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14">
        <f t="shared" si="228"/>
        <v>42402.395648148151</v>
      </c>
      <c r="J3652" s="3">
        <v>1454412584</v>
      </c>
      <c r="K3652" s="14">
        <f t="shared" si="229"/>
        <v>42381.395648148151</v>
      </c>
      <c r="L3652" s="3">
        <v>1452598184</v>
      </c>
      <c r="M3652" s="3" t="b">
        <v>0</v>
      </c>
      <c r="N3652" s="3">
        <v>17</v>
      </c>
      <c r="O3652" s="3" t="b">
        <v>1</v>
      </c>
      <c r="P3652" s="3" t="s">
        <v>8266</v>
      </c>
      <c r="Q3652" s="8">
        <f t="shared" si="230"/>
        <v>1</v>
      </c>
      <c r="R3652" s="10">
        <f t="shared" si="231"/>
        <v>29.411764705882351</v>
      </c>
      <c r="S3652" s="3" t="s">
        <v>8307</v>
      </c>
      <c r="T3652" s="3" t="s">
        <v>8308</v>
      </c>
    </row>
    <row r="3653" spans="1:20" ht="66" x14ac:dyDescent="0.2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14">
        <f t="shared" si="228"/>
        <v>41861.582638888889</v>
      </c>
      <c r="J3653" s="3">
        <v>1407686340</v>
      </c>
      <c r="K3653" s="14">
        <f t="shared" si="229"/>
        <v>41828.562986111108</v>
      </c>
      <c r="L3653" s="3">
        <v>1404833442</v>
      </c>
      <c r="M3653" s="3" t="b">
        <v>0</v>
      </c>
      <c r="N3653" s="3">
        <v>9</v>
      </c>
      <c r="O3653" s="3" t="b">
        <v>1</v>
      </c>
      <c r="P3653" s="3" t="s">
        <v>8266</v>
      </c>
      <c r="Q3653" s="8">
        <f t="shared" si="230"/>
        <v>1.04</v>
      </c>
      <c r="R3653" s="10">
        <f t="shared" si="231"/>
        <v>57.777777777777779</v>
      </c>
      <c r="S3653" s="3" t="s">
        <v>8307</v>
      </c>
      <c r="T3653" s="3" t="s">
        <v>8308</v>
      </c>
    </row>
    <row r="3654" spans="1:20" ht="88" x14ac:dyDescent="0.2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14">
        <f t="shared" si="228"/>
        <v>42607.082638888889</v>
      </c>
      <c r="J3654" s="3">
        <v>1472097540</v>
      </c>
      <c r="K3654" s="14">
        <f t="shared" si="229"/>
        <v>42596.561365740738</v>
      </c>
      <c r="L3654" s="3">
        <v>1471188502</v>
      </c>
      <c r="M3654" s="3" t="b">
        <v>0</v>
      </c>
      <c r="N3654" s="3">
        <v>17</v>
      </c>
      <c r="O3654" s="3" t="b">
        <v>1</v>
      </c>
      <c r="P3654" s="3" t="s">
        <v>8266</v>
      </c>
      <c r="Q3654" s="8">
        <f t="shared" si="230"/>
        <v>2.5066666666666668</v>
      </c>
      <c r="R3654" s="10">
        <f t="shared" si="231"/>
        <v>44.235294117647058</v>
      </c>
      <c r="S3654" s="3" t="s">
        <v>8307</v>
      </c>
      <c r="T3654" s="3" t="s">
        <v>8308</v>
      </c>
    </row>
    <row r="3655" spans="1:20" ht="110" x14ac:dyDescent="0.2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14">
        <f t="shared" si="228"/>
        <v>42221.280173611107</v>
      </c>
      <c r="J3655" s="3">
        <v>1438764207</v>
      </c>
      <c r="K3655" s="14">
        <f t="shared" si="229"/>
        <v>42191.280173611107</v>
      </c>
      <c r="L3655" s="3">
        <v>1436172207</v>
      </c>
      <c r="M3655" s="3" t="b">
        <v>0</v>
      </c>
      <c r="N3655" s="3">
        <v>33</v>
      </c>
      <c r="O3655" s="3" t="b">
        <v>1</v>
      </c>
      <c r="P3655" s="3" t="s">
        <v>8266</v>
      </c>
      <c r="Q3655" s="8">
        <f t="shared" si="230"/>
        <v>1.0049999999999999</v>
      </c>
      <c r="R3655" s="10">
        <f t="shared" si="231"/>
        <v>60.909090909090907</v>
      </c>
      <c r="S3655" s="3" t="s">
        <v>8307</v>
      </c>
      <c r="T3655" s="3" t="s">
        <v>8308</v>
      </c>
    </row>
    <row r="3656" spans="1:20" ht="110" x14ac:dyDescent="0.2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14">
        <f t="shared" si="228"/>
        <v>42463.624999999993</v>
      </c>
      <c r="J3656" s="3">
        <v>1459702800</v>
      </c>
      <c r="K3656" s="14">
        <f t="shared" si="229"/>
        <v>42440.33317129629</v>
      </c>
      <c r="L3656" s="3">
        <v>1457690386</v>
      </c>
      <c r="M3656" s="3" t="b">
        <v>0</v>
      </c>
      <c r="N3656" s="3">
        <v>38</v>
      </c>
      <c r="O3656" s="3" t="b">
        <v>1</v>
      </c>
      <c r="P3656" s="3" t="s">
        <v>8266</v>
      </c>
      <c r="Q3656" s="8">
        <f t="shared" si="230"/>
        <v>1.744</v>
      </c>
      <c r="R3656" s="10">
        <f t="shared" si="231"/>
        <v>68.84210526315789</v>
      </c>
      <c r="S3656" s="3" t="s">
        <v>8307</v>
      </c>
      <c r="T3656" s="3" t="s">
        <v>8308</v>
      </c>
    </row>
    <row r="3657" spans="1:20" ht="88" x14ac:dyDescent="0.2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14">
        <f t="shared" si="228"/>
        <v>42203.207638888889</v>
      </c>
      <c r="J3657" s="3">
        <v>1437202740</v>
      </c>
      <c r="K3657" s="14">
        <f t="shared" si="229"/>
        <v>42173.719884259255</v>
      </c>
      <c r="L3657" s="3">
        <v>1434654998</v>
      </c>
      <c r="M3657" s="3" t="b">
        <v>0</v>
      </c>
      <c r="N3657" s="3">
        <v>79</v>
      </c>
      <c r="O3657" s="3" t="b">
        <v>1</v>
      </c>
      <c r="P3657" s="3" t="s">
        <v>8266</v>
      </c>
      <c r="Q3657" s="8">
        <f t="shared" si="230"/>
        <v>1.1626000000000001</v>
      </c>
      <c r="R3657" s="10">
        <f t="shared" si="231"/>
        <v>73.582278481012665</v>
      </c>
      <c r="S3657" s="3" t="s">
        <v>8307</v>
      </c>
      <c r="T3657" s="3" t="s">
        <v>8308</v>
      </c>
    </row>
    <row r="3658" spans="1:20" ht="88" x14ac:dyDescent="0.2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14">
        <f t="shared" si="228"/>
        <v>42767.874305555553</v>
      </c>
      <c r="J3658" s="3">
        <v>1485989940</v>
      </c>
      <c r="K3658" s="14">
        <f t="shared" si="229"/>
        <v>42737.826805555553</v>
      </c>
      <c r="L3658" s="3">
        <v>1483393836</v>
      </c>
      <c r="M3658" s="3" t="b">
        <v>0</v>
      </c>
      <c r="N3658" s="3">
        <v>46</v>
      </c>
      <c r="O3658" s="3" t="b">
        <v>1</v>
      </c>
      <c r="P3658" s="3" t="s">
        <v>8266</v>
      </c>
      <c r="Q3658" s="8">
        <f t="shared" si="230"/>
        <v>1.0582</v>
      </c>
      <c r="R3658" s="10">
        <f t="shared" si="231"/>
        <v>115.02173913043478</v>
      </c>
      <c r="S3658" s="3" t="s">
        <v>8307</v>
      </c>
      <c r="T3658" s="3" t="s">
        <v>8308</v>
      </c>
    </row>
    <row r="3659" spans="1:20" ht="110" x14ac:dyDescent="0.2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14">
        <f t="shared" si="228"/>
        <v>42522.820833333331</v>
      </c>
      <c r="J3659" s="3">
        <v>1464817320</v>
      </c>
      <c r="K3659" s="14">
        <f t="shared" si="229"/>
        <v>42499.5465162037</v>
      </c>
      <c r="L3659" s="3">
        <v>1462806419</v>
      </c>
      <c r="M3659" s="3" t="b">
        <v>0</v>
      </c>
      <c r="N3659" s="3">
        <v>20</v>
      </c>
      <c r="O3659" s="3" t="b">
        <v>1</v>
      </c>
      <c r="P3659" s="3" t="s">
        <v>8266</v>
      </c>
      <c r="Q3659" s="8">
        <f t="shared" si="230"/>
        <v>1.1074999999999999</v>
      </c>
      <c r="R3659" s="10">
        <f t="shared" si="231"/>
        <v>110.75</v>
      </c>
      <c r="S3659" s="3" t="s">
        <v>8307</v>
      </c>
      <c r="T3659" s="3" t="s">
        <v>8308</v>
      </c>
    </row>
    <row r="3660" spans="1:20" ht="66" x14ac:dyDescent="0.2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14">
        <f t="shared" si="228"/>
        <v>41822.082638888889</v>
      </c>
      <c r="J3660" s="3">
        <v>1404273540</v>
      </c>
      <c r="K3660" s="14">
        <f t="shared" si="229"/>
        <v>41775.775231481479</v>
      </c>
      <c r="L3660" s="3">
        <v>1400272580</v>
      </c>
      <c r="M3660" s="3" t="b">
        <v>0</v>
      </c>
      <c r="N3660" s="3">
        <v>20</v>
      </c>
      <c r="O3660" s="3" t="b">
        <v>1</v>
      </c>
      <c r="P3660" s="3" t="s">
        <v>8266</v>
      </c>
      <c r="Q3660" s="8">
        <f t="shared" si="230"/>
        <v>1.0066666666666666</v>
      </c>
      <c r="R3660" s="10">
        <f t="shared" si="231"/>
        <v>75.5</v>
      </c>
      <c r="S3660" s="3" t="s">
        <v>8307</v>
      </c>
      <c r="T3660" s="3" t="s">
        <v>8308</v>
      </c>
    </row>
    <row r="3661" spans="1:20" ht="88" x14ac:dyDescent="0.2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14">
        <f t="shared" si="228"/>
        <v>42082.527083333327</v>
      </c>
      <c r="J3661" s="3">
        <v>1426775940</v>
      </c>
      <c r="K3661" s="14">
        <f t="shared" si="229"/>
        <v>42055.193865740737</v>
      </c>
      <c r="L3661" s="3">
        <v>1424414350</v>
      </c>
      <c r="M3661" s="3" t="b">
        <v>0</v>
      </c>
      <c r="N3661" s="3">
        <v>13</v>
      </c>
      <c r="O3661" s="3" t="b">
        <v>1</v>
      </c>
      <c r="P3661" s="3" t="s">
        <v>8266</v>
      </c>
      <c r="Q3661" s="8">
        <f t="shared" si="230"/>
        <v>1.0203333333333333</v>
      </c>
      <c r="R3661" s="10">
        <f t="shared" si="231"/>
        <v>235.46153846153845</v>
      </c>
      <c r="S3661" s="3" t="s">
        <v>8307</v>
      </c>
      <c r="T3661" s="3" t="s">
        <v>8308</v>
      </c>
    </row>
    <row r="3662" spans="1:20" ht="110" x14ac:dyDescent="0.2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14">
        <f t="shared" si="228"/>
        <v>41996.797743055555</v>
      </c>
      <c r="J3662" s="3">
        <v>1419368925</v>
      </c>
      <c r="K3662" s="14">
        <f t="shared" si="229"/>
        <v>41971.797743055555</v>
      </c>
      <c r="L3662" s="3">
        <v>1417208925</v>
      </c>
      <c r="M3662" s="3" t="b">
        <v>0</v>
      </c>
      <c r="N3662" s="3">
        <v>22</v>
      </c>
      <c r="O3662" s="3" t="b">
        <v>1</v>
      </c>
      <c r="P3662" s="3" t="s">
        <v>8266</v>
      </c>
      <c r="Q3662" s="8">
        <f t="shared" si="230"/>
        <v>1</v>
      </c>
      <c r="R3662" s="10">
        <f t="shared" si="231"/>
        <v>11.363636363636363</v>
      </c>
      <c r="S3662" s="3" t="s">
        <v>8307</v>
      </c>
      <c r="T3662" s="3" t="s">
        <v>8308</v>
      </c>
    </row>
    <row r="3663" spans="1:20" ht="88" x14ac:dyDescent="0.2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14">
        <f t="shared" si="228"/>
        <v>42470.083333333336</v>
      </c>
      <c r="J3663" s="3">
        <v>1460260800</v>
      </c>
      <c r="K3663" s="14">
        <f t="shared" si="229"/>
        <v>42447.813333333332</v>
      </c>
      <c r="L3663" s="3">
        <v>1458336672</v>
      </c>
      <c r="M3663" s="3" t="b">
        <v>0</v>
      </c>
      <c r="N3663" s="3">
        <v>36</v>
      </c>
      <c r="O3663" s="3" t="b">
        <v>1</v>
      </c>
      <c r="P3663" s="3" t="s">
        <v>8266</v>
      </c>
      <c r="Q3663" s="8">
        <f t="shared" si="230"/>
        <v>1.1100000000000001</v>
      </c>
      <c r="R3663" s="10">
        <f t="shared" si="231"/>
        <v>92.5</v>
      </c>
      <c r="S3663" s="3" t="s">
        <v>8307</v>
      </c>
      <c r="T3663" s="3" t="s">
        <v>8308</v>
      </c>
    </row>
    <row r="3664" spans="1:20" ht="110" x14ac:dyDescent="0.2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14">
        <f t="shared" si="228"/>
        <v>42094.09506944444</v>
      </c>
      <c r="J3664" s="3">
        <v>1427775414</v>
      </c>
      <c r="K3664" s="14">
        <f t="shared" si="229"/>
        <v>42064.136736111112</v>
      </c>
      <c r="L3664" s="3">
        <v>1425187014</v>
      </c>
      <c r="M3664" s="3" t="b">
        <v>0</v>
      </c>
      <c r="N3664" s="3">
        <v>40</v>
      </c>
      <c r="O3664" s="3" t="b">
        <v>1</v>
      </c>
      <c r="P3664" s="3" t="s">
        <v>8266</v>
      </c>
      <c r="Q3664" s="8">
        <f t="shared" si="230"/>
        <v>1.0142500000000001</v>
      </c>
      <c r="R3664" s="10">
        <f t="shared" si="231"/>
        <v>202.85</v>
      </c>
      <c r="S3664" s="3" t="s">
        <v>8307</v>
      </c>
      <c r="T3664" s="3" t="s">
        <v>8308</v>
      </c>
    </row>
    <row r="3665" spans="1:20" ht="88" x14ac:dyDescent="0.2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14">
        <f t="shared" si="228"/>
        <v>42725.410069444442</v>
      </c>
      <c r="J3665" s="3">
        <v>1482321030</v>
      </c>
      <c r="K3665" s="14">
        <f t="shared" si="229"/>
        <v>42665.368402777771</v>
      </c>
      <c r="L3665" s="3">
        <v>1477133430</v>
      </c>
      <c r="M3665" s="3" t="b">
        <v>0</v>
      </c>
      <c r="N3665" s="3">
        <v>9</v>
      </c>
      <c r="O3665" s="3" t="b">
        <v>1</v>
      </c>
      <c r="P3665" s="3" t="s">
        <v>8266</v>
      </c>
      <c r="Q3665" s="8">
        <f t="shared" si="230"/>
        <v>1.04</v>
      </c>
      <c r="R3665" s="10">
        <f t="shared" si="231"/>
        <v>26</v>
      </c>
      <c r="S3665" s="3" t="s">
        <v>8307</v>
      </c>
      <c r="T3665" s="3" t="s">
        <v>8308</v>
      </c>
    </row>
    <row r="3666" spans="1:20" ht="88" x14ac:dyDescent="0.2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14">
        <f t="shared" si="228"/>
        <v>42537.16538194444</v>
      </c>
      <c r="J3666" s="3">
        <v>1466056689</v>
      </c>
      <c r="K3666" s="14">
        <f t="shared" si="229"/>
        <v>42523.16538194444</v>
      </c>
      <c r="L3666" s="3">
        <v>1464847089</v>
      </c>
      <c r="M3666" s="3" t="b">
        <v>0</v>
      </c>
      <c r="N3666" s="3">
        <v>19</v>
      </c>
      <c r="O3666" s="3" t="b">
        <v>1</v>
      </c>
      <c r="P3666" s="3" t="s">
        <v>8266</v>
      </c>
      <c r="Q3666" s="8">
        <f t="shared" si="230"/>
        <v>1.09375</v>
      </c>
      <c r="R3666" s="10">
        <f t="shared" si="231"/>
        <v>46.05263157894737</v>
      </c>
      <c r="S3666" s="3" t="s">
        <v>8307</v>
      </c>
      <c r="T3666" s="3" t="s">
        <v>8308</v>
      </c>
    </row>
    <row r="3667" spans="1:20" ht="110" x14ac:dyDescent="0.2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14">
        <f t="shared" si="228"/>
        <v>42305.745833333327</v>
      </c>
      <c r="J3667" s="3">
        <v>1446062040</v>
      </c>
      <c r="K3667" s="14">
        <f t="shared" si="229"/>
        <v>42294.72479166666</v>
      </c>
      <c r="L3667" s="3">
        <v>1445109822</v>
      </c>
      <c r="M3667" s="3" t="b">
        <v>0</v>
      </c>
      <c r="N3667" s="3">
        <v>14</v>
      </c>
      <c r="O3667" s="3" t="b">
        <v>1</v>
      </c>
      <c r="P3667" s="3" t="s">
        <v>8266</v>
      </c>
      <c r="Q3667" s="8">
        <f t="shared" si="230"/>
        <v>1.1516129032258065</v>
      </c>
      <c r="R3667" s="10">
        <f t="shared" si="231"/>
        <v>51</v>
      </c>
      <c r="S3667" s="3" t="s">
        <v>8307</v>
      </c>
      <c r="T3667" s="3" t="s">
        <v>8308</v>
      </c>
    </row>
    <row r="3668" spans="1:20" ht="44" x14ac:dyDescent="0.2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14">
        <f t="shared" si="228"/>
        <v>41844.208333333328</v>
      </c>
      <c r="J3668" s="3">
        <v>1406185200</v>
      </c>
      <c r="K3668" s="14">
        <f t="shared" si="229"/>
        <v>41822.821550925924</v>
      </c>
      <c r="L3668" s="3">
        <v>1404337382</v>
      </c>
      <c r="M3668" s="3" t="b">
        <v>0</v>
      </c>
      <c r="N3668" s="3">
        <v>38</v>
      </c>
      <c r="O3668" s="3" t="b">
        <v>1</v>
      </c>
      <c r="P3668" s="3" t="s">
        <v>8266</v>
      </c>
      <c r="Q3668" s="8">
        <f t="shared" si="230"/>
        <v>1</v>
      </c>
      <c r="R3668" s="10">
        <f t="shared" si="231"/>
        <v>31.578947368421051</v>
      </c>
      <c r="S3668" s="3" t="s">
        <v>8307</v>
      </c>
      <c r="T3668" s="3" t="s">
        <v>8308</v>
      </c>
    </row>
    <row r="3669" spans="1:20" ht="88" x14ac:dyDescent="0.2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14">
        <f t="shared" si="228"/>
        <v>42203.886793981481</v>
      </c>
      <c r="J3669" s="3">
        <v>1437261419</v>
      </c>
      <c r="K3669" s="14">
        <f t="shared" si="229"/>
        <v>42173.886793981474</v>
      </c>
      <c r="L3669" s="3">
        <v>1434669419</v>
      </c>
      <c r="M3669" s="3" t="b">
        <v>0</v>
      </c>
      <c r="N3669" s="3">
        <v>58</v>
      </c>
      <c r="O3669" s="3" t="b">
        <v>1</v>
      </c>
      <c r="P3669" s="3" t="s">
        <v>8266</v>
      </c>
      <c r="Q3669" s="8">
        <f t="shared" si="230"/>
        <v>1.0317033333333334</v>
      </c>
      <c r="R3669" s="10">
        <f t="shared" si="231"/>
        <v>53.363965517241382</v>
      </c>
      <c r="S3669" s="3" t="s">
        <v>8307</v>
      </c>
      <c r="T3669" s="3" t="s">
        <v>8308</v>
      </c>
    </row>
    <row r="3670" spans="1:20" ht="88" x14ac:dyDescent="0.2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14">
        <f t="shared" si="228"/>
        <v>42208.689583333333</v>
      </c>
      <c r="J3670" s="3">
        <v>1437676380</v>
      </c>
      <c r="K3670" s="14">
        <f t="shared" si="229"/>
        <v>42185.472824074073</v>
      </c>
      <c r="L3670" s="3">
        <v>1435670452</v>
      </c>
      <c r="M3670" s="3" t="b">
        <v>0</v>
      </c>
      <c r="N3670" s="3">
        <v>28</v>
      </c>
      <c r="O3670" s="3" t="b">
        <v>1</v>
      </c>
      <c r="P3670" s="3" t="s">
        <v>8266</v>
      </c>
      <c r="Q3670" s="8">
        <f t="shared" si="230"/>
        <v>1.0349999999999999</v>
      </c>
      <c r="R3670" s="10">
        <f t="shared" si="231"/>
        <v>36.964285714285715</v>
      </c>
      <c r="S3670" s="3" t="s">
        <v>8307</v>
      </c>
      <c r="T3670" s="3" t="s">
        <v>8308</v>
      </c>
    </row>
    <row r="3671" spans="1:20" ht="88" x14ac:dyDescent="0.2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14">
        <f t="shared" si="228"/>
        <v>42166.591863425921</v>
      </c>
      <c r="J3671" s="3">
        <v>1434039137</v>
      </c>
      <c r="K3671" s="14">
        <f t="shared" si="229"/>
        <v>42136.591863425921</v>
      </c>
      <c r="L3671" s="3">
        <v>1431447137</v>
      </c>
      <c r="M3671" s="3" t="b">
        <v>0</v>
      </c>
      <c r="N3671" s="3">
        <v>17</v>
      </c>
      <c r="O3671" s="3" t="b">
        <v>1</v>
      </c>
      <c r="P3671" s="3" t="s">
        <v>8266</v>
      </c>
      <c r="Q3671" s="8">
        <f t="shared" si="230"/>
        <v>1.3819999999999999</v>
      </c>
      <c r="R3671" s="10">
        <f t="shared" si="231"/>
        <v>81.294117647058826</v>
      </c>
      <c r="S3671" s="3" t="s">
        <v>8307</v>
      </c>
      <c r="T3671" s="3" t="s">
        <v>8308</v>
      </c>
    </row>
    <row r="3672" spans="1:20" ht="88" x14ac:dyDescent="0.2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14">
        <f t="shared" si="228"/>
        <v>42155.874999999993</v>
      </c>
      <c r="J3672" s="3">
        <v>1433113200</v>
      </c>
      <c r="K3672" s="14">
        <f t="shared" si="229"/>
        <v>42142.430682870363</v>
      </c>
      <c r="L3672" s="3">
        <v>1431951611</v>
      </c>
      <c r="M3672" s="3" t="b">
        <v>0</v>
      </c>
      <c r="N3672" s="3">
        <v>12</v>
      </c>
      <c r="O3672" s="3" t="b">
        <v>1</v>
      </c>
      <c r="P3672" s="3" t="s">
        <v>8266</v>
      </c>
      <c r="Q3672" s="8">
        <f t="shared" si="230"/>
        <v>1.0954545454545455</v>
      </c>
      <c r="R3672" s="10">
        <f t="shared" si="231"/>
        <v>20.083333333333332</v>
      </c>
      <c r="S3672" s="3" t="s">
        <v>8307</v>
      </c>
      <c r="T3672" s="3" t="s">
        <v>8308</v>
      </c>
    </row>
    <row r="3673" spans="1:20" ht="110" x14ac:dyDescent="0.2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14">
        <f t="shared" si="228"/>
        <v>41841.082638888889</v>
      </c>
      <c r="J3673" s="3">
        <v>1405915140</v>
      </c>
      <c r="K3673" s="14">
        <f t="shared" si="229"/>
        <v>41820.544756944444</v>
      </c>
      <c r="L3673" s="3">
        <v>1404140667</v>
      </c>
      <c r="M3673" s="3" t="b">
        <v>0</v>
      </c>
      <c r="N3673" s="3">
        <v>40</v>
      </c>
      <c r="O3673" s="3" t="b">
        <v>1</v>
      </c>
      <c r="P3673" s="3" t="s">
        <v>8266</v>
      </c>
      <c r="Q3673" s="8">
        <f t="shared" si="230"/>
        <v>1.0085714285714287</v>
      </c>
      <c r="R3673" s="10">
        <f t="shared" si="231"/>
        <v>88.25</v>
      </c>
      <c r="S3673" s="3" t="s">
        <v>8307</v>
      </c>
      <c r="T3673" s="3" t="s">
        <v>8308</v>
      </c>
    </row>
    <row r="3674" spans="1:20" ht="88" x14ac:dyDescent="0.2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14">
        <f t="shared" si="228"/>
        <v>41908.863240740735</v>
      </c>
      <c r="J3674" s="3">
        <v>1411771384</v>
      </c>
      <c r="K3674" s="14">
        <f t="shared" si="229"/>
        <v>41878.863240740735</v>
      </c>
      <c r="L3674" s="3">
        <v>1409179384</v>
      </c>
      <c r="M3674" s="3" t="b">
        <v>0</v>
      </c>
      <c r="N3674" s="3">
        <v>57</v>
      </c>
      <c r="O3674" s="3" t="b">
        <v>1</v>
      </c>
      <c r="P3674" s="3" t="s">
        <v>8266</v>
      </c>
      <c r="Q3674" s="8">
        <f t="shared" si="230"/>
        <v>1.0153333333333334</v>
      </c>
      <c r="R3674" s="10">
        <f t="shared" si="231"/>
        <v>53.438596491228068</v>
      </c>
      <c r="S3674" s="3" t="s">
        <v>8307</v>
      </c>
      <c r="T3674" s="3" t="s">
        <v>8308</v>
      </c>
    </row>
    <row r="3675" spans="1:20" ht="88" x14ac:dyDescent="0.2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14">
        <f t="shared" si="228"/>
        <v>41948.452777777777</v>
      </c>
      <c r="J3675" s="3">
        <v>1415191920</v>
      </c>
      <c r="K3675" s="14">
        <f t="shared" si="229"/>
        <v>41914.211770833332</v>
      </c>
      <c r="L3675" s="3">
        <v>1412233497</v>
      </c>
      <c r="M3675" s="3" t="b">
        <v>0</v>
      </c>
      <c r="N3675" s="3">
        <v>114</v>
      </c>
      <c r="O3675" s="3" t="b">
        <v>1</v>
      </c>
      <c r="P3675" s="3" t="s">
        <v>8266</v>
      </c>
      <c r="Q3675" s="8">
        <f t="shared" si="230"/>
        <v>1.13625</v>
      </c>
      <c r="R3675" s="10">
        <f t="shared" si="231"/>
        <v>39.868421052631582</v>
      </c>
      <c r="S3675" s="3" t="s">
        <v>8307</v>
      </c>
      <c r="T3675" s="3" t="s">
        <v>8308</v>
      </c>
    </row>
    <row r="3676" spans="1:20" ht="110" x14ac:dyDescent="0.2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14">
        <f t="shared" si="228"/>
        <v>42616.789687499993</v>
      </c>
      <c r="J3676" s="3">
        <v>1472936229</v>
      </c>
      <c r="K3676" s="14">
        <f t="shared" si="229"/>
        <v>42556.789687499993</v>
      </c>
      <c r="L3676" s="3">
        <v>1467752229</v>
      </c>
      <c r="M3676" s="3" t="b">
        <v>0</v>
      </c>
      <c r="N3676" s="3">
        <v>31</v>
      </c>
      <c r="O3676" s="3" t="b">
        <v>1</v>
      </c>
      <c r="P3676" s="3" t="s">
        <v>8266</v>
      </c>
      <c r="Q3676" s="8">
        <f t="shared" si="230"/>
        <v>1</v>
      </c>
      <c r="R3676" s="10">
        <f t="shared" si="231"/>
        <v>145.16129032258064</v>
      </c>
      <c r="S3676" s="3" t="s">
        <v>8307</v>
      </c>
      <c r="T3676" s="3" t="s">
        <v>8308</v>
      </c>
    </row>
    <row r="3677" spans="1:20" ht="110" x14ac:dyDescent="0.2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14">
        <f t="shared" si="228"/>
        <v>42505.874999999993</v>
      </c>
      <c r="J3677" s="3">
        <v>1463353200</v>
      </c>
      <c r="K3677" s="14">
        <f t="shared" si="229"/>
        <v>42493.513680555552</v>
      </c>
      <c r="L3677" s="3">
        <v>1462285182</v>
      </c>
      <c r="M3677" s="3" t="b">
        <v>0</v>
      </c>
      <c r="N3677" s="3">
        <v>3</v>
      </c>
      <c r="O3677" s="3" t="b">
        <v>1</v>
      </c>
      <c r="P3677" s="3" t="s">
        <v>8266</v>
      </c>
      <c r="Q3677" s="8">
        <f t="shared" si="230"/>
        <v>1.4</v>
      </c>
      <c r="R3677" s="10">
        <f t="shared" si="231"/>
        <v>23.333333333333332</v>
      </c>
      <c r="S3677" s="3" t="s">
        <v>8307</v>
      </c>
      <c r="T3677" s="3" t="s">
        <v>8308</v>
      </c>
    </row>
    <row r="3678" spans="1:20" ht="110" x14ac:dyDescent="0.2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14">
        <f t="shared" si="228"/>
        <v>41894.732453703698</v>
      </c>
      <c r="J3678" s="3">
        <v>1410550484</v>
      </c>
      <c r="K3678" s="14">
        <f t="shared" si="229"/>
        <v>41876.732453703698</v>
      </c>
      <c r="L3678" s="3">
        <v>1408995284</v>
      </c>
      <c r="M3678" s="3" t="b">
        <v>0</v>
      </c>
      <c r="N3678" s="3">
        <v>16</v>
      </c>
      <c r="O3678" s="3" t="b">
        <v>1</v>
      </c>
      <c r="P3678" s="3" t="s">
        <v>8266</v>
      </c>
      <c r="Q3678" s="8">
        <f t="shared" si="230"/>
        <v>1.2875000000000001</v>
      </c>
      <c r="R3678" s="10">
        <f t="shared" si="231"/>
        <v>64.375</v>
      </c>
      <c r="S3678" s="3" t="s">
        <v>8307</v>
      </c>
      <c r="T3678" s="3" t="s">
        <v>8308</v>
      </c>
    </row>
    <row r="3679" spans="1:20" ht="66" x14ac:dyDescent="0.2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14">
        <f t="shared" si="228"/>
        <v>41823.082638888889</v>
      </c>
      <c r="J3679" s="3">
        <v>1404359940</v>
      </c>
      <c r="K3679" s="14">
        <f t="shared" si="229"/>
        <v>41802.490949074076</v>
      </c>
      <c r="L3679" s="3">
        <v>1402580818</v>
      </c>
      <c r="M3679" s="3" t="b">
        <v>0</v>
      </c>
      <c r="N3679" s="3">
        <v>199</v>
      </c>
      <c r="O3679" s="3" t="b">
        <v>1</v>
      </c>
      <c r="P3679" s="3" t="s">
        <v>8266</v>
      </c>
      <c r="Q3679" s="8">
        <f t="shared" si="230"/>
        <v>1.0290416666666666</v>
      </c>
      <c r="R3679" s="10">
        <f t="shared" si="231"/>
        <v>62.052763819095475</v>
      </c>
      <c r="S3679" s="3" t="s">
        <v>8307</v>
      </c>
      <c r="T3679" s="3" t="s">
        <v>8308</v>
      </c>
    </row>
    <row r="3680" spans="1:20" ht="66" x14ac:dyDescent="0.2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14">
        <f t="shared" si="228"/>
        <v>42155.447893518511</v>
      </c>
      <c r="J3680" s="3">
        <v>1433076298</v>
      </c>
      <c r="K3680" s="14">
        <f t="shared" si="229"/>
        <v>42120.447893518511</v>
      </c>
      <c r="L3680" s="3">
        <v>1430052298</v>
      </c>
      <c r="M3680" s="3" t="b">
        <v>0</v>
      </c>
      <c r="N3680" s="3">
        <v>31</v>
      </c>
      <c r="O3680" s="3" t="b">
        <v>1</v>
      </c>
      <c r="P3680" s="3" t="s">
        <v>8266</v>
      </c>
      <c r="Q3680" s="8">
        <f t="shared" si="230"/>
        <v>1.0249999999999999</v>
      </c>
      <c r="R3680" s="10">
        <f t="shared" si="231"/>
        <v>66.129032258064512</v>
      </c>
      <c r="S3680" s="3" t="s">
        <v>8307</v>
      </c>
      <c r="T3680" s="3" t="s">
        <v>8308</v>
      </c>
    </row>
    <row r="3681" spans="1:20" ht="88" x14ac:dyDescent="0.2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14">
        <f t="shared" si="228"/>
        <v>41821.124305555553</v>
      </c>
      <c r="J3681" s="3">
        <v>1404190740</v>
      </c>
      <c r="K3681" s="14">
        <f t="shared" si="229"/>
        <v>41786.678020833329</v>
      </c>
      <c r="L3681" s="3">
        <v>1401214581</v>
      </c>
      <c r="M3681" s="3" t="b">
        <v>0</v>
      </c>
      <c r="N3681" s="3">
        <v>30</v>
      </c>
      <c r="O3681" s="3" t="b">
        <v>1</v>
      </c>
      <c r="P3681" s="3" t="s">
        <v>8266</v>
      </c>
      <c r="Q3681" s="8">
        <f t="shared" si="230"/>
        <v>1.101</v>
      </c>
      <c r="R3681" s="10">
        <f t="shared" si="231"/>
        <v>73.400000000000006</v>
      </c>
      <c r="S3681" s="3" t="s">
        <v>8307</v>
      </c>
      <c r="T3681" s="3" t="s">
        <v>8308</v>
      </c>
    </row>
    <row r="3682" spans="1:20" ht="88" x14ac:dyDescent="0.2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14">
        <f t="shared" si="228"/>
        <v>42648.370763888881</v>
      </c>
      <c r="J3682" s="3">
        <v>1475664834</v>
      </c>
      <c r="K3682" s="14">
        <f t="shared" si="229"/>
        <v>42627.370763888888</v>
      </c>
      <c r="L3682" s="3">
        <v>1473850434</v>
      </c>
      <c r="M3682" s="3" t="b">
        <v>0</v>
      </c>
      <c r="N3682" s="3">
        <v>34</v>
      </c>
      <c r="O3682" s="3" t="b">
        <v>1</v>
      </c>
      <c r="P3682" s="3" t="s">
        <v>8266</v>
      </c>
      <c r="Q3682" s="8">
        <f t="shared" si="230"/>
        <v>1.1276666666666666</v>
      </c>
      <c r="R3682" s="10">
        <f t="shared" si="231"/>
        <v>99.5</v>
      </c>
      <c r="S3682" s="3" t="s">
        <v>8307</v>
      </c>
      <c r="T3682" s="3" t="s">
        <v>8308</v>
      </c>
    </row>
    <row r="3683" spans="1:20" ht="110" x14ac:dyDescent="0.2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14">
        <f t="shared" si="228"/>
        <v>42384.568171296291</v>
      </c>
      <c r="J3683" s="3">
        <v>1452872290</v>
      </c>
      <c r="K3683" s="14">
        <f t="shared" si="229"/>
        <v>42374.568171296291</v>
      </c>
      <c r="L3683" s="3">
        <v>1452008290</v>
      </c>
      <c r="M3683" s="3" t="b">
        <v>0</v>
      </c>
      <c r="N3683" s="3">
        <v>18</v>
      </c>
      <c r="O3683" s="3" t="b">
        <v>1</v>
      </c>
      <c r="P3683" s="3" t="s">
        <v>8266</v>
      </c>
      <c r="Q3683" s="8">
        <f t="shared" si="230"/>
        <v>1.119</v>
      </c>
      <c r="R3683" s="10">
        <f t="shared" si="231"/>
        <v>62.166666666666664</v>
      </c>
      <c r="S3683" s="3" t="s">
        <v>8307</v>
      </c>
      <c r="T3683" s="3" t="s">
        <v>8308</v>
      </c>
    </row>
    <row r="3684" spans="1:20" ht="88" x14ac:dyDescent="0.2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14">
        <f t="shared" si="228"/>
        <v>41806.207638888889</v>
      </c>
      <c r="J3684" s="3">
        <v>1402901940</v>
      </c>
      <c r="K3684" s="14">
        <f t="shared" si="229"/>
        <v>41772.602060185185</v>
      </c>
      <c r="L3684" s="3">
        <v>1399998418</v>
      </c>
      <c r="M3684" s="3" t="b">
        <v>0</v>
      </c>
      <c r="N3684" s="3">
        <v>67</v>
      </c>
      <c r="O3684" s="3" t="b">
        <v>1</v>
      </c>
      <c r="P3684" s="3" t="s">
        <v>8266</v>
      </c>
      <c r="Q3684" s="8">
        <f t="shared" si="230"/>
        <v>1.3919999999999999</v>
      </c>
      <c r="R3684" s="10">
        <f t="shared" si="231"/>
        <v>62.328358208955223</v>
      </c>
      <c r="S3684" s="3" t="s">
        <v>8307</v>
      </c>
      <c r="T3684" s="3" t="s">
        <v>8308</v>
      </c>
    </row>
    <row r="3685" spans="1:20" ht="88" x14ac:dyDescent="0.2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14">
        <f t="shared" si="228"/>
        <v>42663.033518518518</v>
      </c>
      <c r="J3685" s="3">
        <v>1476931696</v>
      </c>
      <c r="K3685" s="14">
        <f t="shared" si="229"/>
        <v>42633.033518518518</v>
      </c>
      <c r="L3685" s="3">
        <v>1474339696</v>
      </c>
      <c r="M3685" s="3" t="b">
        <v>0</v>
      </c>
      <c r="N3685" s="3">
        <v>66</v>
      </c>
      <c r="O3685" s="3" t="b">
        <v>1</v>
      </c>
      <c r="P3685" s="3" t="s">
        <v>8266</v>
      </c>
      <c r="Q3685" s="8">
        <f t="shared" si="230"/>
        <v>1.1085714285714285</v>
      </c>
      <c r="R3685" s="10">
        <f t="shared" si="231"/>
        <v>58.787878787878789</v>
      </c>
      <c r="S3685" s="3" t="s">
        <v>8307</v>
      </c>
      <c r="T3685" s="3" t="s">
        <v>8308</v>
      </c>
    </row>
    <row r="3686" spans="1:20" ht="110" x14ac:dyDescent="0.2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14">
        <f t="shared" si="228"/>
        <v>42249.09706018518</v>
      </c>
      <c r="J3686" s="3">
        <v>1441167586</v>
      </c>
      <c r="K3686" s="14">
        <f t="shared" si="229"/>
        <v>42219.09706018518</v>
      </c>
      <c r="L3686" s="3">
        <v>1438575586</v>
      </c>
      <c r="M3686" s="3" t="b">
        <v>0</v>
      </c>
      <c r="N3686" s="3">
        <v>23</v>
      </c>
      <c r="O3686" s="3" t="b">
        <v>1</v>
      </c>
      <c r="P3686" s="3" t="s">
        <v>8266</v>
      </c>
      <c r="Q3686" s="8">
        <f t="shared" si="230"/>
        <v>1.3906666666666667</v>
      </c>
      <c r="R3686" s="10">
        <f t="shared" si="231"/>
        <v>45.347826086956523</v>
      </c>
      <c r="S3686" s="3" t="s">
        <v>8307</v>
      </c>
      <c r="T3686" s="3" t="s">
        <v>8308</v>
      </c>
    </row>
    <row r="3687" spans="1:20" ht="110" x14ac:dyDescent="0.2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14">
        <f t="shared" si="228"/>
        <v>41778.791666666664</v>
      </c>
      <c r="J3687" s="3">
        <v>1400533200</v>
      </c>
      <c r="K3687" s="14">
        <f t="shared" si="229"/>
        <v>41753.509942129625</v>
      </c>
      <c r="L3687" s="3">
        <v>1398348859</v>
      </c>
      <c r="M3687" s="3" t="b">
        <v>0</v>
      </c>
      <c r="N3687" s="3">
        <v>126</v>
      </c>
      <c r="O3687" s="3" t="b">
        <v>1</v>
      </c>
      <c r="P3687" s="3" t="s">
        <v>8266</v>
      </c>
      <c r="Q3687" s="8">
        <f t="shared" si="230"/>
        <v>1.0569999999999999</v>
      </c>
      <c r="R3687" s="10">
        <f t="shared" si="231"/>
        <v>41.944444444444443</v>
      </c>
      <c r="S3687" s="3" t="s">
        <v>8307</v>
      </c>
      <c r="T3687" s="3" t="s">
        <v>8308</v>
      </c>
    </row>
    <row r="3688" spans="1:20" ht="88" x14ac:dyDescent="0.2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14">
        <f t="shared" si="228"/>
        <v>42245.082638888889</v>
      </c>
      <c r="J3688" s="3">
        <v>1440820740</v>
      </c>
      <c r="K3688" s="14">
        <f t="shared" si="229"/>
        <v>42230.579398148147</v>
      </c>
      <c r="L3688" s="3">
        <v>1439567660</v>
      </c>
      <c r="M3688" s="3" t="b">
        <v>0</v>
      </c>
      <c r="N3688" s="3">
        <v>6</v>
      </c>
      <c r="O3688" s="3" t="b">
        <v>1</v>
      </c>
      <c r="P3688" s="3" t="s">
        <v>8266</v>
      </c>
      <c r="Q3688" s="8">
        <f t="shared" si="230"/>
        <v>1.0142857142857142</v>
      </c>
      <c r="R3688" s="10">
        <f t="shared" si="231"/>
        <v>59.166666666666664</v>
      </c>
      <c r="S3688" s="3" t="s">
        <v>8307</v>
      </c>
      <c r="T3688" s="3" t="s">
        <v>8308</v>
      </c>
    </row>
    <row r="3689" spans="1:20" ht="110" x14ac:dyDescent="0.2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14">
        <f t="shared" si="228"/>
        <v>41817.134895833333</v>
      </c>
      <c r="J3689" s="3">
        <v>1403846055</v>
      </c>
      <c r="K3689" s="14">
        <f t="shared" si="229"/>
        <v>41787.134895833333</v>
      </c>
      <c r="L3689" s="3">
        <v>1401254055</v>
      </c>
      <c r="M3689" s="3" t="b">
        <v>0</v>
      </c>
      <c r="N3689" s="3">
        <v>25</v>
      </c>
      <c r="O3689" s="3" t="b">
        <v>1</v>
      </c>
      <c r="P3689" s="3" t="s">
        <v>8266</v>
      </c>
      <c r="Q3689" s="8">
        <f t="shared" si="230"/>
        <v>1.0024500000000001</v>
      </c>
      <c r="R3689" s="10">
        <f t="shared" si="231"/>
        <v>200.49</v>
      </c>
      <c r="S3689" s="3" t="s">
        <v>8307</v>
      </c>
      <c r="T3689" s="3" t="s">
        <v>8308</v>
      </c>
    </row>
    <row r="3690" spans="1:20" ht="88" x14ac:dyDescent="0.2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14">
        <f t="shared" si="228"/>
        <v>41859.703749999993</v>
      </c>
      <c r="J3690" s="3">
        <v>1407524004</v>
      </c>
      <c r="K3690" s="14">
        <f t="shared" si="229"/>
        <v>41829.703749999993</v>
      </c>
      <c r="L3690" s="3">
        <v>1404932004</v>
      </c>
      <c r="M3690" s="3" t="b">
        <v>0</v>
      </c>
      <c r="N3690" s="3">
        <v>39</v>
      </c>
      <c r="O3690" s="3" t="b">
        <v>1</v>
      </c>
      <c r="P3690" s="3" t="s">
        <v>8266</v>
      </c>
      <c r="Q3690" s="8">
        <f t="shared" si="230"/>
        <v>1.0916666666666666</v>
      </c>
      <c r="R3690" s="10">
        <f t="shared" si="231"/>
        <v>83.974358974358978</v>
      </c>
      <c r="S3690" s="3" t="s">
        <v>8307</v>
      </c>
      <c r="T3690" s="3" t="s">
        <v>8308</v>
      </c>
    </row>
    <row r="3691" spans="1:20" ht="110" x14ac:dyDescent="0.2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14">
        <f t="shared" si="228"/>
        <v>42176.850694444445</v>
      </c>
      <c r="J3691" s="3">
        <v>1434925500</v>
      </c>
      <c r="K3691" s="14">
        <f t="shared" si="229"/>
        <v>42147.74350694444</v>
      </c>
      <c r="L3691" s="3">
        <v>1432410639</v>
      </c>
      <c r="M3691" s="3" t="b">
        <v>0</v>
      </c>
      <c r="N3691" s="3">
        <v>62</v>
      </c>
      <c r="O3691" s="3" t="b">
        <v>1</v>
      </c>
      <c r="P3691" s="3" t="s">
        <v>8266</v>
      </c>
      <c r="Q3691" s="8">
        <f t="shared" si="230"/>
        <v>1.1833333333333333</v>
      </c>
      <c r="R3691" s="10">
        <f t="shared" si="231"/>
        <v>57.258064516129032</v>
      </c>
      <c r="S3691" s="3" t="s">
        <v>8307</v>
      </c>
      <c r="T3691" s="3" t="s">
        <v>8308</v>
      </c>
    </row>
    <row r="3692" spans="1:20" ht="88" x14ac:dyDescent="0.2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14">
        <f t="shared" si="228"/>
        <v>41970.556516203702</v>
      </c>
      <c r="J3692" s="3">
        <v>1417101683</v>
      </c>
      <c r="K3692" s="14">
        <f t="shared" si="229"/>
        <v>41940.51484953703</v>
      </c>
      <c r="L3692" s="3">
        <v>1414506083</v>
      </c>
      <c r="M3692" s="3" t="b">
        <v>0</v>
      </c>
      <c r="N3692" s="3">
        <v>31</v>
      </c>
      <c r="O3692" s="3" t="b">
        <v>1</v>
      </c>
      <c r="P3692" s="3" t="s">
        <v>8266</v>
      </c>
      <c r="Q3692" s="8">
        <f t="shared" si="230"/>
        <v>1.2</v>
      </c>
      <c r="R3692" s="10">
        <f t="shared" si="231"/>
        <v>58.064516129032256</v>
      </c>
      <c r="S3692" s="3" t="s">
        <v>8307</v>
      </c>
      <c r="T3692" s="3" t="s">
        <v>8308</v>
      </c>
    </row>
    <row r="3693" spans="1:20" ht="44" x14ac:dyDescent="0.2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14">
        <f t="shared" si="228"/>
        <v>42065.124305555553</v>
      </c>
      <c r="J3693" s="3">
        <v>1425272340</v>
      </c>
      <c r="K3693" s="14">
        <f t="shared" si="229"/>
        <v>42020.617233796293</v>
      </c>
      <c r="L3693" s="3">
        <v>1421426929</v>
      </c>
      <c r="M3693" s="3" t="b">
        <v>0</v>
      </c>
      <c r="N3693" s="3">
        <v>274</v>
      </c>
      <c r="O3693" s="3" t="b">
        <v>1</v>
      </c>
      <c r="P3693" s="3" t="s">
        <v>8266</v>
      </c>
      <c r="Q3693" s="8">
        <f t="shared" si="230"/>
        <v>1.2796000000000001</v>
      </c>
      <c r="R3693" s="10">
        <f t="shared" si="231"/>
        <v>186.80291970802921</v>
      </c>
      <c r="S3693" s="3" t="s">
        <v>8307</v>
      </c>
      <c r="T3693" s="3" t="s">
        <v>8308</v>
      </c>
    </row>
    <row r="3694" spans="1:20" ht="66" x14ac:dyDescent="0.2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14">
        <f t="shared" si="228"/>
        <v>41900.916666666664</v>
      </c>
      <c r="J3694" s="3">
        <v>1411084800</v>
      </c>
      <c r="K3694" s="14">
        <f t="shared" si="229"/>
        <v>41891.881701388884</v>
      </c>
      <c r="L3694" s="3">
        <v>1410304179</v>
      </c>
      <c r="M3694" s="3" t="b">
        <v>0</v>
      </c>
      <c r="N3694" s="3">
        <v>17</v>
      </c>
      <c r="O3694" s="3" t="b">
        <v>1</v>
      </c>
      <c r="P3694" s="3" t="s">
        <v>8266</v>
      </c>
      <c r="Q3694" s="8">
        <f t="shared" si="230"/>
        <v>1.26</v>
      </c>
      <c r="R3694" s="10">
        <f t="shared" si="231"/>
        <v>74.117647058823536</v>
      </c>
      <c r="S3694" s="3" t="s">
        <v>8307</v>
      </c>
      <c r="T3694" s="3" t="s">
        <v>8308</v>
      </c>
    </row>
    <row r="3695" spans="1:20" ht="88" x14ac:dyDescent="0.2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14">
        <f t="shared" si="228"/>
        <v>42338.854166666664</v>
      </c>
      <c r="J3695" s="3">
        <v>1448922600</v>
      </c>
      <c r="K3695" s="14">
        <f t="shared" si="229"/>
        <v>42309.10797453703</v>
      </c>
      <c r="L3695" s="3">
        <v>1446352529</v>
      </c>
      <c r="M3695" s="3" t="b">
        <v>0</v>
      </c>
      <c r="N3695" s="3">
        <v>14</v>
      </c>
      <c r="O3695" s="3" t="b">
        <v>1</v>
      </c>
      <c r="P3695" s="3" t="s">
        <v>8266</v>
      </c>
      <c r="Q3695" s="8">
        <f t="shared" si="230"/>
        <v>1.2912912912912913</v>
      </c>
      <c r="R3695" s="10">
        <f t="shared" si="231"/>
        <v>30.714285714285715</v>
      </c>
      <c r="S3695" s="3" t="s">
        <v>8307</v>
      </c>
      <c r="T3695" s="3" t="s">
        <v>8308</v>
      </c>
    </row>
    <row r="3696" spans="1:20" ht="88" x14ac:dyDescent="0.2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14">
        <f t="shared" si="228"/>
        <v>42526.999999999993</v>
      </c>
      <c r="J3696" s="3">
        <v>1465178400</v>
      </c>
      <c r="K3696" s="14">
        <f t="shared" si="229"/>
        <v>42490.050543981481</v>
      </c>
      <c r="L3696" s="3">
        <v>1461985967</v>
      </c>
      <c r="M3696" s="3" t="b">
        <v>0</v>
      </c>
      <c r="N3696" s="3">
        <v>60</v>
      </c>
      <c r="O3696" s="3" t="b">
        <v>1</v>
      </c>
      <c r="P3696" s="3" t="s">
        <v>8266</v>
      </c>
      <c r="Q3696" s="8">
        <f t="shared" si="230"/>
        <v>1.0742857142857143</v>
      </c>
      <c r="R3696" s="10">
        <f t="shared" si="231"/>
        <v>62.666666666666664</v>
      </c>
      <c r="S3696" s="3" t="s">
        <v>8307</v>
      </c>
      <c r="T3696" s="3" t="s">
        <v>8308</v>
      </c>
    </row>
    <row r="3697" spans="1:20" ht="110" x14ac:dyDescent="0.2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14">
        <f t="shared" si="228"/>
        <v>42015.787152777775</v>
      </c>
      <c r="J3697" s="3">
        <v>1421009610</v>
      </c>
      <c r="K3697" s="14">
        <f t="shared" si="229"/>
        <v>41995.787152777775</v>
      </c>
      <c r="L3697" s="3">
        <v>1419281610</v>
      </c>
      <c r="M3697" s="3" t="b">
        <v>0</v>
      </c>
      <c r="N3697" s="3">
        <v>33</v>
      </c>
      <c r="O3697" s="3" t="b">
        <v>1</v>
      </c>
      <c r="P3697" s="3" t="s">
        <v>8266</v>
      </c>
      <c r="Q3697" s="8">
        <f t="shared" si="230"/>
        <v>1.00125</v>
      </c>
      <c r="R3697" s="10">
        <f t="shared" si="231"/>
        <v>121.36363636363636</v>
      </c>
      <c r="S3697" s="3" t="s">
        <v>8307</v>
      </c>
      <c r="T3697" s="3" t="s">
        <v>8308</v>
      </c>
    </row>
    <row r="3698" spans="1:20" ht="88" x14ac:dyDescent="0.2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14">
        <f t="shared" si="228"/>
        <v>42048.533749999995</v>
      </c>
      <c r="J3698" s="3">
        <v>1423838916</v>
      </c>
      <c r="K3698" s="14">
        <f t="shared" si="229"/>
        <v>41988.533749999995</v>
      </c>
      <c r="L3698" s="3">
        <v>1418654916</v>
      </c>
      <c r="M3698" s="3" t="b">
        <v>0</v>
      </c>
      <c r="N3698" s="3">
        <v>78</v>
      </c>
      <c r="O3698" s="3" t="b">
        <v>1</v>
      </c>
      <c r="P3698" s="3" t="s">
        <v>8266</v>
      </c>
      <c r="Q3698" s="8">
        <f t="shared" si="230"/>
        <v>1.55</v>
      </c>
      <c r="R3698" s="10">
        <f t="shared" si="231"/>
        <v>39.743589743589745</v>
      </c>
      <c r="S3698" s="3" t="s">
        <v>8307</v>
      </c>
      <c r="T3698" s="3" t="s">
        <v>8308</v>
      </c>
    </row>
    <row r="3699" spans="1:20" ht="88" x14ac:dyDescent="0.2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14">
        <f t="shared" si="228"/>
        <v>42500.3825</v>
      </c>
      <c r="J3699" s="3">
        <v>1462878648</v>
      </c>
      <c r="K3699" s="14">
        <f t="shared" si="229"/>
        <v>42479.3825</v>
      </c>
      <c r="L3699" s="3">
        <v>1461064248</v>
      </c>
      <c r="M3699" s="3" t="b">
        <v>0</v>
      </c>
      <c r="N3699" s="3">
        <v>30</v>
      </c>
      <c r="O3699" s="3" t="b">
        <v>1</v>
      </c>
      <c r="P3699" s="3" t="s">
        <v>8266</v>
      </c>
      <c r="Q3699" s="8">
        <f t="shared" si="230"/>
        <v>1.08</v>
      </c>
      <c r="R3699" s="10">
        <f t="shared" si="231"/>
        <v>72</v>
      </c>
      <c r="S3699" s="3" t="s">
        <v>8307</v>
      </c>
      <c r="T3699" s="3" t="s">
        <v>8308</v>
      </c>
    </row>
    <row r="3700" spans="1:20" ht="88" x14ac:dyDescent="0.2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14">
        <f t="shared" si="228"/>
        <v>42431.723229166666</v>
      </c>
      <c r="J3700" s="3">
        <v>1456946487</v>
      </c>
      <c r="K3700" s="14">
        <f t="shared" si="229"/>
        <v>42401.723229166666</v>
      </c>
      <c r="L3700" s="3">
        <v>1454354487</v>
      </c>
      <c r="M3700" s="3" t="b">
        <v>0</v>
      </c>
      <c r="N3700" s="3">
        <v>136</v>
      </c>
      <c r="O3700" s="3" t="b">
        <v>1</v>
      </c>
      <c r="P3700" s="3" t="s">
        <v>8266</v>
      </c>
      <c r="Q3700" s="8">
        <f t="shared" si="230"/>
        <v>1.1052</v>
      </c>
      <c r="R3700" s="10">
        <f t="shared" si="231"/>
        <v>40.632352941176471</v>
      </c>
      <c r="S3700" s="3" t="s">
        <v>8307</v>
      </c>
      <c r="T3700" s="3" t="s">
        <v>8308</v>
      </c>
    </row>
    <row r="3701" spans="1:20" ht="88" x14ac:dyDescent="0.2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14">
        <f t="shared" si="228"/>
        <v>41927.518703703703</v>
      </c>
      <c r="J3701" s="3">
        <v>1413383216</v>
      </c>
      <c r="K3701" s="14">
        <f t="shared" si="229"/>
        <v>41897.518703703703</v>
      </c>
      <c r="L3701" s="3">
        <v>1410791216</v>
      </c>
      <c r="M3701" s="3" t="b">
        <v>0</v>
      </c>
      <c r="N3701" s="3">
        <v>40</v>
      </c>
      <c r="O3701" s="3" t="b">
        <v>1</v>
      </c>
      <c r="P3701" s="3" t="s">
        <v>8266</v>
      </c>
      <c r="Q3701" s="8">
        <f t="shared" si="230"/>
        <v>1.008</v>
      </c>
      <c r="R3701" s="10">
        <f t="shared" si="231"/>
        <v>63</v>
      </c>
      <c r="S3701" s="3" t="s">
        <v>8307</v>
      </c>
      <c r="T3701" s="3" t="s">
        <v>8308</v>
      </c>
    </row>
    <row r="3702" spans="1:20" ht="44" x14ac:dyDescent="0.2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14">
        <f t="shared" si="228"/>
        <v>41912.583333333328</v>
      </c>
      <c r="J3702" s="3">
        <v>1412092800</v>
      </c>
      <c r="K3702" s="14">
        <f t="shared" si="229"/>
        <v>41882.50231481481</v>
      </c>
      <c r="L3702" s="3">
        <v>1409493800</v>
      </c>
      <c r="M3702" s="3" t="b">
        <v>0</v>
      </c>
      <c r="N3702" s="3">
        <v>18</v>
      </c>
      <c r="O3702" s="3" t="b">
        <v>1</v>
      </c>
      <c r="P3702" s="3" t="s">
        <v>8266</v>
      </c>
      <c r="Q3702" s="8">
        <f t="shared" si="230"/>
        <v>1.212</v>
      </c>
      <c r="R3702" s="10">
        <f t="shared" si="231"/>
        <v>33.666666666666664</v>
      </c>
      <c r="S3702" s="3" t="s">
        <v>8307</v>
      </c>
      <c r="T3702" s="3" t="s">
        <v>8308</v>
      </c>
    </row>
    <row r="3703" spans="1:20" ht="110" x14ac:dyDescent="0.2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14">
        <f t="shared" si="228"/>
        <v>42159.458252314813</v>
      </c>
      <c r="J3703" s="3">
        <v>1433422793</v>
      </c>
      <c r="K3703" s="14">
        <f t="shared" si="229"/>
        <v>42129.458252314813</v>
      </c>
      <c r="L3703" s="3">
        <v>1430830793</v>
      </c>
      <c r="M3703" s="3" t="b">
        <v>0</v>
      </c>
      <c r="N3703" s="3">
        <v>39</v>
      </c>
      <c r="O3703" s="3" t="b">
        <v>1</v>
      </c>
      <c r="P3703" s="3" t="s">
        <v>8266</v>
      </c>
      <c r="Q3703" s="8">
        <f t="shared" si="230"/>
        <v>1.0033333333333334</v>
      </c>
      <c r="R3703" s="10">
        <f t="shared" si="231"/>
        <v>38.589743589743591</v>
      </c>
      <c r="S3703" s="3" t="s">
        <v>8307</v>
      </c>
      <c r="T3703" s="3" t="s">
        <v>8308</v>
      </c>
    </row>
    <row r="3704" spans="1:20" ht="88" x14ac:dyDescent="0.2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14">
        <f t="shared" si="228"/>
        <v>42561.874305555553</v>
      </c>
      <c r="J3704" s="3">
        <v>1468191540</v>
      </c>
      <c r="K3704" s="14">
        <f t="shared" si="229"/>
        <v>42524.454675925925</v>
      </c>
      <c r="L3704" s="3">
        <v>1464958484</v>
      </c>
      <c r="M3704" s="3" t="b">
        <v>0</v>
      </c>
      <c r="N3704" s="3">
        <v>21</v>
      </c>
      <c r="O3704" s="3" t="b">
        <v>1</v>
      </c>
      <c r="P3704" s="3" t="s">
        <v>8266</v>
      </c>
      <c r="Q3704" s="8">
        <f t="shared" si="230"/>
        <v>1.0916666666666666</v>
      </c>
      <c r="R3704" s="10">
        <f t="shared" si="231"/>
        <v>155.95238095238096</v>
      </c>
      <c r="S3704" s="3" t="s">
        <v>8307</v>
      </c>
      <c r="T3704" s="3" t="s">
        <v>8308</v>
      </c>
    </row>
    <row r="3705" spans="1:20" ht="110" x14ac:dyDescent="0.2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14">
        <f t="shared" si="228"/>
        <v>42595.207638888889</v>
      </c>
      <c r="J3705" s="3">
        <v>1471071540</v>
      </c>
      <c r="K3705" s="14">
        <f t="shared" si="229"/>
        <v>42556.421157407407</v>
      </c>
      <c r="L3705" s="3">
        <v>1467720388</v>
      </c>
      <c r="M3705" s="3" t="b">
        <v>0</v>
      </c>
      <c r="N3705" s="3">
        <v>30</v>
      </c>
      <c r="O3705" s="3" t="b">
        <v>1</v>
      </c>
      <c r="P3705" s="3" t="s">
        <v>8266</v>
      </c>
      <c r="Q3705" s="8">
        <f t="shared" si="230"/>
        <v>1.2342857142857142</v>
      </c>
      <c r="R3705" s="10">
        <f t="shared" si="231"/>
        <v>43.2</v>
      </c>
      <c r="S3705" s="3" t="s">
        <v>8307</v>
      </c>
      <c r="T3705" s="3" t="s">
        <v>8308</v>
      </c>
    </row>
    <row r="3706" spans="1:20" ht="88" x14ac:dyDescent="0.2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14">
        <f t="shared" si="228"/>
        <v>42521.606412037036</v>
      </c>
      <c r="J3706" s="3">
        <v>1464712394</v>
      </c>
      <c r="K3706" s="14">
        <f t="shared" si="229"/>
        <v>42461.606412037036</v>
      </c>
      <c r="L3706" s="3">
        <v>1459528394</v>
      </c>
      <c r="M3706" s="3" t="b">
        <v>0</v>
      </c>
      <c r="N3706" s="3">
        <v>27</v>
      </c>
      <c r="O3706" s="3" t="b">
        <v>1</v>
      </c>
      <c r="P3706" s="3" t="s">
        <v>8266</v>
      </c>
      <c r="Q3706" s="8">
        <f t="shared" si="230"/>
        <v>1.3633666666666666</v>
      </c>
      <c r="R3706" s="10">
        <f t="shared" si="231"/>
        <v>15.148518518518518</v>
      </c>
      <c r="S3706" s="3" t="s">
        <v>8307</v>
      </c>
      <c r="T3706" s="3" t="s">
        <v>8308</v>
      </c>
    </row>
    <row r="3707" spans="1:20" ht="88" x14ac:dyDescent="0.2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14">
        <f t="shared" si="228"/>
        <v>41813.666666666664</v>
      </c>
      <c r="J3707" s="3">
        <v>1403546400</v>
      </c>
      <c r="K3707" s="14">
        <f t="shared" si="229"/>
        <v>41792.459652777776</v>
      </c>
      <c r="L3707" s="3">
        <v>1401714114</v>
      </c>
      <c r="M3707" s="3" t="b">
        <v>0</v>
      </c>
      <c r="N3707" s="3">
        <v>35</v>
      </c>
      <c r="O3707" s="3" t="b">
        <v>1</v>
      </c>
      <c r="P3707" s="3" t="s">
        <v>8266</v>
      </c>
      <c r="Q3707" s="8">
        <f t="shared" si="230"/>
        <v>1.0346657233816767</v>
      </c>
      <c r="R3707" s="10">
        <f t="shared" si="231"/>
        <v>83.571428571428569</v>
      </c>
      <c r="S3707" s="3" t="s">
        <v>8307</v>
      </c>
      <c r="T3707" s="3" t="s">
        <v>8308</v>
      </c>
    </row>
    <row r="3708" spans="1:20" ht="88" x14ac:dyDescent="0.2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14">
        <f t="shared" si="228"/>
        <v>41894.830428240741</v>
      </c>
      <c r="J3708" s="3">
        <v>1410558949</v>
      </c>
      <c r="K3708" s="14">
        <f t="shared" si="229"/>
        <v>41879.830428240741</v>
      </c>
      <c r="L3708" s="3">
        <v>1409262949</v>
      </c>
      <c r="M3708" s="3" t="b">
        <v>0</v>
      </c>
      <c r="N3708" s="3">
        <v>13</v>
      </c>
      <c r="O3708" s="3" t="b">
        <v>1</v>
      </c>
      <c r="P3708" s="3" t="s">
        <v>8266</v>
      </c>
      <c r="Q3708" s="8">
        <f t="shared" si="230"/>
        <v>1.2133333333333334</v>
      </c>
      <c r="R3708" s="10">
        <f t="shared" si="231"/>
        <v>140</v>
      </c>
      <c r="S3708" s="3" t="s">
        <v>8307</v>
      </c>
      <c r="T3708" s="3" t="s">
        <v>8308</v>
      </c>
    </row>
    <row r="3709" spans="1:20" ht="66" x14ac:dyDescent="0.2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14">
        <f t="shared" si="228"/>
        <v>42573.143055555549</v>
      </c>
      <c r="J3709" s="3">
        <v>1469165160</v>
      </c>
      <c r="K3709" s="14">
        <f t="shared" si="229"/>
        <v>42551.965023148143</v>
      </c>
      <c r="L3709" s="3">
        <v>1467335378</v>
      </c>
      <c r="M3709" s="3" t="b">
        <v>0</v>
      </c>
      <c r="N3709" s="3">
        <v>23</v>
      </c>
      <c r="O3709" s="3" t="b">
        <v>1</v>
      </c>
      <c r="P3709" s="3" t="s">
        <v>8266</v>
      </c>
      <c r="Q3709" s="8">
        <f t="shared" si="230"/>
        <v>1.86</v>
      </c>
      <c r="R3709" s="10">
        <f t="shared" si="231"/>
        <v>80.869565217391298</v>
      </c>
      <c r="S3709" s="3" t="s">
        <v>8307</v>
      </c>
      <c r="T3709" s="3" t="s">
        <v>8308</v>
      </c>
    </row>
    <row r="3710" spans="1:20" ht="110" x14ac:dyDescent="0.2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14">
        <f t="shared" si="228"/>
        <v>41824.058865740735</v>
      </c>
      <c r="J3710" s="3">
        <v>1404444286</v>
      </c>
      <c r="K3710" s="14">
        <f t="shared" si="229"/>
        <v>41810.058865740742</v>
      </c>
      <c r="L3710" s="3">
        <v>1403234686</v>
      </c>
      <c r="M3710" s="3" t="b">
        <v>0</v>
      </c>
      <c r="N3710" s="3">
        <v>39</v>
      </c>
      <c r="O3710" s="3" t="b">
        <v>1</v>
      </c>
      <c r="P3710" s="3" t="s">
        <v>8266</v>
      </c>
      <c r="Q3710" s="8">
        <f t="shared" si="230"/>
        <v>3</v>
      </c>
      <c r="R3710" s="10">
        <f t="shared" si="231"/>
        <v>53.846153846153847</v>
      </c>
      <c r="S3710" s="3" t="s">
        <v>8307</v>
      </c>
      <c r="T3710" s="3" t="s">
        <v>8308</v>
      </c>
    </row>
    <row r="3711" spans="1:20" ht="88" x14ac:dyDescent="0.2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14">
        <f t="shared" si="228"/>
        <v>41815.624374999999</v>
      </c>
      <c r="J3711" s="3">
        <v>1403715546</v>
      </c>
      <c r="K3711" s="14">
        <f t="shared" si="229"/>
        <v>41785.624374999999</v>
      </c>
      <c r="L3711" s="3">
        <v>1401123546</v>
      </c>
      <c r="M3711" s="3" t="b">
        <v>0</v>
      </c>
      <c r="N3711" s="3">
        <v>35</v>
      </c>
      <c r="O3711" s="3" t="b">
        <v>1</v>
      </c>
      <c r="P3711" s="3" t="s">
        <v>8266</v>
      </c>
      <c r="Q3711" s="8">
        <f t="shared" si="230"/>
        <v>1.0825</v>
      </c>
      <c r="R3711" s="10">
        <f t="shared" si="231"/>
        <v>30.928571428571427</v>
      </c>
      <c r="S3711" s="3" t="s">
        <v>8307</v>
      </c>
      <c r="T3711" s="3" t="s">
        <v>8308</v>
      </c>
    </row>
    <row r="3712" spans="1:20" ht="66" x14ac:dyDescent="0.2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14">
        <f t="shared" si="228"/>
        <v>42097.492916666662</v>
      </c>
      <c r="J3712" s="3">
        <v>1428068988</v>
      </c>
      <c r="K3712" s="14">
        <f t="shared" si="229"/>
        <v>42072.492916666662</v>
      </c>
      <c r="L3712" s="3">
        <v>1425908988</v>
      </c>
      <c r="M3712" s="3" t="b">
        <v>0</v>
      </c>
      <c r="N3712" s="3">
        <v>27</v>
      </c>
      <c r="O3712" s="3" t="b">
        <v>1</v>
      </c>
      <c r="P3712" s="3" t="s">
        <v>8266</v>
      </c>
      <c r="Q3712" s="8">
        <f t="shared" si="230"/>
        <v>1.4115384615384616</v>
      </c>
      <c r="R3712" s="10">
        <f t="shared" si="231"/>
        <v>67.962962962962962</v>
      </c>
      <c r="S3712" s="3" t="s">
        <v>8307</v>
      </c>
      <c r="T3712" s="3" t="s">
        <v>8308</v>
      </c>
    </row>
    <row r="3713" spans="1:20" ht="44" x14ac:dyDescent="0.2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14">
        <f t="shared" si="228"/>
        <v>41805.583333333328</v>
      </c>
      <c r="J3713" s="3">
        <v>1402848000</v>
      </c>
      <c r="K3713" s="14">
        <f t="shared" si="229"/>
        <v>41779.6408912037</v>
      </c>
      <c r="L3713" s="3">
        <v>1400606573</v>
      </c>
      <c r="M3713" s="3" t="b">
        <v>0</v>
      </c>
      <c r="N3713" s="3">
        <v>21</v>
      </c>
      <c r="O3713" s="3" t="b">
        <v>1</v>
      </c>
      <c r="P3713" s="3" t="s">
        <v>8266</v>
      </c>
      <c r="Q3713" s="8">
        <f t="shared" si="230"/>
        <v>1.1399999999999999</v>
      </c>
      <c r="R3713" s="10">
        <f t="shared" si="231"/>
        <v>27.142857142857142</v>
      </c>
      <c r="S3713" s="3" t="s">
        <v>8307</v>
      </c>
      <c r="T3713" s="3" t="s">
        <v>8308</v>
      </c>
    </row>
    <row r="3714" spans="1:20" ht="88" x14ac:dyDescent="0.2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14">
        <f t="shared" si="228"/>
        <v>42155.207638888889</v>
      </c>
      <c r="J3714" s="3">
        <v>1433055540</v>
      </c>
      <c r="K3714" s="14">
        <f t="shared" si="229"/>
        <v>42134.088738425919</v>
      </c>
      <c r="L3714" s="3">
        <v>1431230867</v>
      </c>
      <c r="M3714" s="3" t="b">
        <v>0</v>
      </c>
      <c r="N3714" s="3">
        <v>104</v>
      </c>
      <c r="O3714" s="3" t="b">
        <v>1</v>
      </c>
      <c r="P3714" s="3" t="s">
        <v>8266</v>
      </c>
      <c r="Q3714" s="8">
        <f t="shared" si="230"/>
        <v>1.5373333333333334</v>
      </c>
      <c r="R3714" s="10">
        <f t="shared" si="231"/>
        <v>110.86538461538461</v>
      </c>
      <c r="S3714" s="3" t="s">
        <v>8307</v>
      </c>
      <c r="T3714" s="3" t="s">
        <v>8308</v>
      </c>
    </row>
    <row r="3715" spans="1:20" ht="88" x14ac:dyDescent="0.2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14">
        <f t="shared" ref="I3715:I3778" si="232">(((J3715/60)/60)/24)+DATE(1970,1,1)+(-2/24)</f>
        <v>42525.654699074068</v>
      </c>
      <c r="J3715" s="3">
        <v>1465062166</v>
      </c>
      <c r="K3715" s="14">
        <f t="shared" ref="K3715:K3778" si="233">(L3715/86400)+25569+(-2/24)</f>
        <v>42505.654699074068</v>
      </c>
      <c r="L3715" s="3">
        <v>1463334166</v>
      </c>
      <c r="M3715" s="3" t="b">
        <v>0</v>
      </c>
      <c r="N3715" s="3">
        <v>19</v>
      </c>
      <c r="O3715" s="3" t="b">
        <v>1</v>
      </c>
      <c r="P3715" s="3" t="s">
        <v>8266</v>
      </c>
      <c r="Q3715" s="8">
        <f t="shared" ref="Q3715:Q3778" si="234">E3715/D3715</f>
        <v>1.0149999999999999</v>
      </c>
      <c r="R3715" s="10">
        <f t="shared" ref="R3715:R3778" si="235">E3715/N3715</f>
        <v>106.84210526315789</v>
      </c>
      <c r="S3715" s="3" t="s">
        <v>8307</v>
      </c>
      <c r="T3715" s="3" t="s">
        <v>8308</v>
      </c>
    </row>
    <row r="3716" spans="1:20" ht="88" x14ac:dyDescent="0.2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14">
        <f t="shared" si="232"/>
        <v>42150.082638888889</v>
      </c>
      <c r="J3716" s="3">
        <v>1432612740</v>
      </c>
      <c r="K3716" s="14">
        <f t="shared" si="233"/>
        <v>42118.472997685181</v>
      </c>
      <c r="L3716" s="3">
        <v>1429881667</v>
      </c>
      <c r="M3716" s="3" t="b">
        <v>0</v>
      </c>
      <c r="N3716" s="3">
        <v>97</v>
      </c>
      <c r="O3716" s="3" t="b">
        <v>1</v>
      </c>
      <c r="P3716" s="3" t="s">
        <v>8266</v>
      </c>
      <c r="Q3716" s="8">
        <f t="shared" si="234"/>
        <v>1.0235000000000001</v>
      </c>
      <c r="R3716" s="10">
        <f t="shared" si="235"/>
        <v>105.51546391752578</v>
      </c>
      <c r="S3716" s="3" t="s">
        <v>8307</v>
      </c>
      <c r="T3716" s="3" t="s">
        <v>8308</v>
      </c>
    </row>
    <row r="3717" spans="1:20" ht="88" x14ac:dyDescent="0.2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14">
        <f t="shared" si="232"/>
        <v>42094.452777777777</v>
      </c>
      <c r="J3717" s="3">
        <v>1427806320</v>
      </c>
      <c r="K3717" s="14">
        <f t="shared" si="233"/>
        <v>42036.912256944437</v>
      </c>
      <c r="L3717" s="3">
        <v>1422834819</v>
      </c>
      <c r="M3717" s="3" t="b">
        <v>0</v>
      </c>
      <c r="N3717" s="3">
        <v>27</v>
      </c>
      <c r="O3717" s="3" t="b">
        <v>1</v>
      </c>
      <c r="P3717" s="3" t="s">
        <v>8266</v>
      </c>
      <c r="Q3717" s="8">
        <f t="shared" si="234"/>
        <v>1.0257142857142858</v>
      </c>
      <c r="R3717" s="10">
        <f t="shared" si="235"/>
        <v>132.96296296296296</v>
      </c>
      <c r="S3717" s="3" t="s">
        <v>8307</v>
      </c>
      <c r="T3717" s="3" t="s">
        <v>8308</v>
      </c>
    </row>
    <row r="3718" spans="1:20" ht="88" x14ac:dyDescent="0.2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14">
        <f t="shared" si="232"/>
        <v>42390.804502314808</v>
      </c>
      <c r="J3718" s="3">
        <v>1453411109</v>
      </c>
      <c r="K3718" s="14">
        <f t="shared" si="233"/>
        <v>42360.804502314808</v>
      </c>
      <c r="L3718" s="3">
        <v>1450819109</v>
      </c>
      <c r="M3718" s="3" t="b">
        <v>0</v>
      </c>
      <c r="N3718" s="3">
        <v>24</v>
      </c>
      <c r="O3718" s="3" t="b">
        <v>1</v>
      </c>
      <c r="P3718" s="3" t="s">
        <v>8266</v>
      </c>
      <c r="Q3718" s="8">
        <f t="shared" si="234"/>
        <v>1.5575000000000001</v>
      </c>
      <c r="R3718" s="10">
        <f t="shared" si="235"/>
        <v>51.916666666666664</v>
      </c>
      <c r="S3718" s="3" t="s">
        <v>8307</v>
      </c>
      <c r="T3718" s="3" t="s">
        <v>8308</v>
      </c>
    </row>
    <row r="3719" spans="1:20" ht="88" x14ac:dyDescent="0.2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14">
        <f t="shared" si="232"/>
        <v>42133.782974537033</v>
      </c>
      <c r="J3719" s="3">
        <v>1431204449</v>
      </c>
      <c r="K3719" s="14">
        <f t="shared" si="233"/>
        <v>42102.782974537033</v>
      </c>
      <c r="L3719" s="3">
        <v>1428526049</v>
      </c>
      <c r="M3719" s="3" t="b">
        <v>0</v>
      </c>
      <c r="N3719" s="3">
        <v>13</v>
      </c>
      <c r="O3719" s="3" t="b">
        <v>1</v>
      </c>
      <c r="P3719" s="3" t="s">
        <v>8266</v>
      </c>
      <c r="Q3719" s="8">
        <f t="shared" si="234"/>
        <v>1.0075000000000001</v>
      </c>
      <c r="R3719" s="10">
        <f t="shared" si="235"/>
        <v>310</v>
      </c>
      <c r="S3719" s="3" t="s">
        <v>8307</v>
      </c>
      <c r="T3719" s="3" t="s">
        <v>8308</v>
      </c>
    </row>
    <row r="3720" spans="1:20" ht="88" x14ac:dyDescent="0.2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14">
        <f t="shared" si="232"/>
        <v>42062.632812499993</v>
      </c>
      <c r="J3720" s="3">
        <v>1425057075</v>
      </c>
      <c r="K3720" s="14">
        <f t="shared" si="233"/>
        <v>42032.632812499993</v>
      </c>
      <c r="L3720" s="3">
        <v>1422465075</v>
      </c>
      <c r="M3720" s="3" t="b">
        <v>0</v>
      </c>
      <c r="N3720" s="3">
        <v>46</v>
      </c>
      <c r="O3720" s="3" t="b">
        <v>1</v>
      </c>
      <c r="P3720" s="3" t="s">
        <v>8266</v>
      </c>
      <c r="Q3720" s="8">
        <f t="shared" si="234"/>
        <v>2.3940000000000001</v>
      </c>
      <c r="R3720" s="10">
        <f t="shared" si="235"/>
        <v>26.021739130434781</v>
      </c>
      <c r="S3720" s="3" t="s">
        <v>8307</v>
      </c>
      <c r="T3720" s="3" t="s">
        <v>8308</v>
      </c>
    </row>
    <row r="3721" spans="1:20" ht="44" x14ac:dyDescent="0.2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14">
        <f t="shared" si="232"/>
        <v>42177.646597222221</v>
      </c>
      <c r="J3721" s="3">
        <v>1434994266</v>
      </c>
      <c r="K3721" s="14">
        <f t="shared" si="233"/>
        <v>42147.646597222221</v>
      </c>
      <c r="L3721" s="3">
        <v>1432402266</v>
      </c>
      <c r="M3721" s="3" t="b">
        <v>0</v>
      </c>
      <c r="N3721" s="3">
        <v>4</v>
      </c>
      <c r="O3721" s="3" t="b">
        <v>1</v>
      </c>
      <c r="P3721" s="3" t="s">
        <v>8266</v>
      </c>
      <c r="Q3721" s="8">
        <f t="shared" si="234"/>
        <v>2.1</v>
      </c>
      <c r="R3721" s="10">
        <f t="shared" si="235"/>
        <v>105</v>
      </c>
      <c r="S3721" s="3" t="s">
        <v>8307</v>
      </c>
      <c r="T3721" s="3" t="s">
        <v>8308</v>
      </c>
    </row>
    <row r="3722" spans="1:20" ht="66" x14ac:dyDescent="0.2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14">
        <f t="shared" si="232"/>
        <v>42187.909791666665</v>
      </c>
      <c r="J3722" s="3">
        <v>1435881006</v>
      </c>
      <c r="K3722" s="14">
        <f t="shared" si="233"/>
        <v>42165.909791666665</v>
      </c>
      <c r="L3722" s="3">
        <v>1433980206</v>
      </c>
      <c r="M3722" s="3" t="b">
        <v>0</v>
      </c>
      <c r="N3722" s="3">
        <v>40</v>
      </c>
      <c r="O3722" s="3" t="b">
        <v>1</v>
      </c>
      <c r="P3722" s="3" t="s">
        <v>8266</v>
      </c>
      <c r="Q3722" s="8">
        <f t="shared" si="234"/>
        <v>1.0451515151515152</v>
      </c>
      <c r="R3722" s="10">
        <f t="shared" si="235"/>
        <v>86.224999999999994</v>
      </c>
      <c r="S3722" s="3" t="s">
        <v>8307</v>
      </c>
      <c r="T3722" s="3" t="s">
        <v>8308</v>
      </c>
    </row>
    <row r="3723" spans="1:20" ht="110" x14ac:dyDescent="0.2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14">
        <f t="shared" si="232"/>
        <v>41948.894490740735</v>
      </c>
      <c r="J3723" s="3">
        <v>1415230084</v>
      </c>
      <c r="K3723" s="14">
        <f t="shared" si="233"/>
        <v>41927.852824074071</v>
      </c>
      <c r="L3723" s="3">
        <v>1413412084</v>
      </c>
      <c r="M3723" s="3" t="b">
        <v>0</v>
      </c>
      <c r="N3723" s="3">
        <v>44</v>
      </c>
      <c r="O3723" s="3" t="b">
        <v>1</v>
      </c>
      <c r="P3723" s="3" t="s">
        <v>8266</v>
      </c>
      <c r="Q3723" s="8">
        <f t="shared" si="234"/>
        <v>1.008</v>
      </c>
      <c r="R3723" s="10">
        <f t="shared" si="235"/>
        <v>114.54545454545455</v>
      </c>
      <c r="S3723" s="3" t="s">
        <v>8307</v>
      </c>
      <c r="T3723" s="3" t="s">
        <v>8308</v>
      </c>
    </row>
    <row r="3724" spans="1:20" ht="110" x14ac:dyDescent="0.2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14">
        <f t="shared" si="232"/>
        <v>42411.874305555553</v>
      </c>
      <c r="J3724" s="3">
        <v>1455231540</v>
      </c>
      <c r="K3724" s="14">
        <f t="shared" si="233"/>
        <v>42381.588506944441</v>
      </c>
      <c r="L3724" s="3">
        <v>1452614847</v>
      </c>
      <c r="M3724" s="3" t="b">
        <v>0</v>
      </c>
      <c r="N3724" s="3">
        <v>35</v>
      </c>
      <c r="O3724" s="3" t="b">
        <v>1</v>
      </c>
      <c r="P3724" s="3" t="s">
        <v>8266</v>
      </c>
      <c r="Q3724" s="8">
        <f t="shared" si="234"/>
        <v>1.1120000000000001</v>
      </c>
      <c r="R3724" s="10">
        <f t="shared" si="235"/>
        <v>47.657142857142858</v>
      </c>
      <c r="S3724" s="3" t="s">
        <v>8307</v>
      </c>
      <c r="T3724" s="3" t="s">
        <v>8308</v>
      </c>
    </row>
    <row r="3725" spans="1:20" ht="44" x14ac:dyDescent="0.2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14">
        <f t="shared" si="232"/>
        <v>41973.711365740739</v>
      </c>
      <c r="J3725" s="3">
        <v>1417374262</v>
      </c>
      <c r="K3725" s="14">
        <f t="shared" si="233"/>
        <v>41943.669699074067</v>
      </c>
      <c r="L3725" s="3">
        <v>1414778662</v>
      </c>
      <c r="M3725" s="3" t="b">
        <v>0</v>
      </c>
      <c r="N3725" s="3">
        <v>63</v>
      </c>
      <c r="O3725" s="3" t="b">
        <v>1</v>
      </c>
      <c r="P3725" s="3" t="s">
        <v>8266</v>
      </c>
      <c r="Q3725" s="8">
        <f t="shared" si="234"/>
        <v>1.0204444444444445</v>
      </c>
      <c r="R3725" s="10">
        <f t="shared" si="235"/>
        <v>72.888888888888886</v>
      </c>
      <c r="S3725" s="3" t="s">
        <v>8307</v>
      </c>
      <c r="T3725" s="3" t="s">
        <v>8308</v>
      </c>
    </row>
    <row r="3726" spans="1:20" ht="110" x14ac:dyDescent="0.2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14">
        <f t="shared" si="232"/>
        <v>42494.874999999993</v>
      </c>
      <c r="J3726" s="3">
        <v>1462402800</v>
      </c>
      <c r="K3726" s="14">
        <f t="shared" si="233"/>
        <v>42465.408101851848</v>
      </c>
      <c r="L3726" s="3">
        <v>1459856860</v>
      </c>
      <c r="M3726" s="3" t="b">
        <v>0</v>
      </c>
      <c r="N3726" s="3">
        <v>89</v>
      </c>
      <c r="O3726" s="3" t="b">
        <v>1</v>
      </c>
      <c r="P3726" s="3" t="s">
        <v>8266</v>
      </c>
      <c r="Q3726" s="8">
        <f t="shared" si="234"/>
        <v>1.0254767441860466</v>
      </c>
      <c r="R3726" s="10">
        <f t="shared" si="235"/>
        <v>49.545505617977533</v>
      </c>
      <c r="S3726" s="3" t="s">
        <v>8307</v>
      </c>
      <c r="T3726" s="3" t="s">
        <v>8308</v>
      </c>
    </row>
    <row r="3727" spans="1:20" ht="110" x14ac:dyDescent="0.2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14">
        <f t="shared" si="232"/>
        <v>42418.812499999993</v>
      </c>
      <c r="J3727" s="3">
        <v>1455831000</v>
      </c>
      <c r="K3727" s="14">
        <f t="shared" si="233"/>
        <v>42401.861886574072</v>
      </c>
      <c r="L3727" s="3">
        <v>1454366467</v>
      </c>
      <c r="M3727" s="3" t="b">
        <v>0</v>
      </c>
      <c r="N3727" s="3">
        <v>15</v>
      </c>
      <c r="O3727" s="3" t="b">
        <v>1</v>
      </c>
      <c r="P3727" s="3" t="s">
        <v>8266</v>
      </c>
      <c r="Q3727" s="8">
        <f t="shared" si="234"/>
        <v>1.27</v>
      </c>
      <c r="R3727" s="10">
        <f t="shared" si="235"/>
        <v>25.4</v>
      </c>
      <c r="S3727" s="3" t="s">
        <v>8307</v>
      </c>
      <c r="T3727" s="3" t="s">
        <v>8308</v>
      </c>
    </row>
    <row r="3728" spans="1:20" ht="88" x14ac:dyDescent="0.2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14">
        <f t="shared" si="232"/>
        <v>42489.791666666664</v>
      </c>
      <c r="J3728" s="3">
        <v>1461963600</v>
      </c>
      <c r="K3728" s="14">
        <f t="shared" si="233"/>
        <v>42462.057534722218</v>
      </c>
      <c r="L3728" s="3">
        <v>1459567371</v>
      </c>
      <c r="M3728" s="3" t="b">
        <v>0</v>
      </c>
      <c r="N3728" s="3">
        <v>46</v>
      </c>
      <c r="O3728" s="3" t="b">
        <v>1</v>
      </c>
      <c r="P3728" s="3" t="s">
        <v>8266</v>
      </c>
      <c r="Q3728" s="8">
        <f t="shared" si="234"/>
        <v>3.3870588235294119</v>
      </c>
      <c r="R3728" s="10">
        <f t="shared" si="235"/>
        <v>62.586956521739133</v>
      </c>
      <c r="S3728" s="3" t="s">
        <v>8307</v>
      </c>
      <c r="T3728" s="3" t="s">
        <v>8308</v>
      </c>
    </row>
    <row r="3729" spans="1:20" ht="88" x14ac:dyDescent="0.2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14">
        <f t="shared" si="232"/>
        <v>42663.121527777774</v>
      </c>
      <c r="J3729" s="3">
        <v>1476939300</v>
      </c>
      <c r="K3729" s="14">
        <f t="shared" si="233"/>
        <v>42632.264976851853</v>
      </c>
      <c r="L3729" s="3">
        <v>1474273294</v>
      </c>
      <c r="M3729" s="3" t="b">
        <v>0</v>
      </c>
      <c r="N3729" s="3">
        <v>33</v>
      </c>
      <c r="O3729" s="3" t="b">
        <v>1</v>
      </c>
      <c r="P3729" s="3" t="s">
        <v>8266</v>
      </c>
      <c r="Q3729" s="8">
        <f t="shared" si="234"/>
        <v>1.0075000000000001</v>
      </c>
      <c r="R3729" s="10">
        <f t="shared" si="235"/>
        <v>61.060606060606062</v>
      </c>
      <c r="S3729" s="3" t="s">
        <v>8307</v>
      </c>
      <c r="T3729" s="3" t="s">
        <v>8308</v>
      </c>
    </row>
    <row r="3730" spans="1:20" ht="66" x14ac:dyDescent="0.2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14">
        <f t="shared" si="232"/>
        <v>42235.087685185186</v>
      </c>
      <c r="J3730" s="3">
        <v>1439957176</v>
      </c>
      <c r="K3730" s="14">
        <f t="shared" si="233"/>
        <v>42205.087685185186</v>
      </c>
      <c r="L3730" s="3">
        <v>1437365176</v>
      </c>
      <c r="M3730" s="3" t="b">
        <v>0</v>
      </c>
      <c r="N3730" s="3">
        <v>31</v>
      </c>
      <c r="O3730" s="3" t="b">
        <v>0</v>
      </c>
      <c r="P3730" s="3" t="s">
        <v>8266</v>
      </c>
      <c r="Q3730" s="8">
        <f t="shared" si="234"/>
        <v>9.3100000000000002E-2</v>
      </c>
      <c r="R3730" s="10">
        <f t="shared" si="235"/>
        <v>60.064516129032256</v>
      </c>
      <c r="S3730" s="3" t="s">
        <v>8307</v>
      </c>
      <c r="T3730" s="3" t="s">
        <v>8308</v>
      </c>
    </row>
    <row r="3731" spans="1:20" ht="88" x14ac:dyDescent="0.2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14">
        <f t="shared" si="232"/>
        <v>42086.079999999994</v>
      </c>
      <c r="J3731" s="3">
        <v>1427082912</v>
      </c>
      <c r="K3731" s="14">
        <f t="shared" si="233"/>
        <v>42041.121666666666</v>
      </c>
      <c r="L3731" s="3">
        <v>1423198512</v>
      </c>
      <c r="M3731" s="3" t="b">
        <v>0</v>
      </c>
      <c r="N3731" s="3">
        <v>5</v>
      </c>
      <c r="O3731" s="3" t="b">
        <v>0</v>
      </c>
      <c r="P3731" s="3" t="s">
        <v>8266</v>
      </c>
      <c r="Q3731" s="8">
        <f t="shared" si="234"/>
        <v>7.2400000000000006E-2</v>
      </c>
      <c r="R3731" s="10">
        <f t="shared" si="235"/>
        <v>72.400000000000006</v>
      </c>
      <c r="S3731" s="3" t="s">
        <v>8307</v>
      </c>
      <c r="T3731" s="3" t="s">
        <v>8308</v>
      </c>
    </row>
    <row r="3732" spans="1:20" ht="88" x14ac:dyDescent="0.2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14">
        <f t="shared" si="232"/>
        <v>42233.59443287037</v>
      </c>
      <c r="J3732" s="3">
        <v>1439828159</v>
      </c>
      <c r="K3732" s="14">
        <f t="shared" si="233"/>
        <v>42203.59443287037</v>
      </c>
      <c r="L3732" s="3">
        <v>1437236159</v>
      </c>
      <c r="M3732" s="3" t="b">
        <v>0</v>
      </c>
      <c r="N3732" s="3">
        <v>1</v>
      </c>
      <c r="O3732" s="3" t="b">
        <v>0</v>
      </c>
      <c r="P3732" s="3" t="s">
        <v>8266</v>
      </c>
      <c r="Q3732" s="8">
        <f t="shared" si="234"/>
        <v>0.1</v>
      </c>
      <c r="R3732" s="10">
        <f t="shared" si="235"/>
        <v>100</v>
      </c>
      <c r="S3732" s="3" t="s">
        <v>8307</v>
      </c>
      <c r="T3732" s="3" t="s">
        <v>8308</v>
      </c>
    </row>
    <row r="3733" spans="1:20" ht="88" x14ac:dyDescent="0.2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14">
        <f t="shared" si="232"/>
        <v>42014.057638888888</v>
      </c>
      <c r="J3733" s="3">
        <v>1420860180</v>
      </c>
      <c r="K3733" s="14">
        <f t="shared" si="233"/>
        <v>41983.669513888883</v>
      </c>
      <c r="L3733" s="3">
        <v>1418234646</v>
      </c>
      <c r="M3733" s="3" t="b">
        <v>0</v>
      </c>
      <c r="N3733" s="3">
        <v>12</v>
      </c>
      <c r="O3733" s="3" t="b">
        <v>0</v>
      </c>
      <c r="P3733" s="3" t="s">
        <v>8266</v>
      </c>
      <c r="Q3733" s="8">
        <f t="shared" si="234"/>
        <v>0.11272727272727273</v>
      </c>
      <c r="R3733" s="10">
        <f t="shared" si="235"/>
        <v>51.666666666666664</v>
      </c>
      <c r="S3733" s="3" t="s">
        <v>8307</v>
      </c>
      <c r="T3733" s="3" t="s">
        <v>8308</v>
      </c>
    </row>
    <row r="3734" spans="1:20" ht="88" x14ac:dyDescent="0.2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14">
        <f t="shared" si="232"/>
        <v>42028.416666666664</v>
      </c>
      <c r="J3734" s="3">
        <v>1422100800</v>
      </c>
      <c r="K3734" s="14">
        <f t="shared" si="233"/>
        <v>41968.594131944446</v>
      </c>
      <c r="L3734" s="3">
        <v>1416932133</v>
      </c>
      <c r="M3734" s="3" t="b">
        <v>0</v>
      </c>
      <c r="N3734" s="3">
        <v>4</v>
      </c>
      <c r="O3734" s="3" t="b">
        <v>0</v>
      </c>
      <c r="P3734" s="3" t="s">
        <v>8266</v>
      </c>
      <c r="Q3734" s="8">
        <f t="shared" si="234"/>
        <v>0.15411764705882353</v>
      </c>
      <c r="R3734" s="10">
        <f t="shared" si="235"/>
        <v>32.75</v>
      </c>
      <c r="S3734" s="3" t="s">
        <v>8307</v>
      </c>
      <c r="T3734" s="3" t="s">
        <v>8308</v>
      </c>
    </row>
    <row r="3735" spans="1:20" ht="88" x14ac:dyDescent="0.2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14">
        <f t="shared" si="232"/>
        <v>42112.854166666664</v>
      </c>
      <c r="J3735" s="3">
        <v>1429396200</v>
      </c>
      <c r="K3735" s="14">
        <f t="shared" si="233"/>
        <v>42102.941064814811</v>
      </c>
      <c r="L3735" s="3">
        <v>1428539708</v>
      </c>
      <c r="M3735" s="3" t="b">
        <v>0</v>
      </c>
      <c r="N3735" s="3">
        <v>0</v>
      </c>
      <c r="O3735" s="3" t="b">
        <v>0</v>
      </c>
      <c r="P3735" s="3" t="s">
        <v>8266</v>
      </c>
      <c r="Q3735" s="8">
        <f t="shared" si="234"/>
        <v>0</v>
      </c>
      <c r="R3735" s="10" t="e">
        <f t="shared" si="235"/>
        <v>#DIV/0!</v>
      </c>
      <c r="S3735" s="3" t="s">
        <v>8307</v>
      </c>
      <c r="T3735" s="3" t="s">
        <v>8308</v>
      </c>
    </row>
    <row r="3736" spans="1:20" ht="110" x14ac:dyDescent="0.2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14">
        <f t="shared" si="232"/>
        <v>42149.818240740737</v>
      </c>
      <c r="J3736" s="3">
        <v>1432589896</v>
      </c>
      <c r="K3736" s="14">
        <f t="shared" si="233"/>
        <v>42089.818240740737</v>
      </c>
      <c r="L3736" s="3">
        <v>1427405896</v>
      </c>
      <c r="M3736" s="3" t="b">
        <v>0</v>
      </c>
      <c r="N3736" s="3">
        <v>7</v>
      </c>
      <c r="O3736" s="3" t="b">
        <v>0</v>
      </c>
      <c r="P3736" s="3" t="s">
        <v>8266</v>
      </c>
      <c r="Q3736" s="8">
        <f t="shared" si="234"/>
        <v>0.28466666666666668</v>
      </c>
      <c r="R3736" s="10">
        <f t="shared" si="235"/>
        <v>61</v>
      </c>
      <c r="S3736" s="3" t="s">
        <v>8307</v>
      </c>
      <c r="T3736" s="3" t="s">
        <v>8308</v>
      </c>
    </row>
    <row r="3737" spans="1:20" ht="66" x14ac:dyDescent="0.2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14">
        <f t="shared" si="232"/>
        <v>42152.609826388885</v>
      </c>
      <c r="J3737" s="3">
        <v>1432831089</v>
      </c>
      <c r="K3737" s="14">
        <f t="shared" si="233"/>
        <v>42122.609826388885</v>
      </c>
      <c r="L3737" s="3">
        <v>1430239089</v>
      </c>
      <c r="M3737" s="3" t="b">
        <v>0</v>
      </c>
      <c r="N3737" s="3">
        <v>2</v>
      </c>
      <c r="O3737" s="3" t="b">
        <v>0</v>
      </c>
      <c r="P3737" s="3" t="s">
        <v>8266</v>
      </c>
      <c r="Q3737" s="8">
        <f t="shared" si="234"/>
        <v>0.13333333333333333</v>
      </c>
      <c r="R3737" s="10">
        <f t="shared" si="235"/>
        <v>10</v>
      </c>
      <c r="S3737" s="3" t="s">
        <v>8307</v>
      </c>
      <c r="T3737" s="3" t="s">
        <v>8308</v>
      </c>
    </row>
    <row r="3738" spans="1:20" ht="88" x14ac:dyDescent="0.2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14">
        <f t="shared" si="232"/>
        <v>42086.666666666664</v>
      </c>
      <c r="J3738" s="3">
        <v>1427133600</v>
      </c>
      <c r="K3738" s="14">
        <f t="shared" si="233"/>
        <v>42048.628391203696</v>
      </c>
      <c r="L3738" s="3">
        <v>1423847093</v>
      </c>
      <c r="M3738" s="3" t="b">
        <v>0</v>
      </c>
      <c r="N3738" s="3">
        <v>1</v>
      </c>
      <c r="O3738" s="3" t="b">
        <v>0</v>
      </c>
      <c r="P3738" s="3" t="s">
        <v>8266</v>
      </c>
      <c r="Q3738" s="8">
        <f t="shared" si="234"/>
        <v>6.6666666666666671E-3</v>
      </c>
      <c r="R3738" s="10">
        <f t="shared" si="235"/>
        <v>10</v>
      </c>
      <c r="S3738" s="3" t="s">
        <v>8307</v>
      </c>
      <c r="T3738" s="3" t="s">
        <v>8308</v>
      </c>
    </row>
    <row r="3739" spans="1:20" ht="88" x14ac:dyDescent="0.2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14">
        <f t="shared" si="232"/>
        <v>42320.207638888889</v>
      </c>
      <c r="J3739" s="3">
        <v>1447311540</v>
      </c>
      <c r="K3739" s="14">
        <f t="shared" si="233"/>
        <v>42297.607673611106</v>
      </c>
      <c r="L3739" s="3">
        <v>1445358903</v>
      </c>
      <c r="M3739" s="3" t="b">
        <v>0</v>
      </c>
      <c r="N3739" s="3">
        <v>4</v>
      </c>
      <c r="O3739" s="3" t="b">
        <v>0</v>
      </c>
      <c r="P3739" s="3" t="s">
        <v>8266</v>
      </c>
      <c r="Q3739" s="8">
        <f t="shared" si="234"/>
        <v>0.21428571428571427</v>
      </c>
      <c r="R3739" s="10">
        <f t="shared" si="235"/>
        <v>37.5</v>
      </c>
      <c r="S3739" s="3" t="s">
        <v>8307</v>
      </c>
      <c r="T3739" s="3" t="s">
        <v>8308</v>
      </c>
    </row>
    <row r="3740" spans="1:20" ht="66" x14ac:dyDescent="0.2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14">
        <f t="shared" si="232"/>
        <v>41835.833333333328</v>
      </c>
      <c r="J3740" s="3">
        <v>1405461600</v>
      </c>
      <c r="K3740" s="14">
        <f t="shared" si="233"/>
        <v>41813.855381944442</v>
      </c>
      <c r="L3740" s="3">
        <v>1403562705</v>
      </c>
      <c r="M3740" s="3" t="b">
        <v>0</v>
      </c>
      <c r="N3740" s="3">
        <v>6</v>
      </c>
      <c r="O3740" s="3" t="b">
        <v>0</v>
      </c>
      <c r="P3740" s="3" t="s">
        <v>8266</v>
      </c>
      <c r="Q3740" s="8">
        <f t="shared" si="234"/>
        <v>0.18</v>
      </c>
      <c r="R3740" s="10">
        <f t="shared" si="235"/>
        <v>45</v>
      </c>
      <c r="S3740" s="3" t="s">
        <v>8307</v>
      </c>
      <c r="T3740" s="3" t="s">
        <v>8308</v>
      </c>
    </row>
    <row r="3741" spans="1:20" ht="88" x14ac:dyDescent="0.2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14">
        <f t="shared" si="232"/>
        <v>42568.366527777776</v>
      </c>
      <c r="J3741" s="3">
        <v>1468752468</v>
      </c>
      <c r="K3741" s="14">
        <f t="shared" si="233"/>
        <v>42548.366527777776</v>
      </c>
      <c r="L3741" s="3">
        <v>1467024468</v>
      </c>
      <c r="M3741" s="3" t="b">
        <v>0</v>
      </c>
      <c r="N3741" s="3">
        <v>8</v>
      </c>
      <c r="O3741" s="3" t="b">
        <v>0</v>
      </c>
      <c r="P3741" s="3" t="s">
        <v>8266</v>
      </c>
      <c r="Q3741" s="8">
        <f t="shared" si="234"/>
        <v>0.20125000000000001</v>
      </c>
      <c r="R3741" s="10">
        <f t="shared" si="235"/>
        <v>100.625</v>
      </c>
      <c r="S3741" s="3" t="s">
        <v>8307</v>
      </c>
      <c r="T3741" s="3" t="s">
        <v>8308</v>
      </c>
    </row>
    <row r="3742" spans="1:20" ht="110" x14ac:dyDescent="0.2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14">
        <f t="shared" si="232"/>
        <v>41862.995810185181</v>
      </c>
      <c r="J3742" s="3">
        <v>1407808438</v>
      </c>
      <c r="K3742" s="14">
        <f t="shared" si="233"/>
        <v>41833.006423611107</v>
      </c>
      <c r="L3742" s="3">
        <v>1405217355</v>
      </c>
      <c r="M3742" s="3" t="b">
        <v>0</v>
      </c>
      <c r="N3742" s="3">
        <v>14</v>
      </c>
      <c r="O3742" s="3" t="b">
        <v>0</v>
      </c>
      <c r="P3742" s="3" t="s">
        <v>8266</v>
      </c>
      <c r="Q3742" s="8">
        <f t="shared" si="234"/>
        <v>0.17899999999999999</v>
      </c>
      <c r="R3742" s="10">
        <f t="shared" si="235"/>
        <v>25.571428571428573</v>
      </c>
      <c r="S3742" s="3" t="s">
        <v>8307</v>
      </c>
      <c r="T3742" s="3" t="s">
        <v>8308</v>
      </c>
    </row>
    <row r="3743" spans="1:20" ht="88" x14ac:dyDescent="0.2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14">
        <f t="shared" si="232"/>
        <v>42355.837384259255</v>
      </c>
      <c r="J3743" s="3">
        <v>1450389950</v>
      </c>
      <c r="K3743" s="14">
        <f t="shared" si="233"/>
        <v>42325.837384259255</v>
      </c>
      <c r="L3743" s="3">
        <v>1447797950</v>
      </c>
      <c r="M3743" s="3" t="b">
        <v>0</v>
      </c>
      <c r="N3743" s="3">
        <v>0</v>
      </c>
      <c r="O3743" s="3" t="b">
        <v>0</v>
      </c>
      <c r="P3743" s="3" t="s">
        <v>8266</v>
      </c>
      <c r="Q3743" s="8">
        <f t="shared" si="234"/>
        <v>0</v>
      </c>
      <c r="R3743" s="10" t="e">
        <f t="shared" si="235"/>
        <v>#DIV/0!</v>
      </c>
      <c r="S3743" s="3" t="s">
        <v>8307</v>
      </c>
      <c r="T3743" s="3" t="s">
        <v>8308</v>
      </c>
    </row>
    <row r="3744" spans="1:20" ht="110" x14ac:dyDescent="0.2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14">
        <f t="shared" si="232"/>
        <v>41888.131296296291</v>
      </c>
      <c r="J3744" s="3">
        <v>1409980144</v>
      </c>
      <c r="K3744" s="14">
        <f t="shared" si="233"/>
        <v>41858.131296296291</v>
      </c>
      <c r="L3744" s="3">
        <v>1407388144</v>
      </c>
      <c r="M3744" s="3" t="b">
        <v>0</v>
      </c>
      <c r="N3744" s="3">
        <v>4</v>
      </c>
      <c r="O3744" s="3" t="b">
        <v>0</v>
      </c>
      <c r="P3744" s="3" t="s">
        <v>8266</v>
      </c>
      <c r="Q3744" s="8">
        <f t="shared" si="234"/>
        <v>0.02</v>
      </c>
      <c r="R3744" s="10">
        <f t="shared" si="235"/>
        <v>25</v>
      </c>
      <c r="S3744" s="3" t="s">
        <v>8307</v>
      </c>
      <c r="T3744" s="3" t="s">
        <v>8308</v>
      </c>
    </row>
    <row r="3745" spans="1:20" ht="66" x14ac:dyDescent="0.2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14">
        <f t="shared" si="232"/>
        <v>41823.626898148148</v>
      </c>
      <c r="J3745" s="3">
        <v>1404406964</v>
      </c>
      <c r="K3745" s="14">
        <f t="shared" si="233"/>
        <v>41793.626898148148</v>
      </c>
      <c r="L3745" s="3">
        <v>1401814964</v>
      </c>
      <c r="M3745" s="3" t="b">
        <v>0</v>
      </c>
      <c r="N3745" s="3">
        <v>0</v>
      </c>
      <c r="O3745" s="3" t="b">
        <v>0</v>
      </c>
      <c r="P3745" s="3" t="s">
        <v>8266</v>
      </c>
      <c r="Q3745" s="8">
        <f t="shared" si="234"/>
        <v>0</v>
      </c>
      <c r="R3745" s="10" t="e">
        <f t="shared" si="235"/>
        <v>#DIV/0!</v>
      </c>
      <c r="S3745" s="3" t="s">
        <v>8307</v>
      </c>
      <c r="T3745" s="3" t="s">
        <v>8308</v>
      </c>
    </row>
    <row r="3746" spans="1:20" ht="88" x14ac:dyDescent="0.2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14">
        <f t="shared" si="232"/>
        <v>41825.082638888889</v>
      </c>
      <c r="J3746" s="3">
        <v>1404532740</v>
      </c>
      <c r="K3746" s="14">
        <f t="shared" si="233"/>
        <v>41793.730925925927</v>
      </c>
      <c r="L3746" s="3">
        <v>1401823952</v>
      </c>
      <c r="M3746" s="3" t="b">
        <v>0</v>
      </c>
      <c r="N3746" s="3">
        <v>0</v>
      </c>
      <c r="O3746" s="3" t="b">
        <v>0</v>
      </c>
      <c r="P3746" s="3" t="s">
        <v>8266</v>
      </c>
      <c r="Q3746" s="8">
        <f t="shared" si="234"/>
        <v>0</v>
      </c>
      <c r="R3746" s="10" t="e">
        <f t="shared" si="235"/>
        <v>#DIV/0!</v>
      </c>
      <c r="S3746" s="3" t="s">
        <v>8307</v>
      </c>
      <c r="T3746" s="3" t="s">
        <v>8308</v>
      </c>
    </row>
    <row r="3747" spans="1:20" ht="66" x14ac:dyDescent="0.2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14">
        <f t="shared" si="232"/>
        <v>41861.614606481482</v>
      </c>
      <c r="J3747" s="3">
        <v>1407689102</v>
      </c>
      <c r="K3747" s="14">
        <f t="shared" si="233"/>
        <v>41831.614606481475</v>
      </c>
      <c r="L3747" s="3">
        <v>1405097102</v>
      </c>
      <c r="M3747" s="3" t="b">
        <v>0</v>
      </c>
      <c r="N3747" s="3">
        <v>1</v>
      </c>
      <c r="O3747" s="3" t="b">
        <v>0</v>
      </c>
      <c r="P3747" s="3" t="s">
        <v>8266</v>
      </c>
      <c r="Q3747" s="8">
        <f t="shared" si="234"/>
        <v>0.1</v>
      </c>
      <c r="R3747" s="10">
        <f t="shared" si="235"/>
        <v>10</v>
      </c>
      <c r="S3747" s="3" t="s">
        <v>8307</v>
      </c>
      <c r="T3747" s="3" t="s">
        <v>8308</v>
      </c>
    </row>
    <row r="3748" spans="1:20" ht="44" x14ac:dyDescent="0.2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14">
        <f t="shared" si="232"/>
        <v>42651.30600694444</v>
      </c>
      <c r="J3748" s="3">
        <v>1475918439</v>
      </c>
      <c r="K3748" s="14">
        <f t="shared" si="233"/>
        <v>42621.30600694444</v>
      </c>
      <c r="L3748" s="3">
        <v>1473326439</v>
      </c>
      <c r="M3748" s="3" t="b">
        <v>0</v>
      </c>
      <c r="N3748" s="3">
        <v>1</v>
      </c>
      <c r="O3748" s="3" t="b">
        <v>0</v>
      </c>
      <c r="P3748" s="3" t="s">
        <v>8266</v>
      </c>
      <c r="Q3748" s="8">
        <f t="shared" si="234"/>
        <v>2.3764705882352941E-2</v>
      </c>
      <c r="R3748" s="10">
        <f t="shared" si="235"/>
        <v>202</v>
      </c>
      <c r="S3748" s="3" t="s">
        <v>8307</v>
      </c>
      <c r="T3748" s="3" t="s">
        <v>8308</v>
      </c>
    </row>
    <row r="3749" spans="1:20" ht="66" x14ac:dyDescent="0.2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14">
        <f t="shared" si="232"/>
        <v>42190.874305555553</v>
      </c>
      <c r="J3749" s="3">
        <v>1436137140</v>
      </c>
      <c r="K3749" s="14">
        <f t="shared" si="233"/>
        <v>42164.216388888883</v>
      </c>
      <c r="L3749" s="3">
        <v>1433833896</v>
      </c>
      <c r="M3749" s="3" t="b">
        <v>0</v>
      </c>
      <c r="N3749" s="3">
        <v>1</v>
      </c>
      <c r="O3749" s="3" t="b">
        <v>0</v>
      </c>
      <c r="P3749" s="3" t="s">
        <v>8266</v>
      </c>
      <c r="Q3749" s="8">
        <f t="shared" si="234"/>
        <v>0.01</v>
      </c>
      <c r="R3749" s="10">
        <f t="shared" si="235"/>
        <v>25</v>
      </c>
      <c r="S3749" s="3" t="s">
        <v>8307</v>
      </c>
      <c r="T3749" s="3" t="s">
        <v>8308</v>
      </c>
    </row>
    <row r="3750" spans="1:20" ht="88" x14ac:dyDescent="0.2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14">
        <f t="shared" si="232"/>
        <v>42416.165972222218</v>
      </c>
      <c r="J3750" s="3">
        <v>1455602340</v>
      </c>
      <c r="K3750" s="14">
        <f t="shared" si="233"/>
        <v>42395.623101851852</v>
      </c>
      <c r="L3750" s="3">
        <v>1453827436</v>
      </c>
      <c r="M3750" s="3" t="b">
        <v>0</v>
      </c>
      <c r="N3750" s="3">
        <v>52</v>
      </c>
      <c r="O3750" s="3" t="b">
        <v>1</v>
      </c>
      <c r="P3750" s="3" t="s">
        <v>8300</v>
      </c>
      <c r="Q3750" s="8">
        <f t="shared" si="234"/>
        <v>1.0351999999999999</v>
      </c>
      <c r="R3750" s="10">
        <f t="shared" si="235"/>
        <v>99.538461538461533</v>
      </c>
      <c r="S3750" s="3" t="s">
        <v>8307</v>
      </c>
      <c r="T3750" s="3" t="s">
        <v>8349</v>
      </c>
    </row>
    <row r="3751" spans="1:20" ht="88" x14ac:dyDescent="0.2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14">
        <f t="shared" si="232"/>
        <v>42489.082638888889</v>
      </c>
      <c r="J3751" s="3">
        <v>1461902340</v>
      </c>
      <c r="K3751" s="14">
        <f t="shared" si="233"/>
        <v>42458.043842592589</v>
      </c>
      <c r="L3751" s="3">
        <v>1459220588</v>
      </c>
      <c r="M3751" s="3" t="b">
        <v>0</v>
      </c>
      <c r="N3751" s="3">
        <v>7</v>
      </c>
      <c r="O3751" s="3" t="b">
        <v>1</v>
      </c>
      <c r="P3751" s="3" t="s">
        <v>8300</v>
      </c>
      <c r="Q3751" s="8">
        <f t="shared" si="234"/>
        <v>1.05</v>
      </c>
      <c r="R3751" s="10">
        <f t="shared" si="235"/>
        <v>75</v>
      </c>
      <c r="S3751" s="3" t="s">
        <v>8307</v>
      </c>
      <c r="T3751" s="3" t="s">
        <v>8349</v>
      </c>
    </row>
    <row r="3752" spans="1:20" ht="154" x14ac:dyDescent="0.2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14">
        <f t="shared" si="232"/>
        <v>42045.249305555553</v>
      </c>
      <c r="J3752" s="3">
        <v>1423555140</v>
      </c>
      <c r="K3752" s="14">
        <f t="shared" si="233"/>
        <v>42016.898240740738</v>
      </c>
      <c r="L3752" s="3">
        <v>1421105608</v>
      </c>
      <c r="M3752" s="3" t="b">
        <v>0</v>
      </c>
      <c r="N3752" s="3">
        <v>28</v>
      </c>
      <c r="O3752" s="3" t="b">
        <v>1</v>
      </c>
      <c r="P3752" s="3" t="s">
        <v>8300</v>
      </c>
      <c r="Q3752" s="8">
        <f t="shared" si="234"/>
        <v>1.0044999999999999</v>
      </c>
      <c r="R3752" s="10">
        <f t="shared" si="235"/>
        <v>215.25</v>
      </c>
      <c r="S3752" s="3" t="s">
        <v>8307</v>
      </c>
      <c r="T3752" s="3" t="s">
        <v>8349</v>
      </c>
    </row>
    <row r="3753" spans="1:20" ht="88" x14ac:dyDescent="0.2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14">
        <f t="shared" si="232"/>
        <v>42462.91056712962</v>
      </c>
      <c r="J3753" s="3">
        <v>1459641073</v>
      </c>
      <c r="K3753" s="14">
        <f t="shared" si="233"/>
        <v>42402.952233796292</v>
      </c>
      <c r="L3753" s="3">
        <v>1454460673</v>
      </c>
      <c r="M3753" s="3" t="b">
        <v>0</v>
      </c>
      <c r="N3753" s="3">
        <v>11</v>
      </c>
      <c r="O3753" s="3" t="b">
        <v>1</v>
      </c>
      <c r="P3753" s="3" t="s">
        <v>8300</v>
      </c>
      <c r="Q3753" s="8">
        <f t="shared" si="234"/>
        <v>1.3260000000000001</v>
      </c>
      <c r="R3753" s="10">
        <f t="shared" si="235"/>
        <v>120.54545454545455</v>
      </c>
      <c r="S3753" s="3" t="s">
        <v>8307</v>
      </c>
      <c r="T3753" s="3" t="s">
        <v>8349</v>
      </c>
    </row>
    <row r="3754" spans="1:20" ht="110" x14ac:dyDescent="0.2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14">
        <f t="shared" si="232"/>
        <v>42659.791666666664</v>
      </c>
      <c r="J3754" s="3">
        <v>1476651600</v>
      </c>
      <c r="K3754" s="14">
        <f t="shared" si="233"/>
        <v>42619.719155092585</v>
      </c>
      <c r="L3754" s="3">
        <v>1473189335</v>
      </c>
      <c r="M3754" s="3" t="b">
        <v>0</v>
      </c>
      <c r="N3754" s="3">
        <v>15</v>
      </c>
      <c r="O3754" s="3" t="b">
        <v>1</v>
      </c>
      <c r="P3754" s="3" t="s">
        <v>8300</v>
      </c>
      <c r="Q3754" s="8">
        <f t="shared" si="234"/>
        <v>1.1299999999999999</v>
      </c>
      <c r="R3754" s="10">
        <f t="shared" si="235"/>
        <v>37.666666666666664</v>
      </c>
      <c r="S3754" s="3" t="s">
        <v>8307</v>
      </c>
      <c r="T3754" s="3" t="s">
        <v>8349</v>
      </c>
    </row>
    <row r="3755" spans="1:20" ht="88" x14ac:dyDescent="0.2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14">
        <f t="shared" si="232"/>
        <v>42157.916666666664</v>
      </c>
      <c r="J3755" s="3">
        <v>1433289600</v>
      </c>
      <c r="K3755" s="14">
        <f t="shared" si="233"/>
        <v>42128.740740740737</v>
      </c>
      <c r="L3755" s="3">
        <v>1430768800</v>
      </c>
      <c r="M3755" s="3" t="b">
        <v>0</v>
      </c>
      <c r="N3755" s="3">
        <v>30</v>
      </c>
      <c r="O3755" s="3" t="b">
        <v>1</v>
      </c>
      <c r="P3755" s="3" t="s">
        <v>8300</v>
      </c>
      <c r="Q3755" s="8">
        <f t="shared" si="234"/>
        <v>1.0334000000000001</v>
      </c>
      <c r="R3755" s="10">
        <f t="shared" si="235"/>
        <v>172.23333333333332</v>
      </c>
      <c r="S3755" s="3" t="s">
        <v>8307</v>
      </c>
      <c r="T3755" s="3" t="s">
        <v>8349</v>
      </c>
    </row>
    <row r="3756" spans="1:20" ht="88" x14ac:dyDescent="0.2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14">
        <f t="shared" si="232"/>
        <v>41846.124305555553</v>
      </c>
      <c r="J3756" s="3">
        <v>1406350740</v>
      </c>
      <c r="K3756" s="14">
        <f t="shared" si="233"/>
        <v>41808.79788194444</v>
      </c>
      <c r="L3756" s="3">
        <v>1403125737</v>
      </c>
      <c r="M3756" s="3" t="b">
        <v>0</v>
      </c>
      <c r="N3756" s="3">
        <v>27</v>
      </c>
      <c r="O3756" s="3" t="b">
        <v>1</v>
      </c>
      <c r="P3756" s="3" t="s">
        <v>8300</v>
      </c>
      <c r="Q3756" s="8">
        <f t="shared" si="234"/>
        <v>1.2</v>
      </c>
      <c r="R3756" s="10">
        <f t="shared" si="235"/>
        <v>111.11111111111111</v>
      </c>
      <c r="S3756" s="3" t="s">
        <v>8307</v>
      </c>
      <c r="T3756" s="3" t="s">
        <v>8349</v>
      </c>
    </row>
    <row r="3757" spans="1:20" ht="88" x14ac:dyDescent="0.2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14">
        <f t="shared" si="232"/>
        <v>42475.783645833326</v>
      </c>
      <c r="J3757" s="3">
        <v>1460753307</v>
      </c>
      <c r="K3757" s="14">
        <f t="shared" si="233"/>
        <v>42445.783645833326</v>
      </c>
      <c r="L3757" s="3">
        <v>1458161307</v>
      </c>
      <c r="M3757" s="3" t="b">
        <v>0</v>
      </c>
      <c r="N3757" s="3">
        <v>28</v>
      </c>
      <c r="O3757" s="3" t="b">
        <v>1</v>
      </c>
      <c r="P3757" s="3" t="s">
        <v>8300</v>
      </c>
      <c r="Q3757" s="8">
        <f t="shared" si="234"/>
        <v>1.2963636363636364</v>
      </c>
      <c r="R3757" s="10">
        <f t="shared" si="235"/>
        <v>25.464285714285715</v>
      </c>
      <c r="S3757" s="3" t="s">
        <v>8307</v>
      </c>
      <c r="T3757" s="3" t="s">
        <v>8349</v>
      </c>
    </row>
    <row r="3758" spans="1:20" ht="88" x14ac:dyDescent="0.2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14">
        <f t="shared" si="232"/>
        <v>41801.731458333328</v>
      </c>
      <c r="J3758" s="3">
        <v>1402515198</v>
      </c>
      <c r="K3758" s="14">
        <f t="shared" si="233"/>
        <v>41771.731458333328</v>
      </c>
      <c r="L3758" s="3">
        <v>1399923198</v>
      </c>
      <c r="M3758" s="3" t="b">
        <v>0</v>
      </c>
      <c r="N3758" s="3">
        <v>17</v>
      </c>
      <c r="O3758" s="3" t="b">
        <v>1</v>
      </c>
      <c r="P3758" s="3" t="s">
        <v>8300</v>
      </c>
      <c r="Q3758" s="8">
        <f t="shared" si="234"/>
        <v>1.0111111111111111</v>
      </c>
      <c r="R3758" s="10">
        <f t="shared" si="235"/>
        <v>267.64705882352939</v>
      </c>
      <c r="S3758" s="3" t="s">
        <v>8307</v>
      </c>
      <c r="T3758" s="3" t="s">
        <v>8349</v>
      </c>
    </row>
    <row r="3759" spans="1:20" ht="88" x14ac:dyDescent="0.2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14">
        <f t="shared" si="232"/>
        <v>41974.767534722218</v>
      </c>
      <c r="J3759" s="3">
        <v>1417465515</v>
      </c>
      <c r="K3759" s="14">
        <f t="shared" si="233"/>
        <v>41954.767534722218</v>
      </c>
      <c r="L3759" s="3">
        <v>1415737515</v>
      </c>
      <c r="M3759" s="3" t="b">
        <v>0</v>
      </c>
      <c r="N3759" s="3">
        <v>50</v>
      </c>
      <c r="O3759" s="3" t="b">
        <v>1</v>
      </c>
      <c r="P3759" s="3" t="s">
        <v>8300</v>
      </c>
      <c r="Q3759" s="8">
        <f t="shared" si="234"/>
        <v>1.0851428571428572</v>
      </c>
      <c r="R3759" s="10">
        <f t="shared" si="235"/>
        <v>75.959999999999994</v>
      </c>
      <c r="S3759" s="3" t="s">
        <v>8307</v>
      </c>
      <c r="T3759" s="3" t="s">
        <v>8349</v>
      </c>
    </row>
    <row r="3760" spans="1:20" ht="44" x14ac:dyDescent="0.2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14">
        <f t="shared" si="232"/>
        <v>41778.125</v>
      </c>
      <c r="J3760" s="3">
        <v>1400475600</v>
      </c>
      <c r="K3760" s="14">
        <f t="shared" si="233"/>
        <v>41747.388171296298</v>
      </c>
      <c r="L3760" s="3">
        <v>1397819938</v>
      </c>
      <c r="M3760" s="3" t="b">
        <v>0</v>
      </c>
      <c r="N3760" s="3">
        <v>26</v>
      </c>
      <c r="O3760" s="3" t="b">
        <v>1</v>
      </c>
      <c r="P3760" s="3" t="s">
        <v>8300</v>
      </c>
      <c r="Q3760" s="8">
        <f t="shared" si="234"/>
        <v>1.0233333333333334</v>
      </c>
      <c r="R3760" s="10">
        <f t="shared" si="235"/>
        <v>59.03846153846154</v>
      </c>
      <c r="S3760" s="3" t="s">
        <v>8307</v>
      </c>
      <c r="T3760" s="3" t="s">
        <v>8349</v>
      </c>
    </row>
    <row r="3761" spans="1:20" ht="44" x14ac:dyDescent="0.2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14">
        <f t="shared" si="232"/>
        <v>42242.024918981479</v>
      </c>
      <c r="J3761" s="3">
        <v>1440556553</v>
      </c>
      <c r="K3761" s="14">
        <f t="shared" si="233"/>
        <v>42182.024918981479</v>
      </c>
      <c r="L3761" s="3">
        <v>1435372553</v>
      </c>
      <c r="M3761" s="3" t="b">
        <v>0</v>
      </c>
      <c r="N3761" s="3">
        <v>88</v>
      </c>
      <c r="O3761" s="3" t="b">
        <v>1</v>
      </c>
      <c r="P3761" s="3" t="s">
        <v>8300</v>
      </c>
      <c r="Q3761" s="8">
        <f t="shared" si="234"/>
        <v>1.1024425000000002</v>
      </c>
      <c r="R3761" s="10">
        <f t="shared" si="235"/>
        <v>50.111022727272733</v>
      </c>
      <c r="S3761" s="3" t="s">
        <v>8307</v>
      </c>
      <c r="T3761" s="3" t="s">
        <v>8349</v>
      </c>
    </row>
    <row r="3762" spans="1:20" ht="88" x14ac:dyDescent="0.2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14">
        <f t="shared" si="232"/>
        <v>41764.441967592589</v>
      </c>
      <c r="J3762" s="3">
        <v>1399293386</v>
      </c>
      <c r="K3762" s="14">
        <f t="shared" si="233"/>
        <v>41739.441967592589</v>
      </c>
      <c r="L3762" s="3">
        <v>1397133386</v>
      </c>
      <c r="M3762" s="3" t="b">
        <v>0</v>
      </c>
      <c r="N3762" s="3">
        <v>91</v>
      </c>
      <c r="O3762" s="3" t="b">
        <v>1</v>
      </c>
      <c r="P3762" s="3" t="s">
        <v>8300</v>
      </c>
      <c r="Q3762" s="8">
        <f t="shared" si="234"/>
        <v>1.010154</v>
      </c>
      <c r="R3762" s="10">
        <f t="shared" si="235"/>
        <v>55.502967032967035</v>
      </c>
      <c r="S3762" s="3" t="s">
        <v>8307</v>
      </c>
      <c r="T3762" s="3" t="s">
        <v>8349</v>
      </c>
    </row>
    <row r="3763" spans="1:20" ht="88" x14ac:dyDescent="0.2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14">
        <f t="shared" si="232"/>
        <v>42226.874999999993</v>
      </c>
      <c r="J3763" s="3">
        <v>1439247600</v>
      </c>
      <c r="K3763" s="14">
        <f t="shared" si="233"/>
        <v>42173.383530092593</v>
      </c>
      <c r="L3763" s="3">
        <v>1434625937</v>
      </c>
      <c r="M3763" s="3" t="b">
        <v>0</v>
      </c>
      <c r="N3763" s="3">
        <v>3</v>
      </c>
      <c r="O3763" s="3" t="b">
        <v>1</v>
      </c>
      <c r="P3763" s="3" t="s">
        <v>8300</v>
      </c>
      <c r="Q3763" s="8">
        <f t="shared" si="234"/>
        <v>1</v>
      </c>
      <c r="R3763" s="10">
        <f t="shared" si="235"/>
        <v>166.66666666666666</v>
      </c>
      <c r="S3763" s="3" t="s">
        <v>8307</v>
      </c>
      <c r="T3763" s="3" t="s">
        <v>8349</v>
      </c>
    </row>
    <row r="3764" spans="1:20" ht="88" x14ac:dyDescent="0.2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14">
        <f t="shared" si="232"/>
        <v>42218.730196759258</v>
      </c>
      <c r="J3764" s="3">
        <v>1438543889</v>
      </c>
      <c r="K3764" s="14">
        <f t="shared" si="233"/>
        <v>42193.730196759258</v>
      </c>
      <c r="L3764" s="3">
        <v>1436383889</v>
      </c>
      <c r="M3764" s="3" t="b">
        <v>0</v>
      </c>
      <c r="N3764" s="3">
        <v>28</v>
      </c>
      <c r="O3764" s="3" t="b">
        <v>1</v>
      </c>
      <c r="P3764" s="3" t="s">
        <v>8300</v>
      </c>
      <c r="Q3764" s="8">
        <f t="shared" si="234"/>
        <v>1.0624</v>
      </c>
      <c r="R3764" s="10">
        <f t="shared" si="235"/>
        <v>47.428571428571431</v>
      </c>
      <c r="S3764" s="3" t="s">
        <v>8307</v>
      </c>
      <c r="T3764" s="3" t="s">
        <v>8349</v>
      </c>
    </row>
    <row r="3765" spans="1:20" ht="66" x14ac:dyDescent="0.2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14">
        <f t="shared" si="232"/>
        <v>42095.625300925924</v>
      </c>
      <c r="J3765" s="3">
        <v>1427907626</v>
      </c>
      <c r="K3765" s="14">
        <f t="shared" si="233"/>
        <v>42065.666967592588</v>
      </c>
      <c r="L3765" s="3">
        <v>1425319226</v>
      </c>
      <c r="M3765" s="3" t="b">
        <v>0</v>
      </c>
      <c r="N3765" s="3">
        <v>77</v>
      </c>
      <c r="O3765" s="3" t="b">
        <v>1</v>
      </c>
      <c r="P3765" s="3" t="s">
        <v>8300</v>
      </c>
      <c r="Q3765" s="8">
        <f t="shared" si="234"/>
        <v>1</v>
      </c>
      <c r="R3765" s="10">
        <f t="shared" si="235"/>
        <v>64.935064935064929</v>
      </c>
      <c r="S3765" s="3" t="s">
        <v>8307</v>
      </c>
      <c r="T3765" s="3" t="s">
        <v>8349</v>
      </c>
    </row>
    <row r="3766" spans="1:20" ht="88" x14ac:dyDescent="0.2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14">
        <f t="shared" si="232"/>
        <v>42518.941666666658</v>
      </c>
      <c r="J3766" s="3">
        <v>1464482160</v>
      </c>
      <c r="K3766" s="14">
        <f t="shared" si="233"/>
        <v>42499.759629629632</v>
      </c>
      <c r="L3766" s="3">
        <v>1462824832</v>
      </c>
      <c r="M3766" s="3" t="b">
        <v>0</v>
      </c>
      <c r="N3766" s="3">
        <v>27</v>
      </c>
      <c r="O3766" s="3" t="b">
        <v>1</v>
      </c>
      <c r="P3766" s="3" t="s">
        <v>8300</v>
      </c>
      <c r="Q3766" s="8">
        <f t="shared" si="234"/>
        <v>1</v>
      </c>
      <c r="R3766" s="10">
        <f t="shared" si="235"/>
        <v>55.555555555555557</v>
      </c>
      <c r="S3766" s="3" t="s">
        <v>8307</v>
      </c>
      <c r="T3766" s="3" t="s">
        <v>8349</v>
      </c>
    </row>
    <row r="3767" spans="1:20" ht="110" x14ac:dyDescent="0.2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14">
        <f t="shared" si="232"/>
        <v>41850.693078703705</v>
      </c>
      <c r="J3767" s="3">
        <v>1406745482</v>
      </c>
      <c r="K3767" s="14">
        <f t="shared" si="233"/>
        <v>41820.693078703705</v>
      </c>
      <c r="L3767" s="3">
        <v>1404153482</v>
      </c>
      <c r="M3767" s="3" t="b">
        <v>0</v>
      </c>
      <c r="N3767" s="3">
        <v>107</v>
      </c>
      <c r="O3767" s="3" t="b">
        <v>1</v>
      </c>
      <c r="P3767" s="3" t="s">
        <v>8300</v>
      </c>
      <c r="Q3767" s="8">
        <f t="shared" si="234"/>
        <v>1.1345714285714286</v>
      </c>
      <c r="R3767" s="10">
        <f t="shared" si="235"/>
        <v>74.224299065420567</v>
      </c>
      <c r="S3767" s="3" t="s">
        <v>8307</v>
      </c>
      <c r="T3767" s="3" t="s">
        <v>8349</v>
      </c>
    </row>
    <row r="3768" spans="1:20" ht="66" x14ac:dyDescent="0.2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14">
        <f t="shared" si="232"/>
        <v>41823.083854166667</v>
      </c>
      <c r="J3768" s="3">
        <v>1404360045</v>
      </c>
      <c r="K3768" s="14">
        <f t="shared" si="233"/>
        <v>41788.083854166667</v>
      </c>
      <c r="L3768" s="3">
        <v>1401336045</v>
      </c>
      <c r="M3768" s="3" t="b">
        <v>0</v>
      </c>
      <c r="N3768" s="3">
        <v>96</v>
      </c>
      <c r="O3768" s="3" t="b">
        <v>1</v>
      </c>
      <c r="P3768" s="3" t="s">
        <v>8300</v>
      </c>
      <c r="Q3768" s="8">
        <f t="shared" si="234"/>
        <v>1.0265010000000001</v>
      </c>
      <c r="R3768" s="10">
        <f t="shared" si="235"/>
        <v>106.9271875</v>
      </c>
      <c r="S3768" s="3" t="s">
        <v>8307</v>
      </c>
      <c r="T3768" s="3" t="s">
        <v>8349</v>
      </c>
    </row>
    <row r="3769" spans="1:20" ht="88" x14ac:dyDescent="0.2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14">
        <f t="shared" si="232"/>
        <v>42064.124305555553</v>
      </c>
      <c r="J3769" s="3">
        <v>1425185940</v>
      </c>
      <c r="K3769" s="14">
        <f t="shared" si="233"/>
        <v>42049.936307870368</v>
      </c>
      <c r="L3769" s="3">
        <v>1423960097</v>
      </c>
      <c r="M3769" s="3" t="b">
        <v>0</v>
      </c>
      <c r="N3769" s="3">
        <v>56</v>
      </c>
      <c r="O3769" s="3" t="b">
        <v>1</v>
      </c>
      <c r="P3769" s="3" t="s">
        <v>8300</v>
      </c>
      <c r="Q3769" s="8">
        <f t="shared" si="234"/>
        <v>1.1675</v>
      </c>
      <c r="R3769" s="10">
        <f t="shared" si="235"/>
        <v>41.696428571428569</v>
      </c>
      <c r="S3769" s="3" t="s">
        <v>8307</v>
      </c>
      <c r="T3769" s="3" t="s">
        <v>8349</v>
      </c>
    </row>
    <row r="3770" spans="1:20" ht="110" x14ac:dyDescent="0.2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14">
        <f t="shared" si="232"/>
        <v>41802.644560185181</v>
      </c>
      <c r="J3770" s="3">
        <v>1402594090</v>
      </c>
      <c r="K3770" s="14">
        <f t="shared" si="233"/>
        <v>41772.644560185181</v>
      </c>
      <c r="L3770" s="3">
        <v>1400002090</v>
      </c>
      <c r="M3770" s="3" t="b">
        <v>0</v>
      </c>
      <c r="N3770" s="3">
        <v>58</v>
      </c>
      <c r="O3770" s="3" t="b">
        <v>1</v>
      </c>
      <c r="P3770" s="3" t="s">
        <v>8300</v>
      </c>
      <c r="Q3770" s="8">
        <f t="shared" si="234"/>
        <v>1.0765274999999999</v>
      </c>
      <c r="R3770" s="10">
        <f t="shared" si="235"/>
        <v>74.243275862068955</v>
      </c>
      <c r="S3770" s="3" t="s">
        <v>8307</v>
      </c>
      <c r="T3770" s="3" t="s">
        <v>8349</v>
      </c>
    </row>
    <row r="3771" spans="1:20" ht="88" x14ac:dyDescent="0.2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14">
        <f t="shared" si="232"/>
        <v>42475.514803240738</v>
      </c>
      <c r="J3771" s="3">
        <v>1460730079</v>
      </c>
      <c r="K3771" s="14">
        <f t="shared" si="233"/>
        <v>42445.514803240738</v>
      </c>
      <c r="L3771" s="3">
        <v>1458138079</v>
      </c>
      <c r="M3771" s="3" t="b">
        <v>0</v>
      </c>
      <c r="N3771" s="3">
        <v>15</v>
      </c>
      <c r="O3771" s="3" t="b">
        <v>1</v>
      </c>
      <c r="P3771" s="3" t="s">
        <v>8300</v>
      </c>
      <c r="Q3771" s="8">
        <f t="shared" si="234"/>
        <v>1</v>
      </c>
      <c r="R3771" s="10">
        <f t="shared" si="235"/>
        <v>73.333333333333329</v>
      </c>
      <c r="S3771" s="3" t="s">
        <v>8307</v>
      </c>
      <c r="T3771" s="3" t="s">
        <v>8349</v>
      </c>
    </row>
    <row r="3772" spans="1:20" ht="88" x14ac:dyDescent="0.2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14">
        <f t="shared" si="232"/>
        <v>42168.847337962965</v>
      </c>
      <c r="J3772" s="3">
        <v>1434234010</v>
      </c>
      <c r="K3772" s="14">
        <f t="shared" si="233"/>
        <v>42138.847337962965</v>
      </c>
      <c r="L3772" s="3">
        <v>1431642010</v>
      </c>
      <c r="M3772" s="3" t="b">
        <v>0</v>
      </c>
      <c r="N3772" s="3">
        <v>20</v>
      </c>
      <c r="O3772" s="3" t="b">
        <v>1</v>
      </c>
      <c r="P3772" s="3" t="s">
        <v>8300</v>
      </c>
      <c r="Q3772" s="8">
        <f t="shared" si="234"/>
        <v>1</v>
      </c>
      <c r="R3772" s="10">
        <f t="shared" si="235"/>
        <v>100</v>
      </c>
      <c r="S3772" s="3" t="s">
        <v>8307</v>
      </c>
      <c r="T3772" s="3" t="s">
        <v>8349</v>
      </c>
    </row>
    <row r="3773" spans="1:20" ht="66" x14ac:dyDescent="0.2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14">
        <f t="shared" si="232"/>
        <v>42507.916666666664</v>
      </c>
      <c r="J3773" s="3">
        <v>1463529600</v>
      </c>
      <c r="K3773" s="14">
        <f t="shared" si="233"/>
        <v>42493.77375</v>
      </c>
      <c r="L3773" s="3">
        <v>1462307652</v>
      </c>
      <c r="M3773" s="3" t="b">
        <v>0</v>
      </c>
      <c r="N3773" s="3">
        <v>38</v>
      </c>
      <c r="O3773" s="3" t="b">
        <v>1</v>
      </c>
      <c r="P3773" s="3" t="s">
        <v>8300</v>
      </c>
      <c r="Q3773" s="8">
        <f t="shared" si="234"/>
        <v>1.46</v>
      </c>
      <c r="R3773" s="10">
        <f t="shared" si="235"/>
        <v>38.421052631578945</v>
      </c>
      <c r="S3773" s="3" t="s">
        <v>8307</v>
      </c>
      <c r="T3773" s="3" t="s">
        <v>8349</v>
      </c>
    </row>
    <row r="3774" spans="1:20" ht="88" x14ac:dyDescent="0.2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14">
        <f t="shared" si="232"/>
        <v>42703.166666666664</v>
      </c>
      <c r="J3774" s="3">
        <v>1480399200</v>
      </c>
      <c r="K3774" s="14">
        <f t="shared" si="233"/>
        <v>42682.533634259256</v>
      </c>
      <c r="L3774" s="3">
        <v>1478616506</v>
      </c>
      <c r="M3774" s="3" t="b">
        <v>0</v>
      </c>
      <c r="N3774" s="3">
        <v>33</v>
      </c>
      <c r="O3774" s="3" t="b">
        <v>1</v>
      </c>
      <c r="P3774" s="3" t="s">
        <v>8300</v>
      </c>
      <c r="Q3774" s="8">
        <f t="shared" si="234"/>
        <v>1.1020000000000001</v>
      </c>
      <c r="R3774" s="10">
        <f t="shared" si="235"/>
        <v>166.96969696969697</v>
      </c>
      <c r="S3774" s="3" t="s">
        <v>8307</v>
      </c>
      <c r="T3774" s="3" t="s">
        <v>8349</v>
      </c>
    </row>
    <row r="3775" spans="1:20" ht="66" x14ac:dyDescent="0.2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14">
        <f t="shared" si="232"/>
        <v>42689.005555555552</v>
      </c>
      <c r="J3775" s="3">
        <v>1479175680</v>
      </c>
      <c r="K3775" s="14">
        <f t="shared" si="233"/>
        <v>42655.921840277777</v>
      </c>
      <c r="L3775" s="3">
        <v>1476317247</v>
      </c>
      <c r="M3775" s="3" t="b">
        <v>0</v>
      </c>
      <c r="N3775" s="3">
        <v>57</v>
      </c>
      <c r="O3775" s="3" t="b">
        <v>1</v>
      </c>
      <c r="P3775" s="3" t="s">
        <v>8300</v>
      </c>
      <c r="Q3775" s="8">
        <f t="shared" si="234"/>
        <v>1.0820000000000001</v>
      </c>
      <c r="R3775" s="10">
        <f t="shared" si="235"/>
        <v>94.912280701754383</v>
      </c>
      <c r="S3775" s="3" t="s">
        <v>8307</v>
      </c>
      <c r="T3775" s="3" t="s">
        <v>8349</v>
      </c>
    </row>
    <row r="3776" spans="1:20" ht="110" x14ac:dyDescent="0.2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14">
        <f t="shared" si="232"/>
        <v>42103.708969907406</v>
      </c>
      <c r="J3776" s="3">
        <v>1428606055</v>
      </c>
      <c r="K3776" s="14">
        <f t="shared" si="233"/>
        <v>42087.708969907406</v>
      </c>
      <c r="L3776" s="3">
        <v>1427223655</v>
      </c>
      <c r="M3776" s="3" t="b">
        <v>0</v>
      </c>
      <c r="N3776" s="3">
        <v>25</v>
      </c>
      <c r="O3776" s="3" t="b">
        <v>1</v>
      </c>
      <c r="P3776" s="3" t="s">
        <v>8300</v>
      </c>
      <c r="Q3776" s="8">
        <f t="shared" si="234"/>
        <v>1</v>
      </c>
      <c r="R3776" s="10">
        <f t="shared" si="235"/>
        <v>100</v>
      </c>
      <c r="S3776" s="3" t="s">
        <v>8307</v>
      </c>
      <c r="T3776" s="3" t="s">
        <v>8349</v>
      </c>
    </row>
    <row r="3777" spans="1:20" ht="88" x14ac:dyDescent="0.2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14">
        <f t="shared" si="232"/>
        <v>42103.083333333336</v>
      </c>
      <c r="J3777" s="3">
        <v>1428552000</v>
      </c>
      <c r="K3777" s="14">
        <f t="shared" si="233"/>
        <v>42075.859293981477</v>
      </c>
      <c r="L3777" s="3">
        <v>1426199843</v>
      </c>
      <c r="M3777" s="3" t="b">
        <v>0</v>
      </c>
      <c r="N3777" s="3">
        <v>14</v>
      </c>
      <c r="O3777" s="3" t="b">
        <v>1</v>
      </c>
      <c r="P3777" s="3" t="s">
        <v>8300</v>
      </c>
      <c r="Q3777" s="8">
        <f t="shared" si="234"/>
        <v>1.0024999999999999</v>
      </c>
      <c r="R3777" s="10">
        <f t="shared" si="235"/>
        <v>143.21428571428572</v>
      </c>
      <c r="S3777" s="3" t="s">
        <v>8307</v>
      </c>
      <c r="T3777" s="3" t="s">
        <v>8349</v>
      </c>
    </row>
    <row r="3778" spans="1:20" ht="110" x14ac:dyDescent="0.2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14">
        <f t="shared" si="232"/>
        <v>41851.958333333328</v>
      </c>
      <c r="J3778" s="3">
        <v>1406854800</v>
      </c>
      <c r="K3778" s="14">
        <f t="shared" si="233"/>
        <v>41814.284467592588</v>
      </c>
      <c r="L3778" s="3">
        <v>1403599778</v>
      </c>
      <c r="M3778" s="3" t="b">
        <v>0</v>
      </c>
      <c r="N3778" s="3">
        <v>94</v>
      </c>
      <c r="O3778" s="3" t="b">
        <v>1</v>
      </c>
      <c r="P3778" s="3" t="s">
        <v>8300</v>
      </c>
      <c r="Q3778" s="8">
        <f t="shared" si="234"/>
        <v>1.0671250000000001</v>
      </c>
      <c r="R3778" s="10">
        <f t="shared" si="235"/>
        <v>90.819148936170208</v>
      </c>
      <c r="S3778" s="3" t="s">
        <v>8307</v>
      </c>
      <c r="T3778" s="3" t="s">
        <v>8349</v>
      </c>
    </row>
    <row r="3779" spans="1:20" ht="88" x14ac:dyDescent="0.2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14">
        <f t="shared" ref="I3779:I3842" si="236">(((J3779/60)/60)/24)+DATE(1970,1,1)+(-2/24)</f>
        <v>41909.083333333328</v>
      </c>
      <c r="J3779" s="3">
        <v>1411790400</v>
      </c>
      <c r="K3779" s="14">
        <f t="shared" ref="K3779:K3842" si="237">(L3779/86400)+25569+(-2/24)</f>
        <v>41887.028020833335</v>
      </c>
      <c r="L3779" s="3">
        <v>1409884821</v>
      </c>
      <c r="M3779" s="3" t="b">
        <v>0</v>
      </c>
      <c r="N3779" s="3">
        <v>59</v>
      </c>
      <c r="O3779" s="3" t="b">
        <v>1</v>
      </c>
      <c r="P3779" s="3" t="s">
        <v>8300</v>
      </c>
      <c r="Q3779" s="8">
        <f t="shared" ref="Q3779:Q3842" si="238">E3779/D3779</f>
        <v>1.4319999999999999</v>
      </c>
      <c r="R3779" s="10">
        <f t="shared" ref="R3779:R3842" si="239">E3779/N3779</f>
        <v>48.542372881355931</v>
      </c>
      <c r="S3779" s="3" t="s">
        <v>8307</v>
      </c>
      <c r="T3779" s="3" t="s">
        <v>8349</v>
      </c>
    </row>
    <row r="3780" spans="1:20" ht="66" x14ac:dyDescent="0.2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14">
        <f t="shared" si="236"/>
        <v>42049.735879629625</v>
      </c>
      <c r="J3780" s="3">
        <v>1423942780</v>
      </c>
      <c r="K3780" s="14">
        <f t="shared" si="237"/>
        <v>41989.735879629625</v>
      </c>
      <c r="L3780" s="3">
        <v>1418758780</v>
      </c>
      <c r="M3780" s="3" t="b">
        <v>0</v>
      </c>
      <c r="N3780" s="3">
        <v>36</v>
      </c>
      <c r="O3780" s="3" t="b">
        <v>1</v>
      </c>
      <c r="P3780" s="3" t="s">
        <v>8300</v>
      </c>
      <c r="Q3780" s="8">
        <f t="shared" si="238"/>
        <v>1.0504166666666668</v>
      </c>
      <c r="R3780" s="10">
        <f t="shared" si="239"/>
        <v>70.027777777777771</v>
      </c>
      <c r="S3780" s="3" t="s">
        <v>8307</v>
      </c>
      <c r="T3780" s="3" t="s">
        <v>8349</v>
      </c>
    </row>
    <row r="3781" spans="1:20" ht="44" x14ac:dyDescent="0.2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14">
        <f t="shared" si="236"/>
        <v>42455.61041666667</v>
      </c>
      <c r="J3781" s="3">
        <v>1459010340</v>
      </c>
      <c r="K3781" s="14">
        <f t="shared" si="237"/>
        <v>42425.652083333327</v>
      </c>
      <c r="L3781" s="3">
        <v>1456421940</v>
      </c>
      <c r="M3781" s="3" t="b">
        <v>0</v>
      </c>
      <c r="N3781" s="3">
        <v>115</v>
      </c>
      <c r="O3781" s="3" t="b">
        <v>1</v>
      </c>
      <c r="P3781" s="3" t="s">
        <v>8300</v>
      </c>
      <c r="Q3781" s="8">
        <f t="shared" si="238"/>
        <v>1.0398000000000001</v>
      </c>
      <c r="R3781" s="10">
        <f t="shared" si="239"/>
        <v>135.62608695652173</v>
      </c>
      <c r="S3781" s="3" t="s">
        <v>8307</v>
      </c>
      <c r="T3781" s="3" t="s">
        <v>8349</v>
      </c>
    </row>
    <row r="3782" spans="1:20" ht="88" x14ac:dyDescent="0.2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14">
        <f t="shared" si="236"/>
        <v>42198.754166666658</v>
      </c>
      <c r="J3782" s="3">
        <v>1436817960</v>
      </c>
      <c r="K3782" s="14">
        <f t="shared" si="237"/>
        <v>42166.136400462965</v>
      </c>
      <c r="L3782" s="3">
        <v>1433999785</v>
      </c>
      <c r="M3782" s="3" t="b">
        <v>0</v>
      </c>
      <c r="N3782" s="3">
        <v>30</v>
      </c>
      <c r="O3782" s="3" t="b">
        <v>1</v>
      </c>
      <c r="P3782" s="3" t="s">
        <v>8300</v>
      </c>
      <c r="Q3782" s="8">
        <f t="shared" si="238"/>
        <v>1.2</v>
      </c>
      <c r="R3782" s="10">
        <f t="shared" si="239"/>
        <v>100</v>
      </c>
      <c r="S3782" s="3" t="s">
        <v>8307</v>
      </c>
      <c r="T3782" s="3" t="s">
        <v>8349</v>
      </c>
    </row>
    <row r="3783" spans="1:20" ht="110" x14ac:dyDescent="0.2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14">
        <f t="shared" si="236"/>
        <v>41890.799594907403</v>
      </c>
      <c r="J3783" s="3">
        <v>1410210685</v>
      </c>
      <c r="K3783" s="14">
        <f t="shared" si="237"/>
        <v>41865.799594907403</v>
      </c>
      <c r="L3783" s="3">
        <v>1408050685</v>
      </c>
      <c r="M3783" s="3" t="b">
        <v>0</v>
      </c>
      <c r="N3783" s="3">
        <v>52</v>
      </c>
      <c r="O3783" s="3" t="b">
        <v>1</v>
      </c>
      <c r="P3783" s="3" t="s">
        <v>8300</v>
      </c>
      <c r="Q3783" s="8">
        <f t="shared" si="238"/>
        <v>1.0966666666666667</v>
      </c>
      <c r="R3783" s="10">
        <f t="shared" si="239"/>
        <v>94.90384615384616</v>
      </c>
      <c r="S3783" s="3" t="s">
        <v>8307</v>
      </c>
      <c r="T3783" s="3" t="s">
        <v>8349</v>
      </c>
    </row>
    <row r="3784" spans="1:20" ht="110" x14ac:dyDescent="0.2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14">
        <f t="shared" si="236"/>
        <v>42575.874999999993</v>
      </c>
      <c r="J3784" s="3">
        <v>1469401200</v>
      </c>
      <c r="K3784" s="14">
        <f t="shared" si="237"/>
        <v>42546.778900462959</v>
      </c>
      <c r="L3784" s="3">
        <v>1466887297</v>
      </c>
      <c r="M3784" s="3" t="b">
        <v>0</v>
      </c>
      <c r="N3784" s="3">
        <v>27</v>
      </c>
      <c r="O3784" s="3" t="b">
        <v>1</v>
      </c>
      <c r="P3784" s="3" t="s">
        <v>8300</v>
      </c>
      <c r="Q3784" s="8">
        <f t="shared" si="238"/>
        <v>1.0175000000000001</v>
      </c>
      <c r="R3784" s="10">
        <f t="shared" si="239"/>
        <v>75.370370370370367</v>
      </c>
      <c r="S3784" s="3" t="s">
        <v>8307</v>
      </c>
      <c r="T3784" s="3" t="s">
        <v>8349</v>
      </c>
    </row>
    <row r="3785" spans="1:20" ht="88" x14ac:dyDescent="0.2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14">
        <f t="shared" si="236"/>
        <v>42444.583333333336</v>
      </c>
      <c r="J3785" s="3">
        <v>1458057600</v>
      </c>
      <c r="K3785" s="14">
        <f t="shared" si="237"/>
        <v>42420.056944444441</v>
      </c>
      <c r="L3785" s="3">
        <v>1455938520</v>
      </c>
      <c r="M3785" s="3" t="b">
        <v>0</v>
      </c>
      <c r="N3785" s="3">
        <v>24</v>
      </c>
      <c r="O3785" s="3" t="b">
        <v>1</v>
      </c>
      <c r="P3785" s="3" t="s">
        <v>8300</v>
      </c>
      <c r="Q3785" s="8">
        <f t="shared" si="238"/>
        <v>1.2891666666666666</v>
      </c>
      <c r="R3785" s="10">
        <f t="shared" si="239"/>
        <v>64.458333333333329</v>
      </c>
      <c r="S3785" s="3" t="s">
        <v>8307</v>
      </c>
      <c r="T3785" s="3" t="s">
        <v>8349</v>
      </c>
    </row>
    <row r="3786" spans="1:20" ht="88" x14ac:dyDescent="0.2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14">
        <f t="shared" si="236"/>
        <v>42561.897361111107</v>
      </c>
      <c r="J3786" s="3">
        <v>1468193532</v>
      </c>
      <c r="K3786" s="14">
        <f t="shared" si="237"/>
        <v>42531.897361111107</v>
      </c>
      <c r="L3786" s="3">
        <v>1465601532</v>
      </c>
      <c r="M3786" s="3" t="b">
        <v>0</v>
      </c>
      <c r="N3786" s="3">
        <v>10</v>
      </c>
      <c r="O3786" s="3" t="b">
        <v>1</v>
      </c>
      <c r="P3786" s="3" t="s">
        <v>8300</v>
      </c>
      <c r="Q3786" s="8">
        <f t="shared" si="238"/>
        <v>1.1499999999999999</v>
      </c>
      <c r="R3786" s="10">
        <f t="shared" si="239"/>
        <v>115</v>
      </c>
      <c r="S3786" s="3" t="s">
        <v>8307</v>
      </c>
      <c r="T3786" s="3" t="s">
        <v>8349</v>
      </c>
    </row>
    <row r="3787" spans="1:20" ht="88" x14ac:dyDescent="0.2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14">
        <f t="shared" si="236"/>
        <v>42584.335416666661</v>
      </c>
      <c r="J3787" s="3">
        <v>1470132180</v>
      </c>
      <c r="K3787" s="14">
        <f t="shared" si="237"/>
        <v>42548.555196759255</v>
      </c>
      <c r="L3787" s="3">
        <v>1467040769</v>
      </c>
      <c r="M3787" s="3" t="b">
        <v>0</v>
      </c>
      <c r="N3787" s="3">
        <v>30</v>
      </c>
      <c r="O3787" s="3" t="b">
        <v>1</v>
      </c>
      <c r="P3787" s="3" t="s">
        <v>8300</v>
      </c>
      <c r="Q3787" s="8">
        <f t="shared" si="238"/>
        <v>1.5075000000000001</v>
      </c>
      <c r="R3787" s="10">
        <f t="shared" si="239"/>
        <v>100.5</v>
      </c>
      <c r="S3787" s="3" t="s">
        <v>8307</v>
      </c>
      <c r="T3787" s="3" t="s">
        <v>8349</v>
      </c>
    </row>
    <row r="3788" spans="1:20" ht="88" x14ac:dyDescent="0.2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14">
        <f t="shared" si="236"/>
        <v>42516.954571759255</v>
      </c>
      <c r="J3788" s="3">
        <v>1464310475</v>
      </c>
      <c r="K3788" s="14">
        <f t="shared" si="237"/>
        <v>42486.954571759255</v>
      </c>
      <c r="L3788" s="3">
        <v>1461718475</v>
      </c>
      <c r="M3788" s="3" t="b">
        <v>0</v>
      </c>
      <c r="N3788" s="3">
        <v>71</v>
      </c>
      <c r="O3788" s="3" t="b">
        <v>1</v>
      </c>
      <c r="P3788" s="3" t="s">
        <v>8300</v>
      </c>
      <c r="Q3788" s="8">
        <f t="shared" si="238"/>
        <v>1.1096666666666666</v>
      </c>
      <c r="R3788" s="10">
        <f t="shared" si="239"/>
        <v>93.774647887323937</v>
      </c>
      <c r="S3788" s="3" t="s">
        <v>8307</v>
      </c>
      <c r="T3788" s="3" t="s">
        <v>8349</v>
      </c>
    </row>
    <row r="3789" spans="1:20" ht="88" x14ac:dyDescent="0.2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14">
        <f t="shared" si="236"/>
        <v>42196.082638888889</v>
      </c>
      <c r="J3789" s="3">
        <v>1436587140</v>
      </c>
      <c r="K3789" s="14">
        <f t="shared" si="237"/>
        <v>42167.451458333329</v>
      </c>
      <c r="L3789" s="3">
        <v>1434113406</v>
      </c>
      <c r="M3789" s="3" t="b">
        <v>0</v>
      </c>
      <c r="N3789" s="3">
        <v>10</v>
      </c>
      <c r="O3789" s="3" t="b">
        <v>1</v>
      </c>
      <c r="P3789" s="3" t="s">
        <v>8300</v>
      </c>
      <c r="Q3789" s="8">
        <f t="shared" si="238"/>
        <v>1.0028571428571429</v>
      </c>
      <c r="R3789" s="10">
        <f t="shared" si="239"/>
        <v>35.1</v>
      </c>
      <c r="S3789" s="3" t="s">
        <v>8307</v>
      </c>
      <c r="T3789" s="3" t="s">
        <v>8349</v>
      </c>
    </row>
    <row r="3790" spans="1:20" ht="110" x14ac:dyDescent="0.2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14">
        <f t="shared" si="236"/>
        <v>42361.595833333333</v>
      </c>
      <c r="J3790" s="3">
        <v>1450887480</v>
      </c>
      <c r="K3790" s="14">
        <f t="shared" si="237"/>
        <v>42333.612488425926</v>
      </c>
      <c r="L3790" s="3">
        <v>1448469719</v>
      </c>
      <c r="M3790" s="3" t="b">
        <v>0</v>
      </c>
      <c r="N3790" s="3">
        <v>1</v>
      </c>
      <c r="O3790" s="3" t="b">
        <v>0</v>
      </c>
      <c r="P3790" s="3" t="s">
        <v>8300</v>
      </c>
      <c r="Q3790" s="8">
        <f t="shared" si="238"/>
        <v>6.6666666666666671E-3</v>
      </c>
      <c r="R3790" s="10">
        <f t="shared" si="239"/>
        <v>500</v>
      </c>
      <c r="S3790" s="3" t="s">
        <v>8307</v>
      </c>
      <c r="T3790" s="3" t="s">
        <v>8349</v>
      </c>
    </row>
    <row r="3791" spans="1:20" ht="88" x14ac:dyDescent="0.2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14">
        <f t="shared" si="236"/>
        <v>42170.715486111112</v>
      </c>
      <c r="J3791" s="3">
        <v>1434395418</v>
      </c>
      <c r="K3791" s="14">
        <f t="shared" si="237"/>
        <v>42138.715486111112</v>
      </c>
      <c r="L3791" s="3">
        <v>1431630618</v>
      </c>
      <c r="M3791" s="3" t="b">
        <v>0</v>
      </c>
      <c r="N3791" s="3">
        <v>4</v>
      </c>
      <c r="O3791" s="3" t="b">
        <v>0</v>
      </c>
      <c r="P3791" s="3" t="s">
        <v>8300</v>
      </c>
      <c r="Q3791" s="8">
        <f t="shared" si="238"/>
        <v>3.267605633802817E-2</v>
      </c>
      <c r="R3791" s="10">
        <f t="shared" si="239"/>
        <v>29</v>
      </c>
      <c r="S3791" s="3" t="s">
        <v>8307</v>
      </c>
      <c r="T3791" s="3" t="s">
        <v>8349</v>
      </c>
    </row>
    <row r="3792" spans="1:20" ht="88" x14ac:dyDescent="0.2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14">
        <f t="shared" si="236"/>
        <v>42696.6252662037</v>
      </c>
      <c r="J3792" s="3">
        <v>1479834023</v>
      </c>
      <c r="K3792" s="14">
        <f t="shared" si="237"/>
        <v>42666.583599537036</v>
      </c>
      <c r="L3792" s="3">
        <v>1477238423</v>
      </c>
      <c r="M3792" s="3" t="b">
        <v>0</v>
      </c>
      <c r="N3792" s="3">
        <v>0</v>
      </c>
      <c r="O3792" s="3" t="b">
        <v>0</v>
      </c>
      <c r="P3792" s="3" t="s">
        <v>8300</v>
      </c>
      <c r="Q3792" s="8">
        <f t="shared" si="238"/>
        <v>0</v>
      </c>
      <c r="R3792" s="10" t="e">
        <f t="shared" si="239"/>
        <v>#DIV/0!</v>
      </c>
      <c r="S3792" s="3" t="s">
        <v>8307</v>
      </c>
      <c r="T3792" s="3" t="s">
        <v>8349</v>
      </c>
    </row>
    <row r="3793" spans="1:20" ht="66" x14ac:dyDescent="0.2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14">
        <f t="shared" si="236"/>
        <v>41826.6087037037</v>
      </c>
      <c r="J3793" s="3">
        <v>1404664592</v>
      </c>
      <c r="K3793" s="14">
        <f t="shared" si="237"/>
        <v>41766.6087037037</v>
      </c>
      <c r="L3793" s="3">
        <v>1399480592</v>
      </c>
      <c r="M3793" s="3" t="b">
        <v>0</v>
      </c>
      <c r="N3793" s="3">
        <v>0</v>
      </c>
      <c r="O3793" s="3" t="b">
        <v>0</v>
      </c>
      <c r="P3793" s="3" t="s">
        <v>8300</v>
      </c>
      <c r="Q3793" s="8">
        <f t="shared" si="238"/>
        <v>0</v>
      </c>
      <c r="R3793" s="10" t="e">
        <f t="shared" si="239"/>
        <v>#DIV/0!</v>
      </c>
      <c r="S3793" s="3" t="s">
        <v>8307</v>
      </c>
      <c r="T3793" s="3" t="s">
        <v>8349</v>
      </c>
    </row>
    <row r="3794" spans="1:20" ht="66" x14ac:dyDescent="0.2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14">
        <f t="shared" si="236"/>
        <v>42200.363680555551</v>
      </c>
      <c r="J3794" s="3">
        <v>1436957022</v>
      </c>
      <c r="K3794" s="14">
        <f t="shared" si="237"/>
        <v>42170.363680555551</v>
      </c>
      <c r="L3794" s="3">
        <v>1434365022</v>
      </c>
      <c r="M3794" s="3" t="b">
        <v>0</v>
      </c>
      <c r="N3794" s="3">
        <v>2</v>
      </c>
      <c r="O3794" s="3" t="b">
        <v>0</v>
      </c>
      <c r="P3794" s="3" t="s">
        <v>8300</v>
      </c>
      <c r="Q3794" s="8">
        <f t="shared" si="238"/>
        <v>2.8E-3</v>
      </c>
      <c r="R3794" s="10">
        <f t="shared" si="239"/>
        <v>17.5</v>
      </c>
      <c r="S3794" s="3" t="s">
        <v>8307</v>
      </c>
      <c r="T3794" s="3" t="s">
        <v>8349</v>
      </c>
    </row>
    <row r="3795" spans="1:20" ht="88" x14ac:dyDescent="0.2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14">
        <f t="shared" si="236"/>
        <v>41989.85565972222</v>
      </c>
      <c r="J3795" s="3">
        <v>1418769129</v>
      </c>
      <c r="K3795" s="14">
        <f t="shared" si="237"/>
        <v>41968.85565972222</v>
      </c>
      <c r="L3795" s="3">
        <v>1416954729</v>
      </c>
      <c r="M3795" s="3" t="b">
        <v>0</v>
      </c>
      <c r="N3795" s="3">
        <v>24</v>
      </c>
      <c r="O3795" s="3" t="b">
        <v>0</v>
      </c>
      <c r="P3795" s="3" t="s">
        <v>8300</v>
      </c>
      <c r="Q3795" s="8">
        <f t="shared" si="238"/>
        <v>0.59657142857142853</v>
      </c>
      <c r="R3795" s="10">
        <f t="shared" si="239"/>
        <v>174</v>
      </c>
      <c r="S3795" s="3" t="s">
        <v>8307</v>
      </c>
      <c r="T3795" s="3" t="s">
        <v>8349</v>
      </c>
    </row>
    <row r="3796" spans="1:20" ht="88" x14ac:dyDescent="0.2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14">
        <f t="shared" si="236"/>
        <v>42162.497152777774</v>
      </c>
      <c r="J3796" s="3">
        <v>1433685354</v>
      </c>
      <c r="K3796" s="14">
        <f t="shared" si="237"/>
        <v>42132.497152777774</v>
      </c>
      <c r="L3796" s="3">
        <v>1431093354</v>
      </c>
      <c r="M3796" s="3" t="b">
        <v>0</v>
      </c>
      <c r="N3796" s="3">
        <v>1</v>
      </c>
      <c r="O3796" s="3" t="b">
        <v>0</v>
      </c>
      <c r="P3796" s="3" t="s">
        <v>8300</v>
      </c>
      <c r="Q3796" s="8">
        <f t="shared" si="238"/>
        <v>0.01</v>
      </c>
      <c r="R3796" s="10">
        <f t="shared" si="239"/>
        <v>50</v>
      </c>
      <c r="S3796" s="3" t="s">
        <v>8307</v>
      </c>
      <c r="T3796" s="3" t="s">
        <v>8349</v>
      </c>
    </row>
    <row r="3797" spans="1:20" ht="88" x14ac:dyDescent="0.2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14">
        <f t="shared" si="236"/>
        <v>42244.854166666664</v>
      </c>
      <c r="J3797" s="3">
        <v>1440801000</v>
      </c>
      <c r="K3797" s="14">
        <f t="shared" si="237"/>
        <v>42201.352893518517</v>
      </c>
      <c r="L3797" s="3">
        <v>1437042490</v>
      </c>
      <c r="M3797" s="3" t="b">
        <v>0</v>
      </c>
      <c r="N3797" s="3">
        <v>2</v>
      </c>
      <c r="O3797" s="3" t="b">
        <v>0</v>
      </c>
      <c r="P3797" s="3" t="s">
        <v>8300</v>
      </c>
      <c r="Q3797" s="8">
        <f t="shared" si="238"/>
        <v>1.6666666666666666E-2</v>
      </c>
      <c r="R3797" s="10">
        <f t="shared" si="239"/>
        <v>5</v>
      </c>
      <c r="S3797" s="3" t="s">
        <v>8307</v>
      </c>
      <c r="T3797" s="3" t="s">
        <v>8349</v>
      </c>
    </row>
    <row r="3798" spans="1:20" ht="88" x14ac:dyDescent="0.2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14">
        <f t="shared" si="236"/>
        <v>42748.946250000001</v>
      </c>
      <c r="J3798" s="3">
        <v>1484354556</v>
      </c>
      <c r="K3798" s="14">
        <f t="shared" si="237"/>
        <v>42688.946250000001</v>
      </c>
      <c r="L3798" s="3">
        <v>1479170556</v>
      </c>
      <c r="M3798" s="3" t="b">
        <v>0</v>
      </c>
      <c r="N3798" s="3">
        <v>1</v>
      </c>
      <c r="O3798" s="3" t="b">
        <v>0</v>
      </c>
      <c r="P3798" s="3" t="s">
        <v>8300</v>
      </c>
      <c r="Q3798" s="8">
        <f t="shared" si="238"/>
        <v>4.4444444444444447E-5</v>
      </c>
      <c r="R3798" s="10">
        <f t="shared" si="239"/>
        <v>1</v>
      </c>
      <c r="S3798" s="3" t="s">
        <v>8307</v>
      </c>
      <c r="T3798" s="3" t="s">
        <v>8349</v>
      </c>
    </row>
    <row r="3799" spans="1:20" ht="110" x14ac:dyDescent="0.2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14">
        <f t="shared" si="236"/>
        <v>42114.798206018517</v>
      </c>
      <c r="J3799" s="3">
        <v>1429564165</v>
      </c>
      <c r="K3799" s="14">
        <f t="shared" si="237"/>
        <v>42084.798206018517</v>
      </c>
      <c r="L3799" s="3">
        <v>1426972165</v>
      </c>
      <c r="M3799" s="3" t="b">
        <v>0</v>
      </c>
      <c r="N3799" s="3">
        <v>37</v>
      </c>
      <c r="O3799" s="3" t="b">
        <v>0</v>
      </c>
      <c r="P3799" s="3" t="s">
        <v>8300</v>
      </c>
      <c r="Q3799" s="8">
        <f t="shared" si="238"/>
        <v>0.89666666666666661</v>
      </c>
      <c r="R3799" s="10">
        <f t="shared" si="239"/>
        <v>145.40540540540542</v>
      </c>
      <c r="S3799" s="3" t="s">
        <v>8307</v>
      </c>
      <c r="T3799" s="3" t="s">
        <v>8349</v>
      </c>
    </row>
    <row r="3800" spans="1:20" ht="88" x14ac:dyDescent="0.2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14">
        <f t="shared" si="236"/>
        <v>41861.639444444445</v>
      </c>
      <c r="J3800" s="3">
        <v>1407691248</v>
      </c>
      <c r="K3800" s="14">
        <f t="shared" si="237"/>
        <v>41831.639444444438</v>
      </c>
      <c r="L3800" s="3">
        <v>1405099248</v>
      </c>
      <c r="M3800" s="3" t="b">
        <v>0</v>
      </c>
      <c r="N3800" s="3">
        <v>5</v>
      </c>
      <c r="O3800" s="3" t="b">
        <v>0</v>
      </c>
      <c r="P3800" s="3" t="s">
        <v>8300</v>
      </c>
      <c r="Q3800" s="8">
        <f t="shared" si="238"/>
        <v>1.4642857142857143E-2</v>
      </c>
      <c r="R3800" s="10">
        <f t="shared" si="239"/>
        <v>205</v>
      </c>
      <c r="S3800" s="3" t="s">
        <v>8307</v>
      </c>
      <c r="T3800" s="3" t="s">
        <v>8349</v>
      </c>
    </row>
    <row r="3801" spans="1:20" ht="66" x14ac:dyDescent="0.2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14">
        <f t="shared" si="236"/>
        <v>42440.847719907404</v>
      </c>
      <c r="J3801" s="3">
        <v>1457734843</v>
      </c>
      <c r="K3801" s="14">
        <f t="shared" si="237"/>
        <v>42410.847719907404</v>
      </c>
      <c r="L3801" s="3">
        <v>1455142843</v>
      </c>
      <c r="M3801" s="3" t="b">
        <v>0</v>
      </c>
      <c r="N3801" s="3">
        <v>4</v>
      </c>
      <c r="O3801" s="3" t="b">
        <v>0</v>
      </c>
      <c r="P3801" s="3" t="s">
        <v>8300</v>
      </c>
      <c r="Q3801" s="8">
        <f t="shared" si="238"/>
        <v>4.02E-2</v>
      </c>
      <c r="R3801" s="10">
        <f t="shared" si="239"/>
        <v>100.5</v>
      </c>
      <c r="S3801" s="3" t="s">
        <v>8307</v>
      </c>
      <c r="T3801" s="3" t="s">
        <v>8349</v>
      </c>
    </row>
    <row r="3802" spans="1:20" ht="110" x14ac:dyDescent="0.2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14">
        <f t="shared" si="236"/>
        <v>42015.124305555553</v>
      </c>
      <c r="J3802" s="3">
        <v>1420952340</v>
      </c>
      <c r="K3802" s="14">
        <f t="shared" si="237"/>
        <v>41982.653738425921</v>
      </c>
      <c r="L3802" s="3">
        <v>1418146883</v>
      </c>
      <c r="M3802" s="3" t="b">
        <v>0</v>
      </c>
      <c r="N3802" s="3">
        <v>16</v>
      </c>
      <c r="O3802" s="3" t="b">
        <v>0</v>
      </c>
      <c r="P3802" s="3" t="s">
        <v>8300</v>
      </c>
      <c r="Q3802" s="8">
        <f t="shared" si="238"/>
        <v>4.0045454545454544E-2</v>
      </c>
      <c r="R3802" s="10">
        <f t="shared" si="239"/>
        <v>55.0625</v>
      </c>
      <c r="S3802" s="3" t="s">
        <v>8307</v>
      </c>
      <c r="T3802" s="3" t="s">
        <v>8349</v>
      </c>
    </row>
    <row r="3803" spans="1:20" ht="88" x14ac:dyDescent="0.2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14">
        <f t="shared" si="236"/>
        <v>42006.592777777776</v>
      </c>
      <c r="J3803" s="3">
        <v>1420215216</v>
      </c>
      <c r="K3803" s="14">
        <f t="shared" si="237"/>
        <v>41975.592777777776</v>
      </c>
      <c r="L3803" s="3">
        <v>1417536816</v>
      </c>
      <c r="M3803" s="3" t="b">
        <v>0</v>
      </c>
      <c r="N3803" s="3">
        <v>9</v>
      </c>
      <c r="O3803" s="3" t="b">
        <v>0</v>
      </c>
      <c r="P3803" s="3" t="s">
        <v>8300</v>
      </c>
      <c r="Q3803" s="8">
        <f t="shared" si="238"/>
        <v>8.5199999999999998E-2</v>
      </c>
      <c r="R3803" s="10">
        <f t="shared" si="239"/>
        <v>47.333333333333336</v>
      </c>
      <c r="S3803" s="3" t="s">
        <v>8307</v>
      </c>
      <c r="T3803" s="3" t="s">
        <v>8349</v>
      </c>
    </row>
    <row r="3804" spans="1:20" ht="88" x14ac:dyDescent="0.2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14">
        <f t="shared" si="236"/>
        <v>42299.042893518512</v>
      </c>
      <c r="J3804" s="3">
        <v>1445482906</v>
      </c>
      <c r="K3804" s="14">
        <f t="shared" si="237"/>
        <v>42269.042893518512</v>
      </c>
      <c r="L3804" s="3">
        <v>1442890906</v>
      </c>
      <c r="M3804" s="3" t="b">
        <v>0</v>
      </c>
      <c r="N3804" s="3">
        <v>0</v>
      </c>
      <c r="O3804" s="3" t="b">
        <v>0</v>
      </c>
      <c r="P3804" s="3" t="s">
        <v>8300</v>
      </c>
      <c r="Q3804" s="8">
        <f t="shared" si="238"/>
        <v>0</v>
      </c>
      <c r="R3804" s="10" t="e">
        <f t="shared" si="239"/>
        <v>#DIV/0!</v>
      </c>
      <c r="S3804" s="3" t="s">
        <v>8307</v>
      </c>
      <c r="T3804" s="3" t="s">
        <v>8349</v>
      </c>
    </row>
    <row r="3805" spans="1:20" ht="44" x14ac:dyDescent="0.2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14">
        <f t="shared" si="236"/>
        <v>42433.888518518514</v>
      </c>
      <c r="J3805" s="3">
        <v>1457133568</v>
      </c>
      <c r="K3805" s="14">
        <f t="shared" si="237"/>
        <v>42403.888518518514</v>
      </c>
      <c r="L3805" s="3">
        <v>1454541568</v>
      </c>
      <c r="M3805" s="3" t="b">
        <v>0</v>
      </c>
      <c r="N3805" s="3">
        <v>40</v>
      </c>
      <c r="O3805" s="3" t="b">
        <v>0</v>
      </c>
      <c r="P3805" s="3" t="s">
        <v>8300</v>
      </c>
      <c r="Q3805" s="8">
        <f t="shared" si="238"/>
        <v>0.19650000000000001</v>
      </c>
      <c r="R3805" s="10">
        <f t="shared" si="239"/>
        <v>58.95</v>
      </c>
      <c r="S3805" s="3" t="s">
        <v>8307</v>
      </c>
      <c r="T3805" s="3" t="s">
        <v>8349</v>
      </c>
    </row>
    <row r="3806" spans="1:20" ht="88" x14ac:dyDescent="0.2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14">
        <f t="shared" si="236"/>
        <v>42582.208333333336</v>
      </c>
      <c r="J3806" s="3">
        <v>1469948400</v>
      </c>
      <c r="K3806" s="14">
        <f t="shared" si="237"/>
        <v>42526.926203703704</v>
      </c>
      <c r="L3806" s="3">
        <v>1465172024</v>
      </c>
      <c r="M3806" s="3" t="b">
        <v>0</v>
      </c>
      <c r="N3806" s="3">
        <v>0</v>
      </c>
      <c r="O3806" s="3" t="b">
        <v>0</v>
      </c>
      <c r="P3806" s="3" t="s">
        <v>8300</v>
      </c>
      <c r="Q3806" s="8">
        <f t="shared" si="238"/>
        <v>0</v>
      </c>
      <c r="R3806" s="10" t="e">
        <f t="shared" si="239"/>
        <v>#DIV/0!</v>
      </c>
      <c r="S3806" s="3" t="s">
        <v>8307</v>
      </c>
      <c r="T3806" s="3" t="s">
        <v>8349</v>
      </c>
    </row>
    <row r="3807" spans="1:20" ht="88" x14ac:dyDescent="0.2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14">
        <f t="shared" si="236"/>
        <v>41909.803703703699</v>
      </c>
      <c r="J3807" s="3">
        <v>1411852640</v>
      </c>
      <c r="K3807" s="14">
        <f t="shared" si="237"/>
        <v>41849.803703703699</v>
      </c>
      <c r="L3807" s="3">
        <v>1406668640</v>
      </c>
      <c r="M3807" s="3" t="b">
        <v>0</v>
      </c>
      <c r="N3807" s="3">
        <v>2</v>
      </c>
      <c r="O3807" s="3" t="b">
        <v>0</v>
      </c>
      <c r="P3807" s="3" t="s">
        <v>8300</v>
      </c>
      <c r="Q3807" s="8">
        <f t="shared" si="238"/>
        <v>2.0000000000000002E-5</v>
      </c>
      <c r="R3807" s="10">
        <f t="shared" si="239"/>
        <v>1.5</v>
      </c>
      <c r="S3807" s="3" t="s">
        <v>8307</v>
      </c>
      <c r="T3807" s="3" t="s">
        <v>8349</v>
      </c>
    </row>
    <row r="3808" spans="1:20" ht="88" x14ac:dyDescent="0.2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14">
        <f t="shared" si="236"/>
        <v>41819.175706018512</v>
      </c>
      <c r="J3808" s="3">
        <v>1404022381</v>
      </c>
      <c r="K3808" s="14">
        <f t="shared" si="237"/>
        <v>41799.175706018512</v>
      </c>
      <c r="L3808" s="3">
        <v>1402294381</v>
      </c>
      <c r="M3808" s="3" t="b">
        <v>0</v>
      </c>
      <c r="N3808" s="3">
        <v>1</v>
      </c>
      <c r="O3808" s="3" t="b">
        <v>0</v>
      </c>
      <c r="P3808" s="3" t="s">
        <v>8300</v>
      </c>
      <c r="Q3808" s="8">
        <f t="shared" si="238"/>
        <v>6.6666666666666664E-4</v>
      </c>
      <c r="R3808" s="10">
        <f t="shared" si="239"/>
        <v>5</v>
      </c>
      <c r="S3808" s="3" t="s">
        <v>8307</v>
      </c>
      <c r="T3808" s="3" t="s">
        <v>8349</v>
      </c>
    </row>
    <row r="3809" spans="1:20" ht="88" x14ac:dyDescent="0.2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14">
        <f t="shared" si="236"/>
        <v>42097.825682870367</v>
      </c>
      <c r="J3809" s="3">
        <v>1428097739</v>
      </c>
      <c r="K3809" s="14">
        <f t="shared" si="237"/>
        <v>42090.825682870367</v>
      </c>
      <c r="L3809" s="3">
        <v>1427492939</v>
      </c>
      <c r="M3809" s="3" t="b">
        <v>0</v>
      </c>
      <c r="N3809" s="3">
        <v>9</v>
      </c>
      <c r="O3809" s="3" t="b">
        <v>0</v>
      </c>
      <c r="P3809" s="3" t="s">
        <v>8300</v>
      </c>
      <c r="Q3809" s="8">
        <f t="shared" si="238"/>
        <v>0.30333333333333334</v>
      </c>
      <c r="R3809" s="10">
        <f t="shared" si="239"/>
        <v>50.555555555555557</v>
      </c>
      <c r="S3809" s="3" t="s">
        <v>8307</v>
      </c>
      <c r="T3809" s="3" t="s">
        <v>8349</v>
      </c>
    </row>
    <row r="3810" spans="1:20" ht="88" x14ac:dyDescent="0.2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14">
        <f t="shared" si="236"/>
        <v>42119.328923611109</v>
      </c>
      <c r="J3810" s="3">
        <v>1429955619</v>
      </c>
      <c r="K3810" s="14">
        <f t="shared" si="237"/>
        <v>42059.37059027778</v>
      </c>
      <c r="L3810" s="3">
        <v>1424775219</v>
      </c>
      <c r="M3810" s="3" t="b">
        <v>0</v>
      </c>
      <c r="N3810" s="3">
        <v>24</v>
      </c>
      <c r="O3810" s="3" t="b">
        <v>1</v>
      </c>
      <c r="P3810" s="3" t="s">
        <v>8266</v>
      </c>
      <c r="Q3810" s="8">
        <f t="shared" si="238"/>
        <v>1</v>
      </c>
      <c r="R3810" s="10">
        <f t="shared" si="239"/>
        <v>41.666666666666664</v>
      </c>
      <c r="S3810" s="3" t="s">
        <v>8307</v>
      </c>
      <c r="T3810" s="3" t="s">
        <v>8308</v>
      </c>
    </row>
    <row r="3811" spans="1:20" ht="110" x14ac:dyDescent="0.2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14">
        <f t="shared" si="236"/>
        <v>41850.875</v>
      </c>
      <c r="J3811" s="3">
        <v>1406761200</v>
      </c>
      <c r="K3811" s="14">
        <f t="shared" si="237"/>
        <v>41800.443368055552</v>
      </c>
      <c r="L3811" s="3">
        <v>1402403907</v>
      </c>
      <c r="M3811" s="3" t="b">
        <v>0</v>
      </c>
      <c r="N3811" s="3">
        <v>38</v>
      </c>
      <c r="O3811" s="3" t="b">
        <v>1</v>
      </c>
      <c r="P3811" s="3" t="s">
        <v>8266</v>
      </c>
      <c r="Q3811" s="8">
        <f t="shared" si="238"/>
        <v>1.0125</v>
      </c>
      <c r="R3811" s="10">
        <f t="shared" si="239"/>
        <v>53.289473684210527</v>
      </c>
      <c r="S3811" s="3" t="s">
        <v>8307</v>
      </c>
      <c r="T3811" s="3" t="s">
        <v>8308</v>
      </c>
    </row>
    <row r="3812" spans="1:20" ht="88" x14ac:dyDescent="0.2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14">
        <f t="shared" si="236"/>
        <v>42084.724050925921</v>
      </c>
      <c r="J3812" s="3">
        <v>1426965758</v>
      </c>
      <c r="K3812" s="14">
        <f t="shared" si="237"/>
        <v>42054.765717592592</v>
      </c>
      <c r="L3812" s="3">
        <v>1424377358</v>
      </c>
      <c r="M3812" s="3" t="b">
        <v>0</v>
      </c>
      <c r="N3812" s="3">
        <v>26</v>
      </c>
      <c r="O3812" s="3" t="b">
        <v>1</v>
      </c>
      <c r="P3812" s="3" t="s">
        <v>8266</v>
      </c>
      <c r="Q3812" s="8">
        <f t="shared" si="238"/>
        <v>1.2173333333333334</v>
      </c>
      <c r="R3812" s="10">
        <f t="shared" si="239"/>
        <v>70.230769230769226</v>
      </c>
      <c r="S3812" s="3" t="s">
        <v>8307</v>
      </c>
      <c r="T3812" s="3" t="s">
        <v>8308</v>
      </c>
    </row>
    <row r="3813" spans="1:20" ht="88" x14ac:dyDescent="0.2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14">
        <f t="shared" si="236"/>
        <v>42521.374999999993</v>
      </c>
      <c r="J3813" s="3">
        <v>1464692400</v>
      </c>
      <c r="K3813" s="14">
        <f t="shared" si="237"/>
        <v>42487.543668981474</v>
      </c>
      <c r="L3813" s="3">
        <v>1461769373</v>
      </c>
      <c r="M3813" s="3" t="b">
        <v>0</v>
      </c>
      <c r="N3813" s="3">
        <v>19</v>
      </c>
      <c r="O3813" s="3" t="b">
        <v>1</v>
      </c>
      <c r="P3813" s="3" t="s">
        <v>8266</v>
      </c>
      <c r="Q3813" s="8">
        <f t="shared" si="238"/>
        <v>3.3</v>
      </c>
      <c r="R3813" s="10">
        <f t="shared" si="239"/>
        <v>43.421052631578945</v>
      </c>
      <c r="S3813" s="3" t="s">
        <v>8307</v>
      </c>
      <c r="T3813" s="3" t="s">
        <v>8308</v>
      </c>
    </row>
    <row r="3814" spans="1:20" ht="88" x14ac:dyDescent="0.2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14">
        <f t="shared" si="236"/>
        <v>42156.082638888889</v>
      </c>
      <c r="J3814" s="3">
        <v>1433131140</v>
      </c>
      <c r="K3814" s="14">
        <f t="shared" si="237"/>
        <v>42109.667916666665</v>
      </c>
      <c r="L3814" s="3">
        <v>1429120908</v>
      </c>
      <c r="M3814" s="3" t="b">
        <v>0</v>
      </c>
      <c r="N3814" s="3">
        <v>11</v>
      </c>
      <c r="O3814" s="3" t="b">
        <v>1</v>
      </c>
      <c r="P3814" s="3" t="s">
        <v>8266</v>
      </c>
      <c r="Q3814" s="8">
        <f t="shared" si="238"/>
        <v>1.0954999999999999</v>
      </c>
      <c r="R3814" s="10">
        <f t="shared" si="239"/>
        <v>199.18181818181819</v>
      </c>
      <c r="S3814" s="3" t="s">
        <v>8307</v>
      </c>
      <c r="T3814" s="3" t="s">
        <v>8308</v>
      </c>
    </row>
    <row r="3815" spans="1:20" ht="110" x14ac:dyDescent="0.2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14">
        <f t="shared" si="236"/>
        <v>42535.821527777771</v>
      </c>
      <c r="J3815" s="3">
        <v>1465940580</v>
      </c>
      <c r="K3815" s="14">
        <f t="shared" si="237"/>
        <v>42497.192372685182</v>
      </c>
      <c r="L3815" s="3">
        <v>1462603021</v>
      </c>
      <c r="M3815" s="3" t="b">
        <v>0</v>
      </c>
      <c r="N3815" s="3">
        <v>27</v>
      </c>
      <c r="O3815" s="3" t="b">
        <v>1</v>
      </c>
      <c r="P3815" s="3" t="s">
        <v>8266</v>
      </c>
      <c r="Q3815" s="8">
        <f t="shared" si="238"/>
        <v>1.0095190476190474</v>
      </c>
      <c r="R3815" s="10">
        <f t="shared" si="239"/>
        <v>78.518148148148143</v>
      </c>
      <c r="S3815" s="3" t="s">
        <v>8307</v>
      </c>
      <c r="T3815" s="3" t="s">
        <v>8308</v>
      </c>
    </row>
    <row r="3816" spans="1:20" ht="110" x14ac:dyDescent="0.2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14">
        <f t="shared" si="236"/>
        <v>42095.082638888889</v>
      </c>
      <c r="J3816" s="3">
        <v>1427860740</v>
      </c>
      <c r="K3816" s="14">
        <f t="shared" si="237"/>
        <v>42058.820740740739</v>
      </c>
      <c r="L3816" s="3">
        <v>1424727712</v>
      </c>
      <c r="M3816" s="3" t="b">
        <v>0</v>
      </c>
      <c r="N3816" s="3">
        <v>34</v>
      </c>
      <c r="O3816" s="3" t="b">
        <v>1</v>
      </c>
      <c r="P3816" s="3" t="s">
        <v>8266</v>
      </c>
      <c r="Q3816" s="8">
        <f t="shared" si="238"/>
        <v>1.4013333333333333</v>
      </c>
      <c r="R3816" s="10">
        <f t="shared" si="239"/>
        <v>61.823529411764703</v>
      </c>
      <c r="S3816" s="3" t="s">
        <v>8307</v>
      </c>
      <c r="T3816" s="3" t="s">
        <v>8308</v>
      </c>
    </row>
    <row r="3817" spans="1:20" ht="66" x14ac:dyDescent="0.2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14">
        <f t="shared" si="236"/>
        <v>42236.874999999993</v>
      </c>
      <c r="J3817" s="3">
        <v>1440111600</v>
      </c>
      <c r="K3817" s="14">
        <f t="shared" si="237"/>
        <v>42207.176585648143</v>
      </c>
      <c r="L3817" s="3">
        <v>1437545657</v>
      </c>
      <c r="M3817" s="3" t="b">
        <v>0</v>
      </c>
      <c r="N3817" s="3">
        <v>20</v>
      </c>
      <c r="O3817" s="3" t="b">
        <v>1</v>
      </c>
      <c r="P3817" s="3" t="s">
        <v>8266</v>
      </c>
      <c r="Q3817" s="8">
        <f t="shared" si="238"/>
        <v>1.0000100000000001</v>
      </c>
      <c r="R3817" s="10">
        <f t="shared" si="239"/>
        <v>50.000500000000002</v>
      </c>
      <c r="S3817" s="3" t="s">
        <v>8307</v>
      </c>
      <c r="T3817" s="3" t="s">
        <v>8308</v>
      </c>
    </row>
    <row r="3818" spans="1:20" ht="88" x14ac:dyDescent="0.2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14">
        <f t="shared" si="236"/>
        <v>41837.606747685182</v>
      </c>
      <c r="J3818" s="3">
        <v>1405614823</v>
      </c>
      <c r="K3818" s="14">
        <f t="shared" si="237"/>
        <v>41807.606747685182</v>
      </c>
      <c r="L3818" s="3">
        <v>1403022823</v>
      </c>
      <c r="M3818" s="3" t="b">
        <v>0</v>
      </c>
      <c r="N3818" s="3">
        <v>37</v>
      </c>
      <c r="O3818" s="3" t="b">
        <v>1</v>
      </c>
      <c r="P3818" s="3" t="s">
        <v>8266</v>
      </c>
      <c r="Q3818" s="8">
        <f t="shared" si="238"/>
        <v>1.19238</v>
      </c>
      <c r="R3818" s="10">
        <f t="shared" si="239"/>
        <v>48.339729729729726</v>
      </c>
      <c r="S3818" s="3" t="s">
        <v>8307</v>
      </c>
      <c r="T3818" s="3" t="s">
        <v>8308</v>
      </c>
    </row>
    <row r="3819" spans="1:20" ht="110" x14ac:dyDescent="0.2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14">
        <f t="shared" si="236"/>
        <v>42301.082638888889</v>
      </c>
      <c r="J3819" s="3">
        <v>1445659140</v>
      </c>
      <c r="K3819" s="14">
        <f t="shared" si="237"/>
        <v>42284.613611111105</v>
      </c>
      <c r="L3819" s="3">
        <v>1444236216</v>
      </c>
      <c r="M3819" s="3" t="b">
        <v>0</v>
      </c>
      <c r="N3819" s="3">
        <v>20</v>
      </c>
      <c r="O3819" s="3" t="b">
        <v>1</v>
      </c>
      <c r="P3819" s="3" t="s">
        <v>8266</v>
      </c>
      <c r="Q3819" s="8">
        <f t="shared" si="238"/>
        <v>1.0725</v>
      </c>
      <c r="R3819" s="10">
        <f t="shared" si="239"/>
        <v>107.25</v>
      </c>
      <c r="S3819" s="3" t="s">
        <v>8307</v>
      </c>
      <c r="T3819" s="3" t="s">
        <v>8308</v>
      </c>
    </row>
    <row r="3820" spans="1:20" ht="88" x14ac:dyDescent="0.2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14">
        <f t="shared" si="236"/>
        <v>42075.717384259253</v>
      </c>
      <c r="J3820" s="3">
        <v>1426187582</v>
      </c>
      <c r="K3820" s="14">
        <f t="shared" si="237"/>
        <v>42045.759050925924</v>
      </c>
      <c r="L3820" s="3">
        <v>1423599182</v>
      </c>
      <c r="M3820" s="3" t="b">
        <v>0</v>
      </c>
      <c r="N3820" s="3">
        <v>10</v>
      </c>
      <c r="O3820" s="3" t="b">
        <v>1</v>
      </c>
      <c r="P3820" s="3" t="s">
        <v>8266</v>
      </c>
      <c r="Q3820" s="8">
        <f t="shared" si="238"/>
        <v>2.2799999999999998</v>
      </c>
      <c r="R3820" s="10">
        <f t="shared" si="239"/>
        <v>57</v>
      </c>
      <c r="S3820" s="3" t="s">
        <v>8307</v>
      </c>
      <c r="T3820" s="3" t="s">
        <v>8308</v>
      </c>
    </row>
    <row r="3821" spans="1:20" ht="66" x14ac:dyDescent="0.2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14">
        <f t="shared" si="236"/>
        <v>42202.793055555558</v>
      </c>
      <c r="J3821" s="3">
        <v>1437166920</v>
      </c>
      <c r="K3821" s="14">
        <f t="shared" si="237"/>
        <v>42184.126203703701</v>
      </c>
      <c r="L3821" s="3">
        <v>1435554104</v>
      </c>
      <c r="M3821" s="3" t="b">
        <v>0</v>
      </c>
      <c r="N3821" s="3">
        <v>26</v>
      </c>
      <c r="O3821" s="3" t="b">
        <v>1</v>
      </c>
      <c r="P3821" s="3" t="s">
        <v>8266</v>
      </c>
      <c r="Q3821" s="8">
        <f t="shared" si="238"/>
        <v>1.0640000000000001</v>
      </c>
      <c r="R3821" s="10">
        <f t="shared" si="239"/>
        <v>40.92307692307692</v>
      </c>
      <c r="S3821" s="3" t="s">
        <v>8307</v>
      </c>
      <c r="T3821" s="3" t="s">
        <v>8308</v>
      </c>
    </row>
    <row r="3822" spans="1:20" ht="88" x14ac:dyDescent="0.2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14">
        <f t="shared" si="236"/>
        <v>42190.568483796298</v>
      </c>
      <c r="J3822" s="3">
        <v>1436110717</v>
      </c>
      <c r="K3822" s="14">
        <f t="shared" si="237"/>
        <v>42160.568483796298</v>
      </c>
      <c r="L3822" s="3">
        <v>1433518717</v>
      </c>
      <c r="M3822" s="3" t="b">
        <v>0</v>
      </c>
      <c r="N3822" s="3">
        <v>20</v>
      </c>
      <c r="O3822" s="3" t="b">
        <v>1</v>
      </c>
      <c r="P3822" s="3" t="s">
        <v>8266</v>
      </c>
      <c r="Q3822" s="8">
        <f t="shared" si="238"/>
        <v>1.4333333333333333</v>
      </c>
      <c r="R3822" s="10">
        <f t="shared" si="239"/>
        <v>21.5</v>
      </c>
      <c r="S3822" s="3" t="s">
        <v>8307</v>
      </c>
      <c r="T3822" s="3" t="s">
        <v>8308</v>
      </c>
    </row>
    <row r="3823" spans="1:20" ht="88" x14ac:dyDescent="0.2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14">
        <f t="shared" si="236"/>
        <v>42373.097303240742</v>
      </c>
      <c r="J3823" s="3">
        <v>1451881207</v>
      </c>
      <c r="K3823" s="14">
        <f t="shared" si="237"/>
        <v>42341.097303240742</v>
      </c>
      <c r="L3823" s="3">
        <v>1449116407</v>
      </c>
      <c r="M3823" s="3" t="b">
        <v>0</v>
      </c>
      <c r="N3823" s="3">
        <v>46</v>
      </c>
      <c r="O3823" s="3" t="b">
        <v>1</v>
      </c>
      <c r="P3823" s="3" t="s">
        <v>8266</v>
      </c>
      <c r="Q3823" s="8">
        <f t="shared" si="238"/>
        <v>1.0454285714285714</v>
      </c>
      <c r="R3823" s="10">
        <f t="shared" si="239"/>
        <v>79.543478260869563</v>
      </c>
      <c r="S3823" s="3" t="s">
        <v>8307</v>
      </c>
      <c r="T3823" s="3" t="s">
        <v>8308</v>
      </c>
    </row>
    <row r="3824" spans="1:20" ht="110" x14ac:dyDescent="0.2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14">
        <f t="shared" si="236"/>
        <v>42388.874305555553</v>
      </c>
      <c r="J3824" s="3">
        <v>1453244340</v>
      </c>
      <c r="K3824" s="14">
        <f t="shared" si="237"/>
        <v>42329.754826388882</v>
      </c>
      <c r="L3824" s="3">
        <v>1448136417</v>
      </c>
      <c r="M3824" s="3" t="b">
        <v>0</v>
      </c>
      <c r="N3824" s="3">
        <v>76</v>
      </c>
      <c r="O3824" s="3" t="b">
        <v>1</v>
      </c>
      <c r="P3824" s="3" t="s">
        <v>8266</v>
      </c>
      <c r="Q3824" s="8">
        <f t="shared" si="238"/>
        <v>1.1002000000000001</v>
      </c>
      <c r="R3824" s="10">
        <f t="shared" si="239"/>
        <v>72.381578947368425</v>
      </c>
      <c r="S3824" s="3" t="s">
        <v>8307</v>
      </c>
      <c r="T3824" s="3" t="s">
        <v>8308</v>
      </c>
    </row>
    <row r="3825" spans="1:20" ht="88" x14ac:dyDescent="0.2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14">
        <f t="shared" si="236"/>
        <v>42205.082638888889</v>
      </c>
      <c r="J3825" s="3">
        <v>1437364740</v>
      </c>
      <c r="K3825" s="14">
        <f t="shared" si="237"/>
        <v>42170.826898148145</v>
      </c>
      <c r="L3825" s="3">
        <v>1434405044</v>
      </c>
      <c r="M3825" s="3" t="b">
        <v>0</v>
      </c>
      <c r="N3825" s="3">
        <v>41</v>
      </c>
      <c r="O3825" s="3" t="b">
        <v>1</v>
      </c>
      <c r="P3825" s="3" t="s">
        <v>8266</v>
      </c>
      <c r="Q3825" s="8">
        <f t="shared" si="238"/>
        <v>1.06</v>
      </c>
      <c r="R3825" s="10">
        <f t="shared" si="239"/>
        <v>64.634146341463421</v>
      </c>
      <c r="S3825" s="3" t="s">
        <v>8307</v>
      </c>
      <c r="T3825" s="3" t="s">
        <v>8308</v>
      </c>
    </row>
    <row r="3826" spans="1:20" ht="88" x14ac:dyDescent="0.2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14">
        <f t="shared" si="236"/>
        <v>42583.486805555549</v>
      </c>
      <c r="J3826" s="3">
        <v>1470058860</v>
      </c>
      <c r="K3826" s="14">
        <f t="shared" si="237"/>
        <v>42571.542858796289</v>
      </c>
      <c r="L3826" s="3">
        <v>1469026903</v>
      </c>
      <c r="M3826" s="3" t="b">
        <v>0</v>
      </c>
      <c r="N3826" s="3">
        <v>7</v>
      </c>
      <c r="O3826" s="3" t="b">
        <v>1</v>
      </c>
      <c r="P3826" s="3" t="s">
        <v>8266</v>
      </c>
      <c r="Q3826" s="8">
        <f t="shared" si="238"/>
        <v>1.08</v>
      </c>
      <c r="R3826" s="10">
        <f t="shared" si="239"/>
        <v>38.571428571428569</v>
      </c>
      <c r="S3826" s="3" t="s">
        <v>8307</v>
      </c>
      <c r="T3826" s="3" t="s">
        <v>8308</v>
      </c>
    </row>
    <row r="3827" spans="1:20" ht="88" x14ac:dyDescent="0.2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14">
        <f t="shared" si="236"/>
        <v>42171.986273148148</v>
      </c>
      <c r="J3827" s="3">
        <v>1434505214</v>
      </c>
      <c r="K3827" s="14">
        <f t="shared" si="237"/>
        <v>42150.986273148148</v>
      </c>
      <c r="L3827" s="3">
        <v>1432690814</v>
      </c>
      <c r="M3827" s="3" t="b">
        <v>0</v>
      </c>
      <c r="N3827" s="3">
        <v>49</v>
      </c>
      <c r="O3827" s="3" t="b">
        <v>1</v>
      </c>
      <c r="P3827" s="3" t="s">
        <v>8266</v>
      </c>
      <c r="Q3827" s="8">
        <f t="shared" si="238"/>
        <v>1.0542</v>
      </c>
      <c r="R3827" s="10">
        <f t="shared" si="239"/>
        <v>107.57142857142857</v>
      </c>
      <c r="S3827" s="3" t="s">
        <v>8307</v>
      </c>
      <c r="T3827" s="3" t="s">
        <v>8308</v>
      </c>
    </row>
    <row r="3828" spans="1:20" ht="66" x14ac:dyDescent="0.2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14">
        <f t="shared" si="236"/>
        <v>42131.340208333328</v>
      </c>
      <c r="J3828" s="3">
        <v>1430993394</v>
      </c>
      <c r="K3828" s="14">
        <f t="shared" si="237"/>
        <v>42101.340208333328</v>
      </c>
      <c r="L3828" s="3">
        <v>1428401394</v>
      </c>
      <c r="M3828" s="3" t="b">
        <v>0</v>
      </c>
      <c r="N3828" s="3">
        <v>26</v>
      </c>
      <c r="O3828" s="3" t="b">
        <v>1</v>
      </c>
      <c r="P3828" s="3" t="s">
        <v>8266</v>
      </c>
      <c r="Q3828" s="8">
        <f t="shared" si="238"/>
        <v>1.1916666666666667</v>
      </c>
      <c r="R3828" s="10">
        <f t="shared" si="239"/>
        <v>27.5</v>
      </c>
      <c r="S3828" s="3" t="s">
        <v>8307</v>
      </c>
      <c r="T3828" s="3" t="s">
        <v>8308</v>
      </c>
    </row>
    <row r="3829" spans="1:20" ht="110" x14ac:dyDescent="0.2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14">
        <f t="shared" si="236"/>
        <v>42089.916666666664</v>
      </c>
      <c r="J3829" s="3">
        <v>1427414400</v>
      </c>
      <c r="K3829" s="14">
        <f t="shared" si="237"/>
        <v>42034.844918981478</v>
      </c>
      <c r="L3829" s="3">
        <v>1422656201</v>
      </c>
      <c r="M3829" s="3" t="b">
        <v>0</v>
      </c>
      <c r="N3829" s="3">
        <v>65</v>
      </c>
      <c r="O3829" s="3" t="b">
        <v>1</v>
      </c>
      <c r="P3829" s="3" t="s">
        <v>8266</v>
      </c>
      <c r="Q3829" s="8">
        <f t="shared" si="238"/>
        <v>1.5266666666666666</v>
      </c>
      <c r="R3829" s="10">
        <f t="shared" si="239"/>
        <v>70.461538461538467</v>
      </c>
      <c r="S3829" s="3" t="s">
        <v>8307</v>
      </c>
      <c r="T3829" s="3" t="s">
        <v>8308</v>
      </c>
    </row>
    <row r="3830" spans="1:20" ht="88" x14ac:dyDescent="0.2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14">
        <f t="shared" si="236"/>
        <v>42004.485960648148</v>
      </c>
      <c r="J3830" s="3">
        <v>1420033187</v>
      </c>
      <c r="K3830" s="14">
        <f t="shared" si="237"/>
        <v>41944.444293981483</v>
      </c>
      <c r="L3830" s="3">
        <v>1414845587</v>
      </c>
      <c r="M3830" s="3" t="b">
        <v>0</v>
      </c>
      <c r="N3830" s="3">
        <v>28</v>
      </c>
      <c r="O3830" s="3" t="b">
        <v>1</v>
      </c>
      <c r="P3830" s="3" t="s">
        <v>8266</v>
      </c>
      <c r="Q3830" s="8">
        <f t="shared" si="238"/>
        <v>1</v>
      </c>
      <c r="R3830" s="10">
        <f t="shared" si="239"/>
        <v>178.57142857142858</v>
      </c>
      <c r="S3830" s="3" t="s">
        <v>8307</v>
      </c>
      <c r="T3830" s="3" t="s">
        <v>8308</v>
      </c>
    </row>
    <row r="3831" spans="1:20" ht="110" x14ac:dyDescent="0.2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14">
        <f t="shared" si="236"/>
        <v>42613.782071759262</v>
      </c>
      <c r="J3831" s="3">
        <v>1472676371</v>
      </c>
      <c r="K3831" s="14">
        <f t="shared" si="237"/>
        <v>42593.782071759262</v>
      </c>
      <c r="L3831" s="3">
        <v>1470948371</v>
      </c>
      <c r="M3831" s="3" t="b">
        <v>0</v>
      </c>
      <c r="N3831" s="3">
        <v>8</v>
      </c>
      <c r="O3831" s="3" t="b">
        <v>1</v>
      </c>
      <c r="P3831" s="3" t="s">
        <v>8266</v>
      </c>
      <c r="Q3831" s="8">
        <f t="shared" si="238"/>
        <v>1.002</v>
      </c>
      <c r="R3831" s="10">
        <f t="shared" si="239"/>
        <v>62.625</v>
      </c>
      <c r="S3831" s="3" t="s">
        <v>8307</v>
      </c>
      <c r="T3831" s="3" t="s">
        <v>8308</v>
      </c>
    </row>
    <row r="3832" spans="1:20" ht="88" x14ac:dyDescent="0.2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14">
        <f t="shared" si="236"/>
        <v>42517.657534722217</v>
      </c>
      <c r="J3832" s="3">
        <v>1464371211</v>
      </c>
      <c r="K3832" s="14">
        <f t="shared" si="237"/>
        <v>42503.657534722217</v>
      </c>
      <c r="L3832" s="3">
        <v>1463161611</v>
      </c>
      <c r="M3832" s="3" t="b">
        <v>0</v>
      </c>
      <c r="N3832" s="3">
        <v>3</v>
      </c>
      <c r="O3832" s="3" t="b">
        <v>1</v>
      </c>
      <c r="P3832" s="3" t="s">
        <v>8266</v>
      </c>
      <c r="Q3832" s="8">
        <f t="shared" si="238"/>
        <v>2.25</v>
      </c>
      <c r="R3832" s="10">
        <f t="shared" si="239"/>
        <v>75</v>
      </c>
      <c r="S3832" s="3" t="s">
        <v>8307</v>
      </c>
      <c r="T3832" s="3" t="s">
        <v>8308</v>
      </c>
    </row>
    <row r="3833" spans="1:20" ht="110" x14ac:dyDescent="0.2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14">
        <f t="shared" si="236"/>
        <v>41948.807233796295</v>
      </c>
      <c r="J3833" s="3">
        <v>1415222545</v>
      </c>
      <c r="K3833" s="14">
        <f t="shared" si="237"/>
        <v>41927.765567129631</v>
      </c>
      <c r="L3833" s="3">
        <v>1413404545</v>
      </c>
      <c r="M3833" s="3" t="b">
        <v>0</v>
      </c>
      <c r="N3833" s="3">
        <v>9</v>
      </c>
      <c r="O3833" s="3" t="b">
        <v>1</v>
      </c>
      <c r="P3833" s="3" t="s">
        <v>8266</v>
      </c>
      <c r="Q3833" s="8">
        <f t="shared" si="238"/>
        <v>1.0602199999999999</v>
      </c>
      <c r="R3833" s="10">
        <f t="shared" si="239"/>
        <v>58.901111111111113</v>
      </c>
      <c r="S3833" s="3" t="s">
        <v>8307</v>
      </c>
      <c r="T3833" s="3" t="s">
        <v>8308</v>
      </c>
    </row>
    <row r="3834" spans="1:20" ht="110" x14ac:dyDescent="0.2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14">
        <f t="shared" si="236"/>
        <v>42420.031655092585</v>
      </c>
      <c r="J3834" s="3">
        <v>1455936335</v>
      </c>
      <c r="K3834" s="14">
        <f t="shared" si="237"/>
        <v>42375.031655092585</v>
      </c>
      <c r="L3834" s="3">
        <v>1452048335</v>
      </c>
      <c r="M3834" s="3" t="b">
        <v>0</v>
      </c>
      <c r="N3834" s="3">
        <v>9</v>
      </c>
      <c r="O3834" s="3" t="b">
        <v>1</v>
      </c>
      <c r="P3834" s="3" t="s">
        <v>8266</v>
      </c>
      <c r="Q3834" s="8">
        <f t="shared" si="238"/>
        <v>1.0466666666666666</v>
      </c>
      <c r="R3834" s="10">
        <f t="shared" si="239"/>
        <v>139.55555555555554</v>
      </c>
      <c r="S3834" s="3" t="s">
        <v>8307</v>
      </c>
      <c r="T3834" s="3" t="s">
        <v>8308</v>
      </c>
    </row>
    <row r="3835" spans="1:20" ht="88" x14ac:dyDescent="0.2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14">
        <f t="shared" si="236"/>
        <v>41974.714583333327</v>
      </c>
      <c r="J3835" s="3">
        <v>1417460940</v>
      </c>
      <c r="K3835" s="14">
        <f t="shared" si="237"/>
        <v>41963.789027777777</v>
      </c>
      <c r="L3835" s="3">
        <v>1416516972</v>
      </c>
      <c r="M3835" s="3" t="b">
        <v>0</v>
      </c>
      <c r="N3835" s="3">
        <v>20</v>
      </c>
      <c r="O3835" s="3" t="b">
        <v>1</v>
      </c>
      <c r="P3835" s="3" t="s">
        <v>8266</v>
      </c>
      <c r="Q3835" s="8">
        <f t="shared" si="238"/>
        <v>1.1666666666666667</v>
      </c>
      <c r="R3835" s="10">
        <f t="shared" si="239"/>
        <v>70</v>
      </c>
      <c r="S3835" s="3" t="s">
        <v>8307</v>
      </c>
      <c r="T3835" s="3" t="s">
        <v>8308</v>
      </c>
    </row>
    <row r="3836" spans="1:20" ht="88" x14ac:dyDescent="0.2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14">
        <f t="shared" si="236"/>
        <v>42173.361886574072</v>
      </c>
      <c r="J3836" s="3">
        <v>1434624067</v>
      </c>
      <c r="K3836" s="14">
        <f t="shared" si="237"/>
        <v>42143.361886574072</v>
      </c>
      <c r="L3836" s="3">
        <v>1432032067</v>
      </c>
      <c r="M3836" s="3" t="b">
        <v>0</v>
      </c>
      <c r="N3836" s="3">
        <v>57</v>
      </c>
      <c r="O3836" s="3" t="b">
        <v>1</v>
      </c>
      <c r="P3836" s="3" t="s">
        <v>8266</v>
      </c>
      <c r="Q3836" s="8">
        <f t="shared" si="238"/>
        <v>1.0903333333333334</v>
      </c>
      <c r="R3836" s="10">
        <f t="shared" si="239"/>
        <v>57.385964912280699</v>
      </c>
      <c r="S3836" s="3" t="s">
        <v>8307</v>
      </c>
      <c r="T3836" s="3" t="s">
        <v>8308</v>
      </c>
    </row>
    <row r="3837" spans="1:20" ht="110" x14ac:dyDescent="0.2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14">
        <f t="shared" si="236"/>
        <v>42481.858888888884</v>
      </c>
      <c r="J3837" s="3">
        <v>1461278208</v>
      </c>
      <c r="K3837" s="14">
        <f t="shared" si="237"/>
        <v>42460.858888888884</v>
      </c>
      <c r="L3837" s="3">
        <v>1459463808</v>
      </c>
      <c r="M3837" s="3" t="b">
        <v>0</v>
      </c>
      <c r="N3837" s="3">
        <v>8</v>
      </c>
      <c r="O3837" s="3" t="b">
        <v>1</v>
      </c>
      <c r="P3837" s="3" t="s">
        <v>8266</v>
      </c>
      <c r="Q3837" s="8">
        <f t="shared" si="238"/>
        <v>1.6</v>
      </c>
      <c r="R3837" s="10">
        <f t="shared" si="239"/>
        <v>40</v>
      </c>
      <c r="S3837" s="3" t="s">
        <v>8307</v>
      </c>
      <c r="T3837" s="3" t="s">
        <v>8308</v>
      </c>
    </row>
    <row r="3838" spans="1:20" ht="66" x14ac:dyDescent="0.2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14">
        <f t="shared" si="236"/>
        <v>42585.089583333327</v>
      </c>
      <c r="J3838" s="3">
        <v>1470197340</v>
      </c>
      <c r="K3838" s="14">
        <f t="shared" si="237"/>
        <v>42553.843194444438</v>
      </c>
      <c r="L3838" s="3">
        <v>1467497652</v>
      </c>
      <c r="M3838" s="3" t="b">
        <v>0</v>
      </c>
      <c r="N3838" s="3">
        <v>14</v>
      </c>
      <c r="O3838" s="3" t="b">
        <v>1</v>
      </c>
      <c r="P3838" s="3" t="s">
        <v>8266</v>
      </c>
      <c r="Q3838" s="8">
        <f t="shared" si="238"/>
        <v>1.125</v>
      </c>
      <c r="R3838" s="10">
        <f t="shared" si="239"/>
        <v>64.285714285714292</v>
      </c>
      <c r="S3838" s="3" t="s">
        <v>8307</v>
      </c>
      <c r="T3838" s="3" t="s">
        <v>8308</v>
      </c>
    </row>
    <row r="3839" spans="1:20" ht="44" x14ac:dyDescent="0.2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14">
        <f t="shared" si="236"/>
        <v>42188.682384259257</v>
      </c>
      <c r="J3839" s="3">
        <v>1435947758</v>
      </c>
      <c r="K3839" s="14">
        <f t="shared" si="237"/>
        <v>42152.682384259257</v>
      </c>
      <c r="L3839" s="3">
        <v>1432837358</v>
      </c>
      <c r="M3839" s="3" t="b">
        <v>0</v>
      </c>
      <c r="N3839" s="3">
        <v>17</v>
      </c>
      <c r="O3839" s="3" t="b">
        <v>1</v>
      </c>
      <c r="P3839" s="3" t="s">
        <v>8266</v>
      </c>
      <c r="Q3839" s="8">
        <f t="shared" si="238"/>
        <v>1.0209999999999999</v>
      </c>
      <c r="R3839" s="10">
        <f t="shared" si="239"/>
        <v>120.11764705882354</v>
      </c>
      <c r="S3839" s="3" t="s">
        <v>8307</v>
      </c>
      <c r="T3839" s="3" t="s">
        <v>8308</v>
      </c>
    </row>
    <row r="3840" spans="1:20" ht="132" x14ac:dyDescent="0.2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14">
        <f t="shared" si="236"/>
        <v>42146.627418981479</v>
      </c>
      <c r="J3840" s="3">
        <v>1432314209</v>
      </c>
      <c r="K3840" s="14">
        <f t="shared" si="237"/>
        <v>42116.627418981479</v>
      </c>
      <c r="L3840" s="3">
        <v>1429722209</v>
      </c>
      <c r="M3840" s="3" t="b">
        <v>0</v>
      </c>
      <c r="N3840" s="3">
        <v>100</v>
      </c>
      <c r="O3840" s="3" t="b">
        <v>1</v>
      </c>
      <c r="P3840" s="3" t="s">
        <v>8266</v>
      </c>
      <c r="Q3840" s="8">
        <f t="shared" si="238"/>
        <v>1.00824</v>
      </c>
      <c r="R3840" s="10">
        <f t="shared" si="239"/>
        <v>1008.24</v>
      </c>
      <c r="S3840" s="3" t="s">
        <v>8307</v>
      </c>
      <c r="T3840" s="3" t="s">
        <v>8308</v>
      </c>
    </row>
    <row r="3841" spans="1:20" ht="110" x14ac:dyDescent="0.2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14">
        <f t="shared" si="236"/>
        <v>42215.059305555551</v>
      </c>
      <c r="J3841" s="3">
        <v>1438226724</v>
      </c>
      <c r="K3841" s="14">
        <f t="shared" si="237"/>
        <v>42155.059305555558</v>
      </c>
      <c r="L3841" s="3">
        <v>1433042724</v>
      </c>
      <c r="M3841" s="3" t="b">
        <v>0</v>
      </c>
      <c r="N3841" s="3">
        <v>32</v>
      </c>
      <c r="O3841" s="3" t="b">
        <v>1</v>
      </c>
      <c r="P3841" s="3" t="s">
        <v>8266</v>
      </c>
      <c r="Q3841" s="8">
        <f t="shared" si="238"/>
        <v>1.0125</v>
      </c>
      <c r="R3841" s="10">
        <f t="shared" si="239"/>
        <v>63.28125</v>
      </c>
      <c r="S3841" s="3" t="s">
        <v>8307</v>
      </c>
      <c r="T3841" s="3" t="s">
        <v>8308</v>
      </c>
    </row>
    <row r="3842" spans="1:20" ht="88" x14ac:dyDescent="0.2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14">
        <f t="shared" si="236"/>
        <v>42457.57672453703</v>
      </c>
      <c r="J3842" s="3">
        <v>1459180229</v>
      </c>
      <c r="K3842" s="14">
        <f t="shared" si="237"/>
        <v>42432.618391203701</v>
      </c>
      <c r="L3842" s="3">
        <v>1457023829</v>
      </c>
      <c r="M3842" s="3" t="b">
        <v>0</v>
      </c>
      <c r="N3842" s="3">
        <v>3</v>
      </c>
      <c r="O3842" s="3" t="b">
        <v>1</v>
      </c>
      <c r="P3842" s="3" t="s">
        <v>8266</v>
      </c>
      <c r="Q3842" s="8">
        <f t="shared" si="238"/>
        <v>65</v>
      </c>
      <c r="R3842" s="10">
        <f t="shared" si="239"/>
        <v>21.666666666666668</v>
      </c>
      <c r="S3842" s="3" t="s">
        <v>8307</v>
      </c>
      <c r="T3842" s="3" t="s">
        <v>8308</v>
      </c>
    </row>
    <row r="3843" spans="1:20" ht="110" x14ac:dyDescent="0.2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14">
        <f t="shared" ref="I3843:I3906" si="240">(((J3843/60)/60)/24)+DATE(1970,1,1)+(-2/24)</f>
        <v>41840.70239583333</v>
      </c>
      <c r="J3843" s="3">
        <v>1405882287</v>
      </c>
      <c r="K3843" s="14">
        <f t="shared" ref="K3843:K3906" si="241">(L3843/86400)+25569+(-2/24)</f>
        <v>41780.70239583333</v>
      </c>
      <c r="L3843" s="3">
        <v>1400698287</v>
      </c>
      <c r="M3843" s="3" t="b">
        <v>1</v>
      </c>
      <c r="N3843" s="3">
        <v>34</v>
      </c>
      <c r="O3843" s="3" t="b">
        <v>0</v>
      </c>
      <c r="P3843" s="3" t="s">
        <v>8266</v>
      </c>
      <c r="Q3843" s="8">
        <f t="shared" ref="Q3843:Q3906" si="242">E3843/D3843</f>
        <v>8.72E-2</v>
      </c>
      <c r="R3843" s="10">
        <f t="shared" ref="R3843:R3906" si="243">E3843/N3843</f>
        <v>25.647058823529413</v>
      </c>
      <c r="S3843" s="3" t="s">
        <v>8307</v>
      </c>
      <c r="T3843" s="3" t="s">
        <v>8308</v>
      </c>
    </row>
    <row r="3844" spans="1:20" ht="110" x14ac:dyDescent="0.2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14">
        <f t="shared" si="240"/>
        <v>41770.410324074073</v>
      </c>
      <c r="J3844" s="3">
        <v>1399809052</v>
      </c>
      <c r="K3844" s="14">
        <f t="shared" si="241"/>
        <v>41740.410324074073</v>
      </c>
      <c r="L3844" s="3">
        <v>1397217052</v>
      </c>
      <c r="M3844" s="3" t="b">
        <v>1</v>
      </c>
      <c r="N3844" s="3">
        <v>23</v>
      </c>
      <c r="O3844" s="3" t="b">
        <v>0</v>
      </c>
      <c r="P3844" s="3" t="s">
        <v>8266</v>
      </c>
      <c r="Q3844" s="8">
        <f t="shared" si="242"/>
        <v>0.21940000000000001</v>
      </c>
      <c r="R3844" s="10">
        <f t="shared" si="243"/>
        <v>47.695652173913047</v>
      </c>
      <c r="S3844" s="3" t="s">
        <v>8307</v>
      </c>
      <c r="T3844" s="3" t="s">
        <v>8308</v>
      </c>
    </row>
    <row r="3845" spans="1:20" ht="88" x14ac:dyDescent="0.2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14">
        <f t="shared" si="240"/>
        <v>41790.989166666666</v>
      </c>
      <c r="J3845" s="3">
        <v>1401587064</v>
      </c>
      <c r="K3845" s="14">
        <f t="shared" si="241"/>
        <v>41765.989166666666</v>
      </c>
      <c r="L3845" s="3">
        <v>1399427064</v>
      </c>
      <c r="M3845" s="3" t="b">
        <v>1</v>
      </c>
      <c r="N3845" s="3">
        <v>19</v>
      </c>
      <c r="O3845" s="3" t="b">
        <v>0</v>
      </c>
      <c r="P3845" s="3" t="s">
        <v>8266</v>
      </c>
      <c r="Q3845" s="8">
        <f t="shared" si="242"/>
        <v>0.21299999999999999</v>
      </c>
      <c r="R3845" s="10">
        <f t="shared" si="243"/>
        <v>56.05263157894737</v>
      </c>
      <c r="S3845" s="3" t="s">
        <v>8307</v>
      </c>
      <c r="T3845" s="3" t="s">
        <v>8308</v>
      </c>
    </row>
    <row r="3846" spans="1:20" ht="110" x14ac:dyDescent="0.2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14">
        <f t="shared" si="240"/>
        <v>41793.207638888889</v>
      </c>
      <c r="J3846" s="3">
        <v>1401778740</v>
      </c>
      <c r="K3846" s="14">
        <f t="shared" si="241"/>
        <v>41766.533958333333</v>
      </c>
      <c r="L3846" s="3">
        <v>1399474134</v>
      </c>
      <c r="M3846" s="3" t="b">
        <v>1</v>
      </c>
      <c r="N3846" s="3">
        <v>50</v>
      </c>
      <c r="O3846" s="3" t="b">
        <v>0</v>
      </c>
      <c r="P3846" s="3" t="s">
        <v>8266</v>
      </c>
      <c r="Q3846" s="8">
        <f t="shared" si="242"/>
        <v>0.41489795918367345</v>
      </c>
      <c r="R3846" s="10">
        <f t="shared" si="243"/>
        <v>81.319999999999993</v>
      </c>
      <c r="S3846" s="3" t="s">
        <v>8307</v>
      </c>
      <c r="T3846" s="3" t="s">
        <v>8308</v>
      </c>
    </row>
    <row r="3847" spans="1:20" ht="132" x14ac:dyDescent="0.2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14">
        <f t="shared" si="240"/>
        <v>42278.543680555551</v>
      </c>
      <c r="J3847" s="3">
        <v>1443711774</v>
      </c>
      <c r="K3847" s="14">
        <f t="shared" si="241"/>
        <v>42248.543680555558</v>
      </c>
      <c r="L3847" s="3">
        <v>1441119774</v>
      </c>
      <c r="M3847" s="3" t="b">
        <v>1</v>
      </c>
      <c r="N3847" s="3">
        <v>12</v>
      </c>
      <c r="O3847" s="3" t="b">
        <v>0</v>
      </c>
      <c r="P3847" s="3" t="s">
        <v>8266</v>
      </c>
      <c r="Q3847" s="8">
        <f t="shared" si="242"/>
        <v>2.1049999999999999E-2</v>
      </c>
      <c r="R3847" s="10">
        <f t="shared" si="243"/>
        <v>70.166666666666671</v>
      </c>
      <c r="S3847" s="3" t="s">
        <v>8307</v>
      </c>
      <c r="T3847" s="3" t="s">
        <v>8308</v>
      </c>
    </row>
    <row r="3848" spans="1:20" ht="88" x14ac:dyDescent="0.2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14">
        <f t="shared" si="240"/>
        <v>41916.207638888889</v>
      </c>
      <c r="J3848" s="3">
        <v>1412405940</v>
      </c>
      <c r="K3848" s="14">
        <f t="shared" si="241"/>
        <v>41885.13821759259</v>
      </c>
      <c r="L3848" s="3">
        <v>1409721542</v>
      </c>
      <c r="M3848" s="3" t="b">
        <v>1</v>
      </c>
      <c r="N3848" s="3">
        <v>8</v>
      </c>
      <c r="O3848" s="3" t="b">
        <v>0</v>
      </c>
      <c r="P3848" s="3" t="s">
        <v>8266</v>
      </c>
      <c r="Q3848" s="8">
        <f t="shared" si="242"/>
        <v>2.7E-2</v>
      </c>
      <c r="R3848" s="10">
        <f t="shared" si="243"/>
        <v>23.625</v>
      </c>
      <c r="S3848" s="3" t="s">
        <v>8307</v>
      </c>
      <c r="T3848" s="3" t="s">
        <v>8308</v>
      </c>
    </row>
    <row r="3849" spans="1:20" ht="88" x14ac:dyDescent="0.2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14">
        <f t="shared" si="240"/>
        <v>42204.141099537032</v>
      </c>
      <c r="J3849" s="3">
        <v>1437283391</v>
      </c>
      <c r="K3849" s="14">
        <f t="shared" si="241"/>
        <v>42159.141099537032</v>
      </c>
      <c r="L3849" s="3">
        <v>1433395391</v>
      </c>
      <c r="M3849" s="3" t="b">
        <v>1</v>
      </c>
      <c r="N3849" s="3">
        <v>9</v>
      </c>
      <c r="O3849" s="3" t="b">
        <v>0</v>
      </c>
      <c r="P3849" s="3" t="s">
        <v>8266</v>
      </c>
      <c r="Q3849" s="8">
        <f t="shared" si="242"/>
        <v>0.16161904761904761</v>
      </c>
      <c r="R3849" s="10">
        <f t="shared" si="243"/>
        <v>188.55555555555554</v>
      </c>
      <c r="S3849" s="3" t="s">
        <v>8307</v>
      </c>
      <c r="T3849" s="3" t="s">
        <v>8308</v>
      </c>
    </row>
    <row r="3850" spans="1:20" ht="110" x14ac:dyDescent="0.2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14">
        <f t="shared" si="240"/>
        <v>42295.733668981477</v>
      </c>
      <c r="J3850" s="3">
        <v>1445196989</v>
      </c>
      <c r="K3850" s="14">
        <f t="shared" si="241"/>
        <v>42265.733668981477</v>
      </c>
      <c r="L3850" s="3">
        <v>1442604989</v>
      </c>
      <c r="M3850" s="3" t="b">
        <v>1</v>
      </c>
      <c r="N3850" s="3">
        <v>43</v>
      </c>
      <c r="O3850" s="3" t="b">
        <v>0</v>
      </c>
      <c r="P3850" s="3" t="s">
        <v>8266</v>
      </c>
      <c r="Q3850" s="8">
        <f t="shared" si="242"/>
        <v>0.16376923076923078</v>
      </c>
      <c r="R3850" s="10">
        <f t="shared" si="243"/>
        <v>49.511627906976742</v>
      </c>
      <c r="S3850" s="3" t="s">
        <v>8307</v>
      </c>
      <c r="T3850" s="3" t="s">
        <v>8308</v>
      </c>
    </row>
    <row r="3851" spans="1:20" ht="110" x14ac:dyDescent="0.2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14">
        <f t="shared" si="240"/>
        <v>42166.683842592589</v>
      </c>
      <c r="J3851" s="3">
        <v>1434047084</v>
      </c>
      <c r="K3851" s="14">
        <f t="shared" si="241"/>
        <v>42136.683842592589</v>
      </c>
      <c r="L3851" s="3">
        <v>1431455084</v>
      </c>
      <c r="M3851" s="3" t="b">
        <v>1</v>
      </c>
      <c r="N3851" s="3">
        <v>28</v>
      </c>
      <c r="O3851" s="3" t="b">
        <v>0</v>
      </c>
      <c r="P3851" s="3" t="s">
        <v>8266</v>
      </c>
      <c r="Q3851" s="8">
        <f t="shared" si="242"/>
        <v>7.0433333333333334E-2</v>
      </c>
      <c r="R3851" s="10">
        <f t="shared" si="243"/>
        <v>75.464285714285708</v>
      </c>
      <c r="S3851" s="3" t="s">
        <v>8307</v>
      </c>
      <c r="T3851" s="3" t="s">
        <v>8308</v>
      </c>
    </row>
    <row r="3852" spans="1:20" ht="66" x14ac:dyDescent="0.2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14">
        <f t="shared" si="240"/>
        <v>42005.041006944441</v>
      </c>
      <c r="J3852" s="3">
        <v>1420081143</v>
      </c>
      <c r="K3852" s="14">
        <f t="shared" si="241"/>
        <v>41975.041006944441</v>
      </c>
      <c r="L3852" s="3">
        <v>1417489143</v>
      </c>
      <c r="M3852" s="3" t="b">
        <v>1</v>
      </c>
      <c r="N3852" s="3">
        <v>4</v>
      </c>
      <c r="O3852" s="3" t="b">
        <v>0</v>
      </c>
      <c r="P3852" s="3" t="s">
        <v>8266</v>
      </c>
      <c r="Q3852" s="8">
        <f t="shared" si="242"/>
        <v>3.7999999999999999E-2</v>
      </c>
      <c r="R3852" s="10">
        <f t="shared" si="243"/>
        <v>9.5</v>
      </c>
      <c r="S3852" s="3" t="s">
        <v>8307</v>
      </c>
      <c r="T3852" s="3" t="s">
        <v>8308</v>
      </c>
    </row>
    <row r="3853" spans="1:20" ht="88" x14ac:dyDescent="0.2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14">
        <f t="shared" si="240"/>
        <v>42202.35623842592</v>
      </c>
      <c r="J3853" s="3">
        <v>1437129179</v>
      </c>
      <c r="K3853" s="14">
        <f t="shared" si="241"/>
        <v>42172.35623842592</v>
      </c>
      <c r="L3853" s="3">
        <v>1434537179</v>
      </c>
      <c r="M3853" s="3" t="b">
        <v>1</v>
      </c>
      <c r="N3853" s="3">
        <v>24</v>
      </c>
      <c r="O3853" s="3" t="b">
        <v>0</v>
      </c>
      <c r="P3853" s="3" t="s">
        <v>8266</v>
      </c>
      <c r="Q3853" s="8">
        <f t="shared" si="242"/>
        <v>0.34079999999999999</v>
      </c>
      <c r="R3853" s="10">
        <f t="shared" si="243"/>
        <v>35.5</v>
      </c>
      <c r="S3853" s="3" t="s">
        <v>8307</v>
      </c>
      <c r="T3853" s="3" t="s">
        <v>8308</v>
      </c>
    </row>
    <row r="3854" spans="1:20" ht="88" x14ac:dyDescent="0.2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14">
        <f t="shared" si="240"/>
        <v>42090.065694444442</v>
      </c>
      <c r="J3854" s="3">
        <v>1427427276</v>
      </c>
      <c r="K3854" s="14">
        <f t="shared" si="241"/>
        <v>42065.107361111113</v>
      </c>
      <c r="L3854" s="3">
        <v>1425270876</v>
      </c>
      <c r="M3854" s="3" t="b">
        <v>0</v>
      </c>
      <c r="N3854" s="3">
        <v>2</v>
      </c>
      <c r="O3854" s="3" t="b">
        <v>0</v>
      </c>
      <c r="P3854" s="3" t="s">
        <v>8266</v>
      </c>
      <c r="Q3854" s="8">
        <f t="shared" si="242"/>
        <v>2E-3</v>
      </c>
      <c r="R3854" s="10">
        <f t="shared" si="243"/>
        <v>10</v>
      </c>
      <c r="S3854" s="3" t="s">
        <v>8307</v>
      </c>
      <c r="T3854" s="3" t="s">
        <v>8308</v>
      </c>
    </row>
    <row r="3855" spans="1:20" ht="66" x14ac:dyDescent="0.2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14">
        <f t="shared" si="240"/>
        <v>41883.756689814814</v>
      </c>
      <c r="J3855" s="3">
        <v>1409602178</v>
      </c>
      <c r="K3855" s="14">
        <f t="shared" si="241"/>
        <v>41848.756689814814</v>
      </c>
      <c r="L3855" s="3">
        <v>1406578178</v>
      </c>
      <c r="M3855" s="3" t="b">
        <v>0</v>
      </c>
      <c r="N3855" s="3">
        <v>2</v>
      </c>
      <c r="O3855" s="3" t="b">
        <v>0</v>
      </c>
      <c r="P3855" s="3" t="s">
        <v>8266</v>
      </c>
      <c r="Q3855" s="8">
        <f t="shared" si="242"/>
        <v>2.5999999999999998E-4</v>
      </c>
      <c r="R3855" s="10">
        <f t="shared" si="243"/>
        <v>13</v>
      </c>
      <c r="S3855" s="3" t="s">
        <v>8307</v>
      </c>
      <c r="T3855" s="3" t="s">
        <v>8308</v>
      </c>
    </row>
    <row r="3856" spans="1:20" ht="66" x14ac:dyDescent="0.2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14">
        <f t="shared" si="240"/>
        <v>42133.80159722222</v>
      </c>
      <c r="J3856" s="3">
        <v>1431206058</v>
      </c>
      <c r="K3856" s="14">
        <f t="shared" si="241"/>
        <v>42103.80159722222</v>
      </c>
      <c r="L3856" s="3">
        <v>1428614058</v>
      </c>
      <c r="M3856" s="3" t="b">
        <v>0</v>
      </c>
      <c r="N3856" s="3">
        <v>20</v>
      </c>
      <c r="O3856" s="3" t="b">
        <v>0</v>
      </c>
      <c r="P3856" s="3" t="s">
        <v>8266</v>
      </c>
      <c r="Q3856" s="8">
        <f t="shared" si="242"/>
        <v>0.16254545454545455</v>
      </c>
      <c r="R3856" s="10">
        <f t="shared" si="243"/>
        <v>89.4</v>
      </c>
      <c r="S3856" s="3" t="s">
        <v>8307</v>
      </c>
      <c r="T3856" s="3" t="s">
        <v>8308</v>
      </c>
    </row>
    <row r="3857" spans="1:20" ht="110" x14ac:dyDescent="0.2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14">
        <f t="shared" si="240"/>
        <v>42089.845729166664</v>
      </c>
      <c r="J3857" s="3">
        <v>1427408271</v>
      </c>
      <c r="K3857" s="14">
        <f t="shared" si="241"/>
        <v>42059.887395833335</v>
      </c>
      <c r="L3857" s="3">
        <v>1424819871</v>
      </c>
      <c r="M3857" s="3" t="b">
        <v>0</v>
      </c>
      <c r="N3857" s="3">
        <v>1</v>
      </c>
      <c r="O3857" s="3" t="b">
        <v>0</v>
      </c>
      <c r="P3857" s="3" t="s">
        <v>8266</v>
      </c>
      <c r="Q3857" s="8">
        <f t="shared" si="242"/>
        <v>2.5000000000000001E-2</v>
      </c>
      <c r="R3857" s="10">
        <f t="shared" si="243"/>
        <v>25</v>
      </c>
      <c r="S3857" s="3" t="s">
        <v>8307</v>
      </c>
      <c r="T3857" s="3" t="s">
        <v>8308</v>
      </c>
    </row>
    <row r="3858" spans="1:20" ht="110" x14ac:dyDescent="0.2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14">
        <f t="shared" si="240"/>
        <v>42071.618090277778</v>
      </c>
      <c r="J3858" s="3">
        <v>1425833403</v>
      </c>
      <c r="K3858" s="14">
        <f t="shared" si="241"/>
        <v>42041.659756944442</v>
      </c>
      <c r="L3858" s="3">
        <v>1423245003</v>
      </c>
      <c r="M3858" s="3" t="b">
        <v>0</v>
      </c>
      <c r="N3858" s="3">
        <v>1</v>
      </c>
      <c r="O3858" s="3" t="b">
        <v>0</v>
      </c>
      <c r="P3858" s="3" t="s">
        <v>8266</v>
      </c>
      <c r="Q3858" s="8">
        <f t="shared" si="242"/>
        <v>2.0000000000000001E-4</v>
      </c>
      <c r="R3858" s="10">
        <f t="shared" si="243"/>
        <v>1</v>
      </c>
      <c r="S3858" s="3" t="s">
        <v>8307</v>
      </c>
      <c r="T3858" s="3" t="s">
        <v>8308</v>
      </c>
    </row>
    <row r="3859" spans="1:20" ht="110" x14ac:dyDescent="0.2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14">
        <f t="shared" si="240"/>
        <v>41852.633333333331</v>
      </c>
      <c r="J3859" s="3">
        <v>1406913120</v>
      </c>
      <c r="K3859" s="14">
        <f t="shared" si="241"/>
        <v>41829.653819444444</v>
      </c>
      <c r="L3859" s="3">
        <v>1404927690</v>
      </c>
      <c r="M3859" s="3" t="b">
        <v>0</v>
      </c>
      <c r="N3859" s="3">
        <v>4</v>
      </c>
      <c r="O3859" s="3" t="b">
        <v>0</v>
      </c>
      <c r="P3859" s="3" t="s">
        <v>8266</v>
      </c>
      <c r="Q3859" s="8">
        <f t="shared" si="242"/>
        <v>5.1999999999999998E-2</v>
      </c>
      <c r="R3859" s="10">
        <f t="shared" si="243"/>
        <v>65</v>
      </c>
      <c r="S3859" s="3" t="s">
        <v>8307</v>
      </c>
      <c r="T3859" s="3" t="s">
        <v>8308</v>
      </c>
    </row>
    <row r="3860" spans="1:20" ht="88" x14ac:dyDescent="0.2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14">
        <f t="shared" si="240"/>
        <v>42146.791666666664</v>
      </c>
      <c r="J3860" s="3">
        <v>1432328400</v>
      </c>
      <c r="K3860" s="14">
        <f t="shared" si="241"/>
        <v>42128.347731481474</v>
      </c>
      <c r="L3860" s="3">
        <v>1430734844</v>
      </c>
      <c r="M3860" s="3" t="b">
        <v>0</v>
      </c>
      <c r="N3860" s="3">
        <v>1</v>
      </c>
      <c r="O3860" s="3" t="b">
        <v>0</v>
      </c>
      <c r="P3860" s="3" t="s">
        <v>8266</v>
      </c>
      <c r="Q3860" s="8">
        <f t="shared" si="242"/>
        <v>0.02</v>
      </c>
      <c r="R3860" s="10">
        <f t="shared" si="243"/>
        <v>10</v>
      </c>
      <c r="S3860" s="3" t="s">
        <v>8307</v>
      </c>
      <c r="T3860" s="3" t="s">
        <v>8308</v>
      </c>
    </row>
    <row r="3861" spans="1:20" ht="88" x14ac:dyDescent="0.2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14">
        <f t="shared" si="240"/>
        <v>41815.791666666664</v>
      </c>
      <c r="J3861" s="3">
        <v>1403730000</v>
      </c>
      <c r="K3861" s="14">
        <f t="shared" si="241"/>
        <v>41789.810266203705</v>
      </c>
      <c r="L3861" s="3">
        <v>1401485207</v>
      </c>
      <c r="M3861" s="3" t="b">
        <v>0</v>
      </c>
      <c r="N3861" s="3">
        <v>1</v>
      </c>
      <c r="O3861" s="3" t="b">
        <v>0</v>
      </c>
      <c r="P3861" s="3" t="s">
        <v>8266</v>
      </c>
      <c r="Q3861" s="8">
        <f t="shared" si="242"/>
        <v>4.0000000000000002E-4</v>
      </c>
      <c r="R3861" s="10">
        <f t="shared" si="243"/>
        <v>1</v>
      </c>
      <c r="S3861" s="3" t="s">
        <v>8307</v>
      </c>
      <c r="T3861" s="3" t="s">
        <v>8308</v>
      </c>
    </row>
    <row r="3862" spans="1:20" ht="110" x14ac:dyDescent="0.2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14">
        <f t="shared" si="240"/>
        <v>41863.577662037031</v>
      </c>
      <c r="J3862" s="3">
        <v>1407858710</v>
      </c>
      <c r="K3862" s="14">
        <f t="shared" si="241"/>
        <v>41833.577662037038</v>
      </c>
      <c r="L3862" s="3">
        <v>1405266710</v>
      </c>
      <c r="M3862" s="3" t="b">
        <v>0</v>
      </c>
      <c r="N3862" s="3">
        <v>13</v>
      </c>
      <c r="O3862" s="3" t="b">
        <v>0</v>
      </c>
      <c r="P3862" s="3" t="s">
        <v>8266</v>
      </c>
      <c r="Q3862" s="8">
        <f t="shared" si="242"/>
        <v>0.17666666666666667</v>
      </c>
      <c r="R3862" s="10">
        <f t="shared" si="243"/>
        <v>81.538461538461533</v>
      </c>
      <c r="S3862" s="3" t="s">
        <v>8307</v>
      </c>
      <c r="T3862" s="3" t="s">
        <v>8308</v>
      </c>
    </row>
    <row r="3863" spans="1:20" ht="22" x14ac:dyDescent="0.2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14">
        <f t="shared" si="240"/>
        <v>41955.824305555558</v>
      </c>
      <c r="J3863" s="3">
        <v>1415828820</v>
      </c>
      <c r="K3863" s="14">
        <f t="shared" si="241"/>
        <v>41914.506678240738</v>
      </c>
      <c r="L3863" s="3">
        <v>1412258977</v>
      </c>
      <c r="M3863" s="3" t="b">
        <v>0</v>
      </c>
      <c r="N3863" s="3">
        <v>1</v>
      </c>
      <c r="O3863" s="3" t="b">
        <v>0</v>
      </c>
      <c r="P3863" s="3" t="s">
        <v>8266</v>
      </c>
      <c r="Q3863" s="8">
        <f t="shared" si="242"/>
        <v>0.05</v>
      </c>
      <c r="R3863" s="10">
        <f t="shared" si="243"/>
        <v>100</v>
      </c>
      <c r="S3863" s="3" t="s">
        <v>8307</v>
      </c>
      <c r="T3863" s="3" t="s">
        <v>8308</v>
      </c>
    </row>
    <row r="3864" spans="1:20" ht="66" x14ac:dyDescent="0.2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14">
        <f t="shared" si="240"/>
        <v>42625.624305555553</v>
      </c>
      <c r="J3864" s="3">
        <v>1473699540</v>
      </c>
      <c r="K3864" s="14">
        <f t="shared" si="241"/>
        <v>42611.177731481475</v>
      </c>
      <c r="L3864" s="3">
        <v>1472451356</v>
      </c>
      <c r="M3864" s="3" t="b">
        <v>0</v>
      </c>
      <c r="N3864" s="3">
        <v>1</v>
      </c>
      <c r="O3864" s="3" t="b">
        <v>0</v>
      </c>
      <c r="P3864" s="3" t="s">
        <v>8266</v>
      </c>
      <c r="Q3864" s="8">
        <f t="shared" si="242"/>
        <v>1.3333333333333334E-4</v>
      </c>
      <c r="R3864" s="10">
        <f t="shared" si="243"/>
        <v>1</v>
      </c>
      <c r="S3864" s="3" t="s">
        <v>8307</v>
      </c>
      <c r="T3864" s="3" t="s">
        <v>8308</v>
      </c>
    </row>
    <row r="3865" spans="1:20" ht="110" x14ac:dyDescent="0.2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14">
        <f t="shared" si="240"/>
        <v>42313.591493055552</v>
      </c>
      <c r="J3865" s="3">
        <v>1446739905</v>
      </c>
      <c r="K3865" s="14">
        <f t="shared" si="241"/>
        <v>42253.549826388888</v>
      </c>
      <c r="L3865" s="3">
        <v>1441552305</v>
      </c>
      <c r="M3865" s="3" t="b">
        <v>0</v>
      </c>
      <c r="N3865" s="3">
        <v>0</v>
      </c>
      <c r="O3865" s="3" t="b">
        <v>0</v>
      </c>
      <c r="P3865" s="3" t="s">
        <v>8266</v>
      </c>
      <c r="Q3865" s="8">
        <f t="shared" si="242"/>
        <v>0</v>
      </c>
      <c r="R3865" s="10" t="e">
        <f t="shared" si="243"/>
        <v>#DIV/0!</v>
      </c>
      <c r="S3865" s="3" t="s">
        <v>8307</v>
      </c>
      <c r="T3865" s="3" t="s">
        <v>8308</v>
      </c>
    </row>
    <row r="3866" spans="1:20" ht="110" x14ac:dyDescent="0.2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14">
        <f t="shared" si="240"/>
        <v>42325.85016203703</v>
      </c>
      <c r="J3866" s="3">
        <v>1447799054</v>
      </c>
      <c r="K3866" s="14">
        <f t="shared" si="241"/>
        <v>42295.808495370373</v>
      </c>
      <c r="L3866" s="3">
        <v>1445203454</v>
      </c>
      <c r="M3866" s="3" t="b">
        <v>0</v>
      </c>
      <c r="N3866" s="3">
        <v>3</v>
      </c>
      <c r="O3866" s="3" t="b">
        <v>0</v>
      </c>
      <c r="P3866" s="3" t="s">
        <v>8266</v>
      </c>
      <c r="Q3866" s="8">
        <f t="shared" si="242"/>
        <v>1.2E-2</v>
      </c>
      <c r="R3866" s="10">
        <f t="shared" si="243"/>
        <v>20</v>
      </c>
      <c r="S3866" s="3" t="s">
        <v>8307</v>
      </c>
      <c r="T3866" s="3" t="s">
        <v>8308</v>
      </c>
    </row>
    <row r="3867" spans="1:20" ht="88" x14ac:dyDescent="0.2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14">
        <f t="shared" si="240"/>
        <v>41881.145833333328</v>
      </c>
      <c r="J3867" s="3">
        <v>1409376600</v>
      </c>
      <c r="K3867" s="14">
        <f t="shared" si="241"/>
        <v>41841.56826388889</v>
      </c>
      <c r="L3867" s="3">
        <v>1405957098</v>
      </c>
      <c r="M3867" s="3" t="b">
        <v>0</v>
      </c>
      <c r="N3867" s="3">
        <v>14</v>
      </c>
      <c r="O3867" s="3" t="b">
        <v>0</v>
      </c>
      <c r="P3867" s="3" t="s">
        <v>8266</v>
      </c>
      <c r="Q3867" s="8">
        <f t="shared" si="242"/>
        <v>0.26937422295897223</v>
      </c>
      <c r="R3867" s="10">
        <f t="shared" si="243"/>
        <v>46.428571428571431</v>
      </c>
      <c r="S3867" s="3" t="s">
        <v>8307</v>
      </c>
      <c r="T3867" s="3" t="s">
        <v>8308</v>
      </c>
    </row>
    <row r="3868" spans="1:20" ht="44" x14ac:dyDescent="0.2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14">
        <f t="shared" si="240"/>
        <v>42452.061805555553</v>
      </c>
      <c r="J3868" s="3">
        <v>1458703740</v>
      </c>
      <c r="K3868" s="14">
        <f t="shared" si="241"/>
        <v>42402.863668981481</v>
      </c>
      <c r="L3868" s="3">
        <v>1454453021</v>
      </c>
      <c r="M3868" s="3" t="b">
        <v>0</v>
      </c>
      <c r="N3868" s="3">
        <v>2</v>
      </c>
      <c r="O3868" s="3" t="b">
        <v>0</v>
      </c>
      <c r="P3868" s="3" t="s">
        <v>8266</v>
      </c>
      <c r="Q3868" s="8">
        <f t="shared" si="242"/>
        <v>5.4999999999999997E-3</v>
      </c>
      <c r="R3868" s="10">
        <f t="shared" si="243"/>
        <v>5.5</v>
      </c>
      <c r="S3868" s="3" t="s">
        <v>8307</v>
      </c>
      <c r="T3868" s="3" t="s">
        <v>8308</v>
      </c>
    </row>
    <row r="3869" spans="1:20" ht="88" x14ac:dyDescent="0.2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14">
        <f t="shared" si="240"/>
        <v>42539.730775462966</v>
      </c>
      <c r="J3869" s="3">
        <v>1466278339</v>
      </c>
      <c r="K3869" s="14">
        <f t="shared" si="241"/>
        <v>42509.730775462966</v>
      </c>
      <c r="L3869" s="3">
        <v>1463686339</v>
      </c>
      <c r="M3869" s="3" t="b">
        <v>0</v>
      </c>
      <c r="N3869" s="3">
        <v>5</v>
      </c>
      <c r="O3869" s="3" t="b">
        <v>0</v>
      </c>
      <c r="P3869" s="3" t="s">
        <v>8266</v>
      </c>
      <c r="Q3869" s="8">
        <f t="shared" si="242"/>
        <v>0.1255</v>
      </c>
      <c r="R3869" s="10">
        <f t="shared" si="243"/>
        <v>50.2</v>
      </c>
      <c r="S3869" s="3" t="s">
        <v>8307</v>
      </c>
      <c r="T3869" s="3" t="s">
        <v>8308</v>
      </c>
    </row>
    <row r="3870" spans="1:20" ht="44" x14ac:dyDescent="0.2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14">
        <f t="shared" si="240"/>
        <v>41890.576446759253</v>
      </c>
      <c r="J3870" s="3">
        <v>1410191405</v>
      </c>
      <c r="K3870" s="14">
        <f t="shared" si="241"/>
        <v>41865.57644675926</v>
      </c>
      <c r="L3870" s="3">
        <v>1408031405</v>
      </c>
      <c r="M3870" s="3" t="b">
        <v>0</v>
      </c>
      <c r="N3870" s="3">
        <v>1</v>
      </c>
      <c r="O3870" s="3" t="b">
        <v>0</v>
      </c>
      <c r="P3870" s="3" t="s">
        <v>8300</v>
      </c>
      <c r="Q3870" s="8">
        <f t="shared" si="242"/>
        <v>2E-3</v>
      </c>
      <c r="R3870" s="10">
        <f t="shared" si="243"/>
        <v>10</v>
      </c>
      <c r="S3870" s="3" t="s">
        <v>8307</v>
      </c>
      <c r="T3870" s="3" t="s">
        <v>8349</v>
      </c>
    </row>
    <row r="3871" spans="1:20" ht="66" x14ac:dyDescent="0.2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14">
        <f t="shared" si="240"/>
        <v>42077.049305555549</v>
      </c>
      <c r="J3871" s="3">
        <v>1426302660</v>
      </c>
      <c r="K3871" s="14">
        <f t="shared" si="241"/>
        <v>42047.641111111108</v>
      </c>
      <c r="L3871" s="3">
        <v>1423761792</v>
      </c>
      <c r="M3871" s="3" t="b">
        <v>0</v>
      </c>
      <c r="N3871" s="3">
        <v>15</v>
      </c>
      <c r="O3871" s="3" t="b">
        <v>0</v>
      </c>
      <c r="P3871" s="3" t="s">
        <v>8300</v>
      </c>
      <c r="Q3871" s="8">
        <f t="shared" si="242"/>
        <v>3.44748684310884E-2</v>
      </c>
      <c r="R3871" s="10">
        <f t="shared" si="243"/>
        <v>30.133333333333333</v>
      </c>
      <c r="S3871" s="3" t="s">
        <v>8307</v>
      </c>
      <c r="T3871" s="3" t="s">
        <v>8349</v>
      </c>
    </row>
    <row r="3872" spans="1:20" ht="110" x14ac:dyDescent="0.2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14">
        <f t="shared" si="240"/>
        <v>41823.088865740734</v>
      </c>
      <c r="J3872" s="3">
        <v>1404360478</v>
      </c>
      <c r="K3872" s="14">
        <f t="shared" si="241"/>
        <v>41793.088865740741</v>
      </c>
      <c r="L3872" s="3">
        <v>1401768478</v>
      </c>
      <c r="M3872" s="3" t="b">
        <v>0</v>
      </c>
      <c r="N3872" s="3">
        <v>10</v>
      </c>
      <c r="O3872" s="3" t="b">
        <v>0</v>
      </c>
      <c r="P3872" s="3" t="s">
        <v>8300</v>
      </c>
      <c r="Q3872" s="8">
        <f t="shared" si="242"/>
        <v>0.15</v>
      </c>
      <c r="R3872" s="10">
        <f t="shared" si="243"/>
        <v>150</v>
      </c>
      <c r="S3872" s="3" t="s">
        <v>8307</v>
      </c>
      <c r="T3872" s="3" t="s">
        <v>8349</v>
      </c>
    </row>
    <row r="3873" spans="1:20" ht="66" x14ac:dyDescent="0.2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14">
        <f t="shared" si="240"/>
        <v>42823.655671296299</v>
      </c>
      <c r="J3873" s="3">
        <v>1490809450</v>
      </c>
      <c r="K3873" s="14">
        <f t="shared" si="241"/>
        <v>42763.697337962956</v>
      </c>
      <c r="L3873" s="3">
        <v>1485629050</v>
      </c>
      <c r="M3873" s="3" t="b">
        <v>0</v>
      </c>
      <c r="N3873" s="3">
        <v>3</v>
      </c>
      <c r="O3873" s="3" t="b">
        <v>0</v>
      </c>
      <c r="P3873" s="3" t="s">
        <v>8300</v>
      </c>
      <c r="Q3873" s="8">
        <f t="shared" si="242"/>
        <v>2.6666666666666668E-2</v>
      </c>
      <c r="R3873" s="10">
        <f t="shared" si="243"/>
        <v>13.333333333333334</v>
      </c>
      <c r="S3873" s="3" t="s">
        <v>8307</v>
      </c>
      <c r="T3873" s="3" t="s">
        <v>8349</v>
      </c>
    </row>
    <row r="3874" spans="1:20" ht="88" x14ac:dyDescent="0.2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14">
        <f t="shared" si="240"/>
        <v>42230.0624537037</v>
      </c>
      <c r="J3874" s="3">
        <v>1439522996</v>
      </c>
      <c r="K3874" s="14">
        <f t="shared" si="241"/>
        <v>42180.0624537037</v>
      </c>
      <c r="L3874" s="3">
        <v>1435202996</v>
      </c>
      <c r="M3874" s="3" t="b">
        <v>0</v>
      </c>
      <c r="N3874" s="3">
        <v>0</v>
      </c>
      <c r="O3874" s="3" t="b">
        <v>0</v>
      </c>
      <c r="P3874" s="3" t="s">
        <v>8300</v>
      </c>
      <c r="Q3874" s="8">
        <f t="shared" si="242"/>
        <v>0</v>
      </c>
      <c r="R3874" s="10" t="e">
        <f t="shared" si="243"/>
        <v>#DIV/0!</v>
      </c>
      <c r="S3874" s="3" t="s">
        <v>8307</v>
      </c>
      <c r="T3874" s="3" t="s">
        <v>8349</v>
      </c>
    </row>
    <row r="3875" spans="1:20" ht="110" x14ac:dyDescent="0.2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14">
        <f t="shared" si="240"/>
        <v>42285.612673611111</v>
      </c>
      <c r="J3875" s="3">
        <v>1444322535</v>
      </c>
      <c r="K3875" s="14">
        <f t="shared" si="241"/>
        <v>42255.612673611111</v>
      </c>
      <c r="L3875" s="3">
        <v>1441730535</v>
      </c>
      <c r="M3875" s="3" t="b">
        <v>0</v>
      </c>
      <c r="N3875" s="3">
        <v>0</v>
      </c>
      <c r="O3875" s="3" t="b">
        <v>0</v>
      </c>
      <c r="P3875" s="3" t="s">
        <v>8300</v>
      </c>
      <c r="Q3875" s="8">
        <f t="shared" si="242"/>
        <v>0</v>
      </c>
      <c r="R3875" s="10" t="e">
        <f t="shared" si="243"/>
        <v>#DIV/0!</v>
      </c>
      <c r="S3875" s="3" t="s">
        <v>8307</v>
      </c>
      <c r="T3875" s="3" t="s">
        <v>8349</v>
      </c>
    </row>
    <row r="3876" spans="1:20" ht="88" x14ac:dyDescent="0.2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14">
        <f t="shared" si="240"/>
        <v>42027.958333333336</v>
      </c>
      <c r="J3876" s="3">
        <v>1422061200</v>
      </c>
      <c r="K3876" s="14">
        <f t="shared" si="241"/>
        <v>42006.933124999996</v>
      </c>
      <c r="L3876" s="3">
        <v>1420244622</v>
      </c>
      <c r="M3876" s="3" t="b">
        <v>0</v>
      </c>
      <c r="N3876" s="3">
        <v>0</v>
      </c>
      <c r="O3876" s="3" t="b">
        <v>0</v>
      </c>
      <c r="P3876" s="3" t="s">
        <v>8300</v>
      </c>
      <c r="Q3876" s="8">
        <f t="shared" si="242"/>
        <v>0</v>
      </c>
      <c r="R3876" s="10" t="e">
        <f t="shared" si="243"/>
        <v>#DIV/0!</v>
      </c>
      <c r="S3876" s="3" t="s">
        <v>8307</v>
      </c>
      <c r="T3876" s="3" t="s">
        <v>8349</v>
      </c>
    </row>
    <row r="3877" spans="1:20" ht="88" x14ac:dyDescent="0.2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14">
        <f t="shared" si="240"/>
        <v>42616.333333333336</v>
      </c>
      <c r="J3877" s="3">
        <v>1472896800</v>
      </c>
      <c r="K3877" s="14">
        <f t="shared" si="241"/>
        <v>42615.263483796291</v>
      </c>
      <c r="L3877" s="3">
        <v>1472804365</v>
      </c>
      <c r="M3877" s="3" t="b">
        <v>0</v>
      </c>
      <c r="N3877" s="3">
        <v>0</v>
      </c>
      <c r="O3877" s="3" t="b">
        <v>0</v>
      </c>
      <c r="P3877" s="3" t="s">
        <v>8300</v>
      </c>
      <c r="Q3877" s="8">
        <f t="shared" si="242"/>
        <v>0</v>
      </c>
      <c r="R3877" s="10" t="e">
        <f t="shared" si="243"/>
        <v>#DIV/0!</v>
      </c>
      <c r="S3877" s="3" t="s">
        <v>8307</v>
      </c>
      <c r="T3877" s="3" t="s">
        <v>8349</v>
      </c>
    </row>
    <row r="3878" spans="1:20" ht="88" x14ac:dyDescent="0.2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14">
        <f t="shared" si="240"/>
        <v>42402.540833333333</v>
      </c>
      <c r="J3878" s="3">
        <v>1454425128</v>
      </c>
      <c r="K3878" s="14">
        <f t="shared" si="241"/>
        <v>42372.540833333333</v>
      </c>
      <c r="L3878" s="3">
        <v>1451833128</v>
      </c>
      <c r="M3878" s="3" t="b">
        <v>0</v>
      </c>
      <c r="N3878" s="3">
        <v>46</v>
      </c>
      <c r="O3878" s="3" t="b">
        <v>0</v>
      </c>
      <c r="P3878" s="3" t="s">
        <v>8300</v>
      </c>
      <c r="Q3878" s="8">
        <f t="shared" si="242"/>
        <v>0.52794871794871789</v>
      </c>
      <c r="R3878" s="10">
        <f t="shared" si="243"/>
        <v>44.760869565217391</v>
      </c>
      <c r="S3878" s="3" t="s">
        <v>8307</v>
      </c>
      <c r="T3878" s="3" t="s">
        <v>8349</v>
      </c>
    </row>
    <row r="3879" spans="1:20" ht="88" x14ac:dyDescent="0.2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14">
        <f t="shared" si="240"/>
        <v>42712.594351851854</v>
      </c>
      <c r="J3879" s="3">
        <v>1481213752</v>
      </c>
      <c r="K3879" s="14">
        <f t="shared" si="241"/>
        <v>42682.594351851854</v>
      </c>
      <c r="L3879" s="3">
        <v>1478621752</v>
      </c>
      <c r="M3879" s="3" t="b">
        <v>0</v>
      </c>
      <c r="N3879" s="3">
        <v>14</v>
      </c>
      <c r="O3879" s="3" t="b">
        <v>0</v>
      </c>
      <c r="P3879" s="3" t="s">
        <v>8300</v>
      </c>
      <c r="Q3879" s="8">
        <f t="shared" si="242"/>
        <v>4.9639999999999997E-2</v>
      </c>
      <c r="R3879" s="10">
        <f t="shared" si="243"/>
        <v>88.642857142857139</v>
      </c>
      <c r="S3879" s="3" t="s">
        <v>8307</v>
      </c>
      <c r="T3879" s="3" t="s">
        <v>8349</v>
      </c>
    </row>
    <row r="3880" spans="1:20" ht="88" x14ac:dyDescent="0.2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14">
        <f t="shared" si="240"/>
        <v>42185.082638888889</v>
      </c>
      <c r="J3880" s="3">
        <v>1435636740</v>
      </c>
      <c r="K3880" s="14">
        <f t="shared" si="241"/>
        <v>42154.735486111109</v>
      </c>
      <c r="L3880" s="3">
        <v>1433014746</v>
      </c>
      <c r="M3880" s="3" t="b">
        <v>0</v>
      </c>
      <c r="N3880" s="3">
        <v>1</v>
      </c>
      <c r="O3880" s="3" t="b">
        <v>0</v>
      </c>
      <c r="P3880" s="3" t="s">
        <v>8300</v>
      </c>
      <c r="Q3880" s="8">
        <f t="shared" si="242"/>
        <v>5.5555555555555556E-4</v>
      </c>
      <c r="R3880" s="10">
        <f t="shared" si="243"/>
        <v>10</v>
      </c>
      <c r="S3880" s="3" t="s">
        <v>8307</v>
      </c>
      <c r="T3880" s="3" t="s">
        <v>8349</v>
      </c>
    </row>
    <row r="3881" spans="1:20" ht="88" x14ac:dyDescent="0.2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14">
        <f t="shared" si="240"/>
        <v>42029.777731481481</v>
      </c>
      <c r="J3881" s="3">
        <v>1422218396</v>
      </c>
      <c r="K3881" s="14">
        <f t="shared" si="241"/>
        <v>41999.777731481481</v>
      </c>
      <c r="L3881" s="3">
        <v>1419626396</v>
      </c>
      <c r="M3881" s="3" t="b">
        <v>0</v>
      </c>
      <c r="N3881" s="3">
        <v>0</v>
      </c>
      <c r="O3881" s="3" t="b">
        <v>0</v>
      </c>
      <c r="P3881" s="3" t="s">
        <v>8300</v>
      </c>
      <c r="Q3881" s="8">
        <f t="shared" si="242"/>
        <v>0</v>
      </c>
      <c r="R3881" s="10" t="e">
        <f t="shared" si="243"/>
        <v>#DIV/0!</v>
      </c>
      <c r="S3881" s="3" t="s">
        <v>8307</v>
      </c>
      <c r="T3881" s="3" t="s">
        <v>8349</v>
      </c>
    </row>
    <row r="3882" spans="1:20" ht="110" x14ac:dyDescent="0.2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14">
        <f t="shared" si="240"/>
        <v>41850.875</v>
      </c>
      <c r="J3882" s="3">
        <v>1406761200</v>
      </c>
      <c r="K3882" s="14">
        <f t="shared" si="241"/>
        <v>41815.731712962959</v>
      </c>
      <c r="L3882" s="3">
        <v>1403724820</v>
      </c>
      <c r="M3882" s="3" t="b">
        <v>0</v>
      </c>
      <c r="N3882" s="3">
        <v>17</v>
      </c>
      <c r="O3882" s="3" t="b">
        <v>0</v>
      </c>
      <c r="P3882" s="3" t="s">
        <v>8300</v>
      </c>
      <c r="Q3882" s="8">
        <f t="shared" si="242"/>
        <v>0.13066666666666665</v>
      </c>
      <c r="R3882" s="10">
        <f t="shared" si="243"/>
        <v>57.647058823529413</v>
      </c>
      <c r="S3882" s="3" t="s">
        <v>8307</v>
      </c>
      <c r="T3882" s="3" t="s">
        <v>8349</v>
      </c>
    </row>
    <row r="3883" spans="1:20" ht="66" x14ac:dyDescent="0.2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14">
        <f t="shared" si="240"/>
        <v>42785.935173611106</v>
      </c>
      <c r="J3883" s="3">
        <v>1487550399</v>
      </c>
      <c r="K3883" s="14">
        <f t="shared" si="241"/>
        <v>42755.935173611106</v>
      </c>
      <c r="L3883" s="3">
        <v>1484958399</v>
      </c>
      <c r="M3883" s="3" t="b">
        <v>0</v>
      </c>
      <c r="N3883" s="3">
        <v>1</v>
      </c>
      <c r="O3883" s="3" t="b">
        <v>0</v>
      </c>
      <c r="P3883" s="3" t="s">
        <v>8300</v>
      </c>
      <c r="Q3883" s="8">
        <f t="shared" si="242"/>
        <v>0.05</v>
      </c>
      <c r="R3883" s="10">
        <f t="shared" si="243"/>
        <v>25</v>
      </c>
      <c r="S3883" s="3" t="s">
        <v>8307</v>
      </c>
      <c r="T3883" s="3" t="s">
        <v>8349</v>
      </c>
    </row>
    <row r="3884" spans="1:20" ht="88" x14ac:dyDescent="0.2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14">
        <f t="shared" si="240"/>
        <v>42400.877083333333</v>
      </c>
      <c r="J3884" s="3">
        <v>1454281380</v>
      </c>
      <c r="K3884" s="14">
        <f t="shared" si="241"/>
        <v>42373.90011574074</v>
      </c>
      <c r="L3884" s="3">
        <v>1451950570</v>
      </c>
      <c r="M3884" s="3" t="b">
        <v>0</v>
      </c>
      <c r="N3884" s="3">
        <v>0</v>
      </c>
      <c r="O3884" s="3" t="b">
        <v>0</v>
      </c>
      <c r="P3884" s="3" t="s">
        <v>8300</v>
      </c>
      <c r="Q3884" s="8">
        <f t="shared" si="242"/>
        <v>0</v>
      </c>
      <c r="R3884" s="10" t="e">
        <f t="shared" si="243"/>
        <v>#DIV/0!</v>
      </c>
      <c r="S3884" s="3" t="s">
        <v>8307</v>
      </c>
      <c r="T3884" s="3" t="s">
        <v>8349</v>
      </c>
    </row>
    <row r="3885" spans="1:20" ht="110" x14ac:dyDescent="0.2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14">
        <f t="shared" si="240"/>
        <v>41884.519317129627</v>
      </c>
      <c r="J3885" s="3">
        <v>1409668069</v>
      </c>
      <c r="K3885" s="14">
        <f t="shared" si="241"/>
        <v>41854.519317129627</v>
      </c>
      <c r="L3885" s="3">
        <v>1407076069</v>
      </c>
      <c r="M3885" s="3" t="b">
        <v>0</v>
      </c>
      <c r="N3885" s="3">
        <v>0</v>
      </c>
      <c r="O3885" s="3" t="b">
        <v>0</v>
      </c>
      <c r="P3885" s="3" t="s">
        <v>8300</v>
      </c>
      <c r="Q3885" s="8">
        <f t="shared" si="242"/>
        <v>0</v>
      </c>
      <c r="R3885" s="10" t="e">
        <f t="shared" si="243"/>
        <v>#DIV/0!</v>
      </c>
      <c r="S3885" s="3" t="s">
        <v>8307</v>
      </c>
      <c r="T3885" s="3" t="s">
        <v>8349</v>
      </c>
    </row>
    <row r="3886" spans="1:20" ht="88" x14ac:dyDescent="0.2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14">
        <f t="shared" si="240"/>
        <v>42090.666574074072</v>
      </c>
      <c r="J3886" s="3">
        <v>1427479192</v>
      </c>
      <c r="K3886" s="14">
        <f t="shared" si="241"/>
        <v>42065.708240740736</v>
      </c>
      <c r="L3886" s="3">
        <v>1425322792</v>
      </c>
      <c r="M3886" s="3" t="b">
        <v>0</v>
      </c>
      <c r="N3886" s="3">
        <v>0</v>
      </c>
      <c r="O3886" s="3" t="b">
        <v>0</v>
      </c>
      <c r="P3886" s="3" t="s">
        <v>8300</v>
      </c>
      <c r="Q3886" s="8">
        <f t="shared" si="242"/>
        <v>0</v>
      </c>
      <c r="R3886" s="10" t="e">
        <f t="shared" si="243"/>
        <v>#DIV/0!</v>
      </c>
      <c r="S3886" s="3" t="s">
        <v>8307</v>
      </c>
      <c r="T3886" s="3" t="s">
        <v>8349</v>
      </c>
    </row>
    <row r="3887" spans="1:20" ht="88" x14ac:dyDescent="0.2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14">
        <f t="shared" si="240"/>
        <v>42499.867951388886</v>
      </c>
      <c r="J3887" s="3">
        <v>1462834191</v>
      </c>
      <c r="K3887" s="14">
        <f t="shared" si="241"/>
        <v>42469.867951388886</v>
      </c>
      <c r="L3887" s="3">
        <v>1460242191</v>
      </c>
      <c r="M3887" s="3" t="b">
        <v>0</v>
      </c>
      <c r="N3887" s="3">
        <v>0</v>
      </c>
      <c r="O3887" s="3" t="b">
        <v>0</v>
      </c>
      <c r="P3887" s="3" t="s">
        <v>8300</v>
      </c>
      <c r="Q3887" s="8">
        <f t="shared" si="242"/>
        <v>0</v>
      </c>
      <c r="R3887" s="10" t="e">
        <f t="shared" si="243"/>
        <v>#DIV/0!</v>
      </c>
      <c r="S3887" s="3" t="s">
        <v>8307</v>
      </c>
      <c r="T3887" s="3" t="s">
        <v>8349</v>
      </c>
    </row>
    <row r="3888" spans="1:20" ht="22" x14ac:dyDescent="0.2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14">
        <f t="shared" si="240"/>
        <v>41984.144699074073</v>
      </c>
      <c r="J3888" s="3">
        <v>1418275702</v>
      </c>
      <c r="K3888" s="14">
        <f t="shared" si="241"/>
        <v>41954.144699074073</v>
      </c>
      <c r="L3888" s="3">
        <v>1415683702</v>
      </c>
      <c r="M3888" s="3" t="b">
        <v>0</v>
      </c>
      <c r="N3888" s="3">
        <v>0</v>
      </c>
      <c r="O3888" s="3" t="b">
        <v>0</v>
      </c>
      <c r="P3888" s="3" t="s">
        <v>8300</v>
      </c>
      <c r="Q3888" s="8">
        <f t="shared" si="242"/>
        <v>0</v>
      </c>
      <c r="R3888" s="10" t="e">
        <f t="shared" si="243"/>
        <v>#DIV/0!</v>
      </c>
      <c r="S3888" s="3" t="s">
        <v>8307</v>
      </c>
      <c r="T3888" s="3" t="s">
        <v>8349</v>
      </c>
    </row>
    <row r="3889" spans="1:20" ht="88" x14ac:dyDescent="0.2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14">
        <f t="shared" si="240"/>
        <v>42125.833333333336</v>
      </c>
      <c r="J3889" s="3">
        <v>1430517600</v>
      </c>
      <c r="K3889" s="14">
        <f t="shared" si="241"/>
        <v>42079.774641203701</v>
      </c>
      <c r="L3889" s="3">
        <v>1426538129</v>
      </c>
      <c r="M3889" s="3" t="b">
        <v>0</v>
      </c>
      <c r="N3889" s="3">
        <v>2</v>
      </c>
      <c r="O3889" s="3" t="b">
        <v>0</v>
      </c>
      <c r="P3889" s="3" t="s">
        <v>8300</v>
      </c>
      <c r="Q3889" s="8">
        <f t="shared" si="242"/>
        <v>1.7500000000000002E-2</v>
      </c>
      <c r="R3889" s="10">
        <f t="shared" si="243"/>
        <v>17.5</v>
      </c>
      <c r="S3889" s="3" t="s">
        <v>8307</v>
      </c>
      <c r="T3889" s="3" t="s">
        <v>8349</v>
      </c>
    </row>
    <row r="3890" spans="1:20" ht="110" x14ac:dyDescent="0.2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14">
        <f t="shared" si="240"/>
        <v>42792.462476851848</v>
      </c>
      <c r="J3890" s="3">
        <v>1488114358</v>
      </c>
      <c r="K3890" s="14">
        <f t="shared" si="241"/>
        <v>42762.462476851848</v>
      </c>
      <c r="L3890" s="3">
        <v>1485522358</v>
      </c>
      <c r="M3890" s="3" t="b">
        <v>0</v>
      </c>
      <c r="N3890" s="3">
        <v>14</v>
      </c>
      <c r="O3890" s="3" t="b">
        <v>0</v>
      </c>
      <c r="P3890" s="3" t="s">
        <v>8266</v>
      </c>
      <c r="Q3890" s="8">
        <f t="shared" si="242"/>
        <v>0.27100000000000002</v>
      </c>
      <c r="R3890" s="10">
        <f t="shared" si="243"/>
        <v>38.714285714285715</v>
      </c>
      <c r="S3890" s="3" t="s">
        <v>8307</v>
      </c>
      <c r="T3890" s="3" t="s">
        <v>8308</v>
      </c>
    </row>
    <row r="3891" spans="1:20" ht="88" x14ac:dyDescent="0.2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14">
        <f t="shared" si="240"/>
        <v>42008.893055555549</v>
      </c>
      <c r="J3891" s="3">
        <v>1420413960</v>
      </c>
      <c r="K3891" s="14">
        <f t="shared" si="241"/>
        <v>41976.921643518515</v>
      </c>
      <c r="L3891" s="3">
        <v>1417651630</v>
      </c>
      <c r="M3891" s="3" t="b">
        <v>0</v>
      </c>
      <c r="N3891" s="3">
        <v>9</v>
      </c>
      <c r="O3891" s="3" t="b">
        <v>0</v>
      </c>
      <c r="P3891" s="3" t="s">
        <v>8266</v>
      </c>
      <c r="Q3891" s="8">
        <f t="shared" si="242"/>
        <v>1.4749999999999999E-2</v>
      </c>
      <c r="R3891" s="10">
        <f t="shared" si="243"/>
        <v>13.111111111111111</v>
      </c>
      <c r="S3891" s="3" t="s">
        <v>8307</v>
      </c>
      <c r="T3891" s="3" t="s">
        <v>8308</v>
      </c>
    </row>
    <row r="3892" spans="1:20" ht="110" x14ac:dyDescent="0.2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14">
        <f t="shared" si="240"/>
        <v>42231.67527777778</v>
      </c>
      <c r="J3892" s="3">
        <v>1439662344</v>
      </c>
      <c r="K3892" s="14">
        <f t="shared" si="241"/>
        <v>42171.67527777778</v>
      </c>
      <c r="L3892" s="3">
        <v>1434478344</v>
      </c>
      <c r="M3892" s="3" t="b">
        <v>0</v>
      </c>
      <c r="N3892" s="3">
        <v>8</v>
      </c>
      <c r="O3892" s="3" t="b">
        <v>0</v>
      </c>
      <c r="P3892" s="3" t="s">
        <v>8266</v>
      </c>
      <c r="Q3892" s="8">
        <f t="shared" si="242"/>
        <v>0.16826666666666668</v>
      </c>
      <c r="R3892" s="10">
        <f t="shared" si="243"/>
        <v>315.5</v>
      </c>
      <c r="S3892" s="3" t="s">
        <v>8307</v>
      </c>
      <c r="T3892" s="3" t="s">
        <v>8308</v>
      </c>
    </row>
    <row r="3893" spans="1:20" ht="66" x14ac:dyDescent="0.2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14">
        <f t="shared" si="240"/>
        <v>42086.124305555553</v>
      </c>
      <c r="J3893" s="3">
        <v>1427086740</v>
      </c>
      <c r="K3893" s="14">
        <f t="shared" si="241"/>
        <v>42056.049120370364</v>
      </c>
      <c r="L3893" s="3">
        <v>1424488244</v>
      </c>
      <c r="M3893" s="3" t="b">
        <v>0</v>
      </c>
      <c r="N3893" s="3">
        <v>7</v>
      </c>
      <c r="O3893" s="3" t="b">
        <v>0</v>
      </c>
      <c r="P3893" s="3" t="s">
        <v>8266</v>
      </c>
      <c r="Q3893" s="8">
        <f t="shared" si="242"/>
        <v>0.32500000000000001</v>
      </c>
      <c r="R3893" s="10">
        <f t="shared" si="243"/>
        <v>37.142857142857146</v>
      </c>
      <c r="S3893" s="3" t="s">
        <v>8307</v>
      </c>
      <c r="T3893" s="3" t="s">
        <v>8308</v>
      </c>
    </row>
    <row r="3894" spans="1:20" ht="110" x14ac:dyDescent="0.2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14">
        <f t="shared" si="240"/>
        <v>41875.208333333328</v>
      </c>
      <c r="J3894" s="3">
        <v>1408863600</v>
      </c>
      <c r="K3894" s="14">
        <f t="shared" si="241"/>
        <v>41867.568946759253</v>
      </c>
      <c r="L3894" s="3">
        <v>1408203557</v>
      </c>
      <c r="M3894" s="3" t="b">
        <v>0</v>
      </c>
      <c r="N3894" s="3">
        <v>0</v>
      </c>
      <c r="O3894" s="3" t="b">
        <v>0</v>
      </c>
      <c r="P3894" s="3" t="s">
        <v>8266</v>
      </c>
      <c r="Q3894" s="8">
        <f t="shared" si="242"/>
        <v>0</v>
      </c>
      <c r="R3894" s="10" t="e">
        <f t="shared" si="243"/>
        <v>#DIV/0!</v>
      </c>
      <c r="S3894" s="3" t="s">
        <v>8307</v>
      </c>
      <c r="T3894" s="3" t="s">
        <v>8308</v>
      </c>
    </row>
    <row r="3895" spans="1:20" ht="110" x14ac:dyDescent="0.2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14">
        <f t="shared" si="240"/>
        <v>41821.166666666664</v>
      </c>
      <c r="J3895" s="3">
        <v>1404194400</v>
      </c>
      <c r="K3895" s="14">
        <f t="shared" si="241"/>
        <v>41779.574537037035</v>
      </c>
      <c r="L3895" s="3">
        <v>1400600840</v>
      </c>
      <c r="M3895" s="3" t="b">
        <v>0</v>
      </c>
      <c r="N3895" s="3">
        <v>84</v>
      </c>
      <c r="O3895" s="3" t="b">
        <v>0</v>
      </c>
      <c r="P3895" s="3" t="s">
        <v>8266</v>
      </c>
      <c r="Q3895" s="8">
        <f t="shared" si="242"/>
        <v>0.2155</v>
      </c>
      <c r="R3895" s="10">
        <f t="shared" si="243"/>
        <v>128.27380952380952</v>
      </c>
      <c r="S3895" s="3" t="s">
        <v>8307</v>
      </c>
      <c r="T3895" s="3" t="s">
        <v>8308</v>
      </c>
    </row>
    <row r="3896" spans="1:20" ht="110" x14ac:dyDescent="0.2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14">
        <f t="shared" si="240"/>
        <v>42710.124305555553</v>
      </c>
      <c r="J3896" s="3">
        <v>1481000340</v>
      </c>
      <c r="K3896" s="14">
        <f t="shared" si="241"/>
        <v>42679.875138888885</v>
      </c>
      <c r="L3896" s="3">
        <v>1478386812</v>
      </c>
      <c r="M3896" s="3" t="b">
        <v>0</v>
      </c>
      <c r="N3896" s="3">
        <v>11</v>
      </c>
      <c r="O3896" s="3" t="b">
        <v>0</v>
      </c>
      <c r="P3896" s="3" t="s">
        <v>8266</v>
      </c>
      <c r="Q3896" s="8">
        <f t="shared" si="242"/>
        <v>3.4666666666666665E-2</v>
      </c>
      <c r="R3896" s="10">
        <f t="shared" si="243"/>
        <v>47.272727272727273</v>
      </c>
      <c r="S3896" s="3" t="s">
        <v>8307</v>
      </c>
      <c r="T3896" s="3" t="s">
        <v>8308</v>
      </c>
    </row>
    <row r="3897" spans="1:20" ht="88" x14ac:dyDescent="0.2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14">
        <f t="shared" si="240"/>
        <v>42063.166875000003</v>
      </c>
      <c r="J3897" s="3">
        <v>1425103218</v>
      </c>
      <c r="K3897" s="14">
        <f t="shared" si="241"/>
        <v>42032.166875000003</v>
      </c>
      <c r="L3897" s="3">
        <v>1422424818</v>
      </c>
      <c r="M3897" s="3" t="b">
        <v>0</v>
      </c>
      <c r="N3897" s="3">
        <v>1</v>
      </c>
      <c r="O3897" s="3" t="b">
        <v>0</v>
      </c>
      <c r="P3897" s="3" t="s">
        <v>8266</v>
      </c>
      <c r="Q3897" s="8">
        <f t="shared" si="242"/>
        <v>0.05</v>
      </c>
      <c r="R3897" s="10">
        <f t="shared" si="243"/>
        <v>50</v>
      </c>
      <c r="S3897" s="3" t="s">
        <v>8307</v>
      </c>
      <c r="T3897" s="3" t="s">
        <v>8308</v>
      </c>
    </row>
    <row r="3898" spans="1:20" ht="88" x14ac:dyDescent="0.2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14">
        <f t="shared" si="240"/>
        <v>41807.108541666668</v>
      </c>
      <c r="J3898" s="3">
        <v>1402979778</v>
      </c>
      <c r="K3898" s="14">
        <f t="shared" si="241"/>
        <v>41793.108541666668</v>
      </c>
      <c r="L3898" s="3">
        <v>1401770178</v>
      </c>
      <c r="M3898" s="3" t="b">
        <v>0</v>
      </c>
      <c r="N3898" s="3">
        <v>4</v>
      </c>
      <c r="O3898" s="3" t="b">
        <v>0</v>
      </c>
      <c r="P3898" s="3" t="s">
        <v>8266</v>
      </c>
      <c r="Q3898" s="8">
        <f t="shared" si="242"/>
        <v>0.10625</v>
      </c>
      <c r="R3898" s="10">
        <f t="shared" si="243"/>
        <v>42.5</v>
      </c>
      <c r="S3898" s="3" t="s">
        <v>8307</v>
      </c>
      <c r="T3898" s="3" t="s">
        <v>8308</v>
      </c>
    </row>
    <row r="3899" spans="1:20" ht="88" x14ac:dyDescent="0.2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14">
        <f t="shared" si="240"/>
        <v>42012.790312499994</v>
      </c>
      <c r="J3899" s="3">
        <v>1420750683</v>
      </c>
      <c r="K3899" s="14">
        <f t="shared" si="241"/>
        <v>41982.790312499994</v>
      </c>
      <c r="L3899" s="3">
        <v>1418158683</v>
      </c>
      <c r="M3899" s="3" t="b">
        <v>0</v>
      </c>
      <c r="N3899" s="3">
        <v>10</v>
      </c>
      <c r="O3899" s="3" t="b">
        <v>0</v>
      </c>
      <c r="P3899" s="3" t="s">
        <v>8266</v>
      </c>
      <c r="Q3899" s="8">
        <f t="shared" si="242"/>
        <v>0.17599999999999999</v>
      </c>
      <c r="R3899" s="10">
        <f t="shared" si="243"/>
        <v>44</v>
      </c>
      <c r="S3899" s="3" t="s">
        <v>8307</v>
      </c>
      <c r="T3899" s="3" t="s">
        <v>8308</v>
      </c>
    </row>
    <row r="3900" spans="1:20" ht="110" x14ac:dyDescent="0.2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14">
        <f t="shared" si="240"/>
        <v>42233.583333333336</v>
      </c>
      <c r="J3900" s="3">
        <v>1439827200</v>
      </c>
      <c r="K3900" s="14">
        <f t="shared" si="241"/>
        <v>42193.398958333331</v>
      </c>
      <c r="L3900" s="3">
        <v>1436355270</v>
      </c>
      <c r="M3900" s="3" t="b">
        <v>0</v>
      </c>
      <c r="N3900" s="3">
        <v>16</v>
      </c>
      <c r="O3900" s="3" t="b">
        <v>0</v>
      </c>
      <c r="P3900" s="3" t="s">
        <v>8266</v>
      </c>
      <c r="Q3900" s="8">
        <f t="shared" si="242"/>
        <v>0.3256</v>
      </c>
      <c r="R3900" s="10">
        <f t="shared" si="243"/>
        <v>50.875</v>
      </c>
      <c r="S3900" s="3" t="s">
        <v>8307</v>
      </c>
      <c r="T3900" s="3" t="s">
        <v>8308</v>
      </c>
    </row>
    <row r="3901" spans="1:20" ht="88" x14ac:dyDescent="0.2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14">
        <f t="shared" si="240"/>
        <v>41863.691678240735</v>
      </c>
      <c r="J3901" s="3">
        <v>1407868561</v>
      </c>
      <c r="K3901" s="14">
        <f t="shared" si="241"/>
        <v>41843.691678240742</v>
      </c>
      <c r="L3901" s="3">
        <v>1406140561</v>
      </c>
      <c r="M3901" s="3" t="b">
        <v>0</v>
      </c>
      <c r="N3901" s="3">
        <v>2</v>
      </c>
      <c r="O3901" s="3" t="b">
        <v>0</v>
      </c>
      <c r="P3901" s="3" t="s">
        <v>8266</v>
      </c>
      <c r="Q3901" s="8">
        <f t="shared" si="242"/>
        <v>1.2500000000000001E-2</v>
      </c>
      <c r="R3901" s="10">
        <f t="shared" si="243"/>
        <v>62.5</v>
      </c>
      <c r="S3901" s="3" t="s">
        <v>8307</v>
      </c>
      <c r="T3901" s="3" t="s">
        <v>8308</v>
      </c>
    </row>
    <row r="3902" spans="1:20" ht="66" x14ac:dyDescent="0.2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14">
        <f t="shared" si="240"/>
        <v>42166.009155092594</v>
      </c>
      <c r="J3902" s="3">
        <v>1433988791</v>
      </c>
      <c r="K3902" s="14">
        <f t="shared" si="241"/>
        <v>42136.009155092594</v>
      </c>
      <c r="L3902" s="3">
        <v>1431396791</v>
      </c>
      <c r="M3902" s="3" t="b">
        <v>0</v>
      </c>
      <c r="N3902" s="3">
        <v>5</v>
      </c>
      <c r="O3902" s="3" t="b">
        <v>0</v>
      </c>
      <c r="P3902" s="3" t="s">
        <v>8266</v>
      </c>
      <c r="Q3902" s="8">
        <f t="shared" si="242"/>
        <v>5.3999999999999999E-2</v>
      </c>
      <c r="R3902" s="10">
        <f t="shared" si="243"/>
        <v>27</v>
      </c>
      <c r="S3902" s="3" t="s">
        <v>8307</v>
      </c>
      <c r="T3902" s="3" t="s">
        <v>8308</v>
      </c>
    </row>
    <row r="3903" spans="1:20" ht="88" x14ac:dyDescent="0.2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14">
        <f t="shared" si="240"/>
        <v>42357.743043981485</v>
      </c>
      <c r="J3903" s="3">
        <v>1450554599</v>
      </c>
      <c r="K3903" s="14">
        <f t="shared" si="241"/>
        <v>42317.743043981478</v>
      </c>
      <c r="L3903" s="3">
        <v>1447098599</v>
      </c>
      <c r="M3903" s="3" t="b">
        <v>0</v>
      </c>
      <c r="N3903" s="3">
        <v>1</v>
      </c>
      <c r="O3903" s="3" t="b">
        <v>0</v>
      </c>
      <c r="P3903" s="3" t="s">
        <v>8266</v>
      </c>
      <c r="Q3903" s="8">
        <f t="shared" si="242"/>
        <v>8.3333333333333332E-3</v>
      </c>
      <c r="R3903" s="10">
        <f t="shared" si="243"/>
        <v>25</v>
      </c>
      <c r="S3903" s="3" t="s">
        <v>8307</v>
      </c>
      <c r="T3903" s="3" t="s">
        <v>8308</v>
      </c>
    </row>
    <row r="3904" spans="1:20" ht="88" x14ac:dyDescent="0.2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14">
        <f t="shared" si="240"/>
        <v>42688.426412037035</v>
      </c>
      <c r="J3904" s="3">
        <v>1479125642</v>
      </c>
      <c r="K3904" s="14">
        <f t="shared" si="241"/>
        <v>42663.384745370371</v>
      </c>
      <c r="L3904" s="3">
        <v>1476962042</v>
      </c>
      <c r="M3904" s="3" t="b">
        <v>0</v>
      </c>
      <c r="N3904" s="3">
        <v>31</v>
      </c>
      <c r="O3904" s="3" t="b">
        <v>0</v>
      </c>
      <c r="P3904" s="3" t="s">
        <v>8266</v>
      </c>
      <c r="Q3904" s="8">
        <f t="shared" si="242"/>
        <v>0.48833333333333334</v>
      </c>
      <c r="R3904" s="10">
        <f t="shared" si="243"/>
        <v>47.258064516129032</v>
      </c>
      <c r="S3904" s="3" t="s">
        <v>8307</v>
      </c>
      <c r="T3904" s="3" t="s">
        <v>8308</v>
      </c>
    </row>
    <row r="3905" spans="1:20" ht="110" x14ac:dyDescent="0.2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14">
        <f t="shared" si="240"/>
        <v>42230.734722222223</v>
      </c>
      <c r="J3905" s="3">
        <v>1439581080</v>
      </c>
      <c r="K3905" s="14">
        <f t="shared" si="241"/>
        <v>42185.927835648145</v>
      </c>
      <c r="L3905" s="3">
        <v>1435709765</v>
      </c>
      <c r="M3905" s="3" t="b">
        <v>0</v>
      </c>
      <c r="N3905" s="3">
        <v>0</v>
      </c>
      <c r="O3905" s="3" t="b">
        <v>0</v>
      </c>
      <c r="P3905" s="3" t="s">
        <v>8266</v>
      </c>
      <c r="Q3905" s="8">
        <f t="shared" si="242"/>
        <v>0</v>
      </c>
      <c r="R3905" s="10" t="e">
        <f t="shared" si="243"/>
        <v>#DIV/0!</v>
      </c>
      <c r="S3905" s="3" t="s">
        <v>8307</v>
      </c>
      <c r="T3905" s="3" t="s">
        <v>8308</v>
      </c>
    </row>
    <row r="3906" spans="1:20" ht="44" x14ac:dyDescent="0.2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14">
        <f t="shared" si="240"/>
        <v>42109.12777777778</v>
      </c>
      <c r="J3906" s="3">
        <v>1429074240</v>
      </c>
      <c r="K3906" s="14">
        <f t="shared" si="241"/>
        <v>42095.145833333336</v>
      </c>
      <c r="L3906" s="3">
        <v>1427866200</v>
      </c>
      <c r="M3906" s="3" t="b">
        <v>0</v>
      </c>
      <c r="N3906" s="3">
        <v>2</v>
      </c>
      <c r="O3906" s="3" t="b">
        <v>0</v>
      </c>
      <c r="P3906" s="3" t="s">
        <v>8266</v>
      </c>
      <c r="Q3906" s="8">
        <f t="shared" si="242"/>
        <v>2.9999999999999997E-4</v>
      </c>
      <c r="R3906" s="10">
        <f t="shared" si="243"/>
        <v>1.5</v>
      </c>
      <c r="S3906" s="3" t="s">
        <v>8307</v>
      </c>
      <c r="T3906" s="3" t="s">
        <v>8308</v>
      </c>
    </row>
    <row r="3907" spans="1:20" ht="110" x14ac:dyDescent="0.2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14">
        <f t="shared" ref="I3907:I3970" si="244">(((J3907/60)/60)/24)+DATE(1970,1,1)+(-2/24)</f>
        <v>42166.874999999993</v>
      </c>
      <c r="J3907" s="3">
        <v>1434063600</v>
      </c>
      <c r="K3907" s="14">
        <f t="shared" ref="K3907:K3970" si="245">(L3907/86400)+25569+(-2/24)</f>
        <v>42124.540543981479</v>
      </c>
      <c r="L3907" s="3">
        <v>1430405903</v>
      </c>
      <c r="M3907" s="3" t="b">
        <v>0</v>
      </c>
      <c r="N3907" s="3">
        <v>7</v>
      </c>
      <c r="O3907" s="3" t="b">
        <v>0</v>
      </c>
      <c r="P3907" s="3" t="s">
        <v>8266</v>
      </c>
      <c r="Q3907" s="8">
        <f t="shared" ref="Q3907:Q3970" si="246">E3907/D3907</f>
        <v>0.11533333333333333</v>
      </c>
      <c r="R3907" s="10">
        <f t="shared" ref="R3907:R3970" si="247">E3907/N3907</f>
        <v>24.714285714285715</v>
      </c>
      <c r="S3907" s="3" t="s">
        <v>8307</v>
      </c>
      <c r="T3907" s="3" t="s">
        <v>8308</v>
      </c>
    </row>
    <row r="3908" spans="1:20" ht="88" x14ac:dyDescent="0.2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14">
        <f t="shared" si="244"/>
        <v>42181.475694444445</v>
      </c>
      <c r="J3908" s="3">
        <v>1435325100</v>
      </c>
      <c r="K3908" s="14">
        <f t="shared" si="245"/>
        <v>42143.834409722222</v>
      </c>
      <c r="L3908" s="3">
        <v>1432072893</v>
      </c>
      <c r="M3908" s="3" t="b">
        <v>0</v>
      </c>
      <c r="N3908" s="3">
        <v>16</v>
      </c>
      <c r="O3908" s="3" t="b">
        <v>0</v>
      </c>
      <c r="P3908" s="3" t="s">
        <v>8266</v>
      </c>
      <c r="Q3908" s="8">
        <f t="shared" si="246"/>
        <v>0.67333333333333334</v>
      </c>
      <c r="R3908" s="10">
        <f t="shared" si="247"/>
        <v>63.125</v>
      </c>
      <c r="S3908" s="3" t="s">
        <v>8307</v>
      </c>
      <c r="T3908" s="3" t="s">
        <v>8308</v>
      </c>
    </row>
    <row r="3909" spans="1:20" ht="66" x14ac:dyDescent="0.2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14">
        <f t="shared" si="244"/>
        <v>41938.755555555552</v>
      </c>
      <c r="J3909" s="3">
        <v>1414354080</v>
      </c>
      <c r="K3909" s="14">
        <f t="shared" si="245"/>
        <v>41906.736180555556</v>
      </c>
      <c r="L3909" s="3">
        <v>1411587606</v>
      </c>
      <c r="M3909" s="3" t="b">
        <v>0</v>
      </c>
      <c r="N3909" s="3">
        <v>4</v>
      </c>
      <c r="O3909" s="3" t="b">
        <v>0</v>
      </c>
      <c r="P3909" s="3" t="s">
        <v>8266</v>
      </c>
      <c r="Q3909" s="8">
        <f t="shared" si="246"/>
        <v>0.153</v>
      </c>
      <c r="R3909" s="10">
        <f t="shared" si="247"/>
        <v>38.25</v>
      </c>
      <c r="S3909" s="3" t="s">
        <v>8307</v>
      </c>
      <c r="T3909" s="3" t="s">
        <v>8308</v>
      </c>
    </row>
    <row r="3910" spans="1:20" ht="88" x14ac:dyDescent="0.2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14">
        <f t="shared" si="244"/>
        <v>41849.052037037036</v>
      </c>
      <c r="J3910" s="3">
        <v>1406603696</v>
      </c>
      <c r="K3910" s="14">
        <f t="shared" si="245"/>
        <v>41834.052037037036</v>
      </c>
      <c r="L3910" s="3">
        <v>1405307696</v>
      </c>
      <c r="M3910" s="3" t="b">
        <v>0</v>
      </c>
      <c r="N3910" s="3">
        <v>4</v>
      </c>
      <c r="O3910" s="3" t="b">
        <v>0</v>
      </c>
      <c r="P3910" s="3" t="s">
        <v>8266</v>
      </c>
      <c r="Q3910" s="8">
        <f t="shared" si="246"/>
        <v>8.666666666666667E-2</v>
      </c>
      <c r="R3910" s="10">
        <f t="shared" si="247"/>
        <v>16.25</v>
      </c>
      <c r="S3910" s="3" t="s">
        <v>8307</v>
      </c>
      <c r="T3910" s="3" t="s">
        <v>8308</v>
      </c>
    </row>
    <row r="3911" spans="1:20" ht="88" x14ac:dyDescent="0.2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14">
        <f t="shared" si="244"/>
        <v>41893.275949074072</v>
      </c>
      <c r="J3911" s="3">
        <v>1410424642</v>
      </c>
      <c r="K3911" s="14">
        <f t="shared" si="245"/>
        <v>41863.275949074072</v>
      </c>
      <c r="L3911" s="3">
        <v>1407832642</v>
      </c>
      <c r="M3911" s="3" t="b">
        <v>0</v>
      </c>
      <c r="N3911" s="3">
        <v>4</v>
      </c>
      <c r="O3911" s="3" t="b">
        <v>0</v>
      </c>
      <c r="P3911" s="3" t="s">
        <v>8266</v>
      </c>
      <c r="Q3911" s="8">
        <f t="shared" si="246"/>
        <v>2.2499999999999998E-3</v>
      </c>
      <c r="R3911" s="10">
        <f t="shared" si="247"/>
        <v>33.75</v>
      </c>
      <c r="S3911" s="3" t="s">
        <v>8307</v>
      </c>
      <c r="T3911" s="3" t="s">
        <v>8308</v>
      </c>
    </row>
    <row r="3912" spans="1:20" ht="88" x14ac:dyDescent="0.2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14">
        <f t="shared" si="244"/>
        <v>42254.673576388886</v>
      </c>
      <c r="J3912" s="3">
        <v>1441649397</v>
      </c>
      <c r="K3912" s="14">
        <f t="shared" si="245"/>
        <v>42224.673576388886</v>
      </c>
      <c r="L3912" s="3">
        <v>1439057397</v>
      </c>
      <c r="M3912" s="3" t="b">
        <v>0</v>
      </c>
      <c r="N3912" s="3">
        <v>3</v>
      </c>
      <c r="O3912" s="3" t="b">
        <v>0</v>
      </c>
      <c r="P3912" s="3" t="s">
        <v>8266</v>
      </c>
      <c r="Q3912" s="8">
        <f t="shared" si="246"/>
        <v>3.0833333333333334E-2</v>
      </c>
      <c r="R3912" s="10">
        <f t="shared" si="247"/>
        <v>61.666666666666664</v>
      </c>
      <c r="S3912" s="3" t="s">
        <v>8307</v>
      </c>
      <c r="T3912" s="3" t="s">
        <v>8308</v>
      </c>
    </row>
    <row r="3913" spans="1:20" ht="88" x14ac:dyDescent="0.2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14">
        <f t="shared" si="244"/>
        <v>41969.770567129628</v>
      </c>
      <c r="J3913" s="3">
        <v>1417033777</v>
      </c>
      <c r="K3913" s="14">
        <f t="shared" si="245"/>
        <v>41939.728900462964</v>
      </c>
      <c r="L3913" s="3">
        <v>1414438177</v>
      </c>
      <c r="M3913" s="3" t="b">
        <v>0</v>
      </c>
      <c r="N3913" s="3">
        <v>36</v>
      </c>
      <c r="O3913" s="3" t="b">
        <v>0</v>
      </c>
      <c r="P3913" s="3" t="s">
        <v>8266</v>
      </c>
      <c r="Q3913" s="8">
        <f t="shared" si="246"/>
        <v>0.37412499999999999</v>
      </c>
      <c r="R3913" s="10">
        <f t="shared" si="247"/>
        <v>83.138888888888886</v>
      </c>
      <c r="S3913" s="3" t="s">
        <v>8307</v>
      </c>
      <c r="T3913" s="3" t="s">
        <v>8308</v>
      </c>
    </row>
    <row r="3914" spans="1:20" ht="88" x14ac:dyDescent="0.2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14">
        <f t="shared" si="244"/>
        <v>42119.107638888883</v>
      </c>
      <c r="J3914" s="3">
        <v>1429936500</v>
      </c>
      <c r="K3914" s="14">
        <f t="shared" si="245"/>
        <v>42059.186689814807</v>
      </c>
      <c r="L3914" s="3">
        <v>1424759330</v>
      </c>
      <c r="M3914" s="3" t="b">
        <v>0</v>
      </c>
      <c r="N3914" s="3">
        <v>1</v>
      </c>
      <c r="O3914" s="3" t="b">
        <v>0</v>
      </c>
      <c r="P3914" s="3" t="s">
        <v>8266</v>
      </c>
      <c r="Q3914" s="8">
        <f t="shared" si="246"/>
        <v>6.666666666666667E-5</v>
      </c>
      <c r="R3914" s="10">
        <f t="shared" si="247"/>
        <v>1</v>
      </c>
      <c r="S3914" s="3" t="s">
        <v>8307</v>
      </c>
      <c r="T3914" s="3" t="s">
        <v>8308</v>
      </c>
    </row>
    <row r="3915" spans="1:20" ht="88" x14ac:dyDescent="0.2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14">
        <f t="shared" si="244"/>
        <v>42338.169548611106</v>
      </c>
      <c r="J3915" s="3">
        <v>1448863449</v>
      </c>
      <c r="K3915" s="14">
        <f t="shared" si="245"/>
        <v>42308.127881944441</v>
      </c>
      <c r="L3915" s="3">
        <v>1446267849</v>
      </c>
      <c r="M3915" s="3" t="b">
        <v>0</v>
      </c>
      <c r="N3915" s="3">
        <v>7</v>
      </c>
      <c r="O3915" s="3" t="b">
        <v>0</v>
      </c>
      <c r="P3915" s="3" t="s">
        <v>8266</v>
      </c>
      <c r="Q3915" s="8">
        <f t="shared" si="246"/>
        <v>0.1</v>
      </c>
      <c r="R3915" s="10">
        <f t="shared" si="247"/>
        <v>142.85714285714286</v>
      </c>
      <c r="S3915" s="3" t="s">
        <v>8307</v>
      </c>
      <c r="T3915" s="3" t="s">
        <v>8308</v>
      </c>
    </row>
    <row r="3916" spans="1:20" ht="110" x14ac:dyDescent="0.2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14">
        <f t="shared" si="244"/>
        <v>42134.874305555553</v>
      </c>
      <c r="J3916" s="3">
        <v>1431298740</v>
      </c>
      <c r="K3916" s="14">
        <f t="shared" si="245"/>
        <v>42114.735601851855</v>
      </c>
      <c r="L3916" s="3">
        <v>1429558756</v>
      </c>
      <c r="M3916" s="3" t="b">
        <v>0</v>
      </c>
      <c r="N3916" s="3">
        <v>27</v>
      </c>
      <c r="O3916" s="3" t="b">
        <v>0</v>
      </c>
      <c r="P3916" s="3" t="s">
        <v>8266</v>
      </c>
      <c r="Q3916" s="8">
        <f t="shared" si="246"/>
        <v>0.36359999999999998</v>
      </c>
      <c r="R3916" s="10">
        <f t="shared" si="247"/>
        <v>33.666666666666664</v>
      </c>
      <c r="S3916" s="3" t="s">
        <v>8307</v>
      </c>
      <c r="T3916" s="3" t="s">
        <v>8308</v>
      </c>
    </row>
    <row r="3917" spans="1:20" ht="88" x14ac:dyDescent="0.2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14">
        <f t="shared" si="244"/>
        <v>42522.901724537034</v>
      </c>
      <c r="J3917" s="3">
        <v>1464824309</v>
      </c>
      <c r="K3917" s="14">
        <f t="shared" si="245"/>
        <v>42492.901724537034</v>
      </c>
      <c r="L3917" s="3">
        <v>1462232309</v>
      </c>
      <c r="M3917" s="3" t="b">
        <v>0</v>
      </c>
      <c r="N3917" s="3">
        <v>1</v>
      </c>
      <c r="O3917" s="3" t="b">
        <v>0</v>
      </c>
      <c r="P3917" s="3" t="s">
        <v>8266</v>
      </c>
      <c r="Q3917" s="8">
        <f t="shared" si="246"/>
        <v>3.3333333333333335E-3</v>
      </c>
      <c r="R3917" s="10">
        <f t="shared" si="247"/>
        <v>5</v>
      </c>
      <c r="S3917" s="3" t="s">
        <v>8307</v>
      </c>
      <c r="T3917" s="3" t="s">
        <v>8308</v>
      </c>
    </row>
    <row r="3918" spans="1:20" ht="88" x14ac:dyDescent="0.2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14">
        <f t="shared" si="244"/>
        <v>42524.388333333329</v>
      </c>
      <c r="J3918" s="3">
        <v>1464952752</v>
      </c>
      <c r="K3918" s="14">
        <f t="shared" si="245"/>
        <v>42494.388333333329</v>
      </c>
      <c r="L3918" s="3">
        <v>1462360752</v>
      </c>
      <c r="M3918" s="3" t="b">
        <v>0</v>
      </c>
      <c r="N3918" s="3">
        <v>0</v>
      </c>
      <c r="O3918" s="3" t="b">
        <v>0</v>
      </c>
      <c r="P3918" s="3" t="s">
        <v>8266</v>
      </c>
      <c r="Q3918" s="8">
        <f t="shared" si="246"/>
        <v>0</v>
      </c>
      <c r="R3918" s="10" t="e">
        <f t="shared" si="247"/>
        <v>#DIV/0!</v>
      </c>
      <c r="S3918" s="3" t="s">
        <v>8307</v>
      </c>
      <c r="T3918" s="3" t="s">
        <v>8308</v>
      </c>
    </row>
    <row r="3919" spans="1:20" ht="88" x14ac:dyDescent="0.2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14">
        <f t="shared" si="244"/>
        <v>41893.443993055553</v>
      </c>
      <c r="J3919" s="3">
        <v>1410439161</v>
      </c>
      <c r="K3919" s="14">
        <f t="shared" si="245"/>
        <v>41863.443993055553</v>
      </c>
      <c r="L3919" s="3">
        <v>1407847161</v>
      </c>
      <c r="M3919" s="3" t="b">
        <v>0</v>
      </c>
      <c r="N3919" s="3">
        <v>1</v>
      </c>
      <c r="O3919" s="3" t="b">
        <v>0</v>
      </c>
      <c r="P3919" s="3" t="s">
        <v>8266</v>
      </c>
      <c r="Q3919" s="8">
        <f t="shared" si="246"/>
        <v>2.8571428571428571E-3</v>
      </c>
      <c r="R3919" s="10">
        <f t="shared" si="247"/>
        <v>10</v>
      </c>
      <c r="S3919" s="3" t="s">
        <v>8307</v>
      </c>
      <c r="T3919" s="3" t="s">
        <v>8308</v>
      </c>
    </row>
    <row r="3920" spans="1:20" ht="110" x14ac:dyDescent="0.2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14">
        <f t="shared" si="244"/>
        <v>41855.583333333328</v>
      </c>
      <c r="J3920" s="3">
        <v>1407168000</v>
      </c>
      <c r="K3920" s="14">
        <f t="shared" si="245"/>
        <v>41843.581284722219</v>
      </c>
      <c r="L3920" s="3">
        <v>1406131023</v>
      </c>
      <c r="M3920" s="3" t="b">
        <v>0</v>
      </c>
      <c r="N3920" s="3">
        <v>3</v>
      </c>
      <c r="O3920" s="3" t="b">
        <v>0</v>
      </c>
      <c r="P3920" s="3" t="s">
        <v>8266</v>
      </c>
      <c r="Q3920" s="8">
        <f t="shared" si="246"/>
        <v>2E-3</v>
      </c>
      <c r="R3920" s="10">
        <f t="shared" si="247"/>
        <v>40</v>
      </c>
      <c r="S3920" s="3" t="s">
        <v>8307</v>
      </c>
      <c r="T3920" s="3" t="s">
        <v>8308</v>
      </c>
    </row>
    <row r="3921" spans="1:20" ht="88" x14ac:dyDescent="0.2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14">
        <f t="shared" si="244"/>
        <v>42386.916666666664</v>
      </c>
      <c r="J3921" s="3">
        <v>1453075200</v>
      </c>
      <c r="K3921" s="14">
        <f t="shared" si="245"/>
        <v>42358.601539351854</v>
      </c>
      <c r="L3921" s="3">
        <v>1450628773</v>
      </c>
      <c r="M3921" s="3" t="b">
        <v>0</v>
      </c>
      <c r="N3921" s="3">
        <v>3</v>
      </c>
      <c r="O3921" s="3" t="b">
        <v>0</v>
      </c>
      <c r="P3921" s="3" t="s">
        <v>8266</v>
      </c>
      <c r="Q3921" s="8">
        <f t="shared" si="246"/>
        <v>1.7999999999999999E-2</v>
      </c>
      <c r="R3921" s="10">
        <f t="shared" si="247"/>
        <v>30</v>
      </c>
      <c r="S3921" s="3" t="s">
        <v>8307</v>
      </c>
      <c r="T3921" s="3" t="s">
        <v>8308</v>
      </c>
    </row>
    <row r="3922" spans="1:20" ht="88" x14ac:dyDescent="0.2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14">
        <f t="shared" si="244"/>
        <v>42687.345601851855</v>
      </c>
      <c r="J3922" s="3">
        <v>1479032260</v>
      </c>
      <c r="K3922" s="14">
        <f t="shared" si="245"/>
        <v>42657.303935185184</v>
      </c>
      <c r="L3922" s="3">
        <v>1476436660</v>
      </c>
      <c r="M3922" s="3" t="b">
        <v>0</v>
      </c>
      <c r="N3922" s="3">
        <v>3</v>
      </c>
      <c r="O3922" s="3" t="b">
        <v>0</v>
      </c>
      <c r="P3922" s="3" t="s">
        <v>8266</v>
      </c>
      <c r="Q3922" s="8">
        <f t="shared" si="246"/>
        <v>5.3999999999999999E-2</v>
      </c>
      <c r="R3922" s="10">
        <f t="shared" si="247"/>
        <v>45</v>
      </c>
      <c r="S3922" s="3" t="s">
        <v>8307</v>
      </c>
      <c r="T3922" s="3" t="s">
        <v>8308</v>
      </c>
    </row>
    <row r="3923" spans="1:20" ht="88" x14ac:dyDescent="0.2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14">
        <f t="shared" si="244"/>
        <v>41938.666666666664</v>
      </c>
      <c r="J3923" s="3">
        <v>1414346400</v>
      </c>
      <c r="K3923" s="14">
        <f t="shared" si="245"/>
        <v>41926.458969907406</v>
      </c>
      <c r="L3923" s="3">
        <v>1413291655</v>
      </c>
      <c r="M3923" s="3" t="b">
        <v>0</v>
      </c>
      <c r="N3923" s="3">
        <v>0</v>
      </c>
      <c r="O3923" s="3" t="b">
        <v>0</v>
      </c>
      <c r="P3923" s="3" t="s">
        <v>8266</v>
      </c>
      <c r="Q3923" s="8">
        <f t="shared" si="246"/>
        <v>0</v>
      </c>
      <c r="R3923" s="10" t="e">
        <f t="shared" si="247"/>
        <v>#DIV/0!</v>
      </c>
      <c r="S3923" s="3" t="s">
        <v>8307</v>
      </c>
      <c r="T3923" s="3" t="s">
        <v>8308</v>
      </c>
    </row>
    <row r="3924" spans="1:20" ht="110" x14ac:dyDescent="0.2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14">
        <f t="shared" si="244"/>
        <v>42065.874999999993</v>
      </c>
      <c r="J3924" s="3">
        <v>1425337200</v>
      </c>
      <c r="K3924" s="14">
        <f t="shared" si="245"/>
        <v>42020.685300925928</v>
      </c>
      <c r="L3924" s="3">
        <v>1421432810</v>
      </c>
      <c r="M3924" s="3" t="b">
        <v>0</v>
      </c>
      <c r="N3924" s="3">
        <v>6</v>
      </c>
      <c r="O3924" s="3" t="b">
        <v>0</v>
      </c>
      <c r="P3924" s="3" t="s">
        <v>8266</v>
      </c>
      <c r="Q3924" s="8">
        <f t="shared" si="246"/>
        <v>8.1333333333333327E-2</v>
      </c>
      <c r="R3924" s="10">
        <f t="shared" si="247"/>
        <v>10.166666666666666</v>
      </c>
      <c r="S3924" s="3" t="s">
        <v>8307</v>
      </c>
      <c r="T3924" s="3" t="s">
        <v>8308</v>
      </c>
    </row>
    <row r="3925" spans="1:20" ht="110" x14ac:dyDescent="0.2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14">
        <f t="shared" si="244"/>
        <v>42103.896655092591</v>
      </c>
      <c r="J3925" s="3">
        <v>1428622271</v>
      </c>
      <c r="K3925" s="14">
        <f t="shared" si="245"/>
        <v>42075.896655092591</v>
      </c>
      <c r="L3925" s="3">
        <v>1426203071</v>
      </c>
      <c r="M3925" s="3" t="b">
        <v>0</v>
      </c>
      <c r="N3925" s="3">
        <v>17</v>
      </c>
      <c r="O3925" s="3" t="b">
        <v>0</v>
      </c>
      <c r="P3925" s="3" t="s">
        <v>8266</v>
      </c>
      <c r="Q3925" s="8">
        <f t="shared" si="246"/>
        <v>0.12034782608695652</v>
      </c>
      <c r="R3925" s="10">
        <f t="shared" si="247"/>
        <v>81.411764705882348</v>
      </c>
      <c r="S3925" s="3" t="s">
        <v>8307</v>
      </c>
      <c r="T3925" s="3" t="s">
        <v>8308</v>
      </c>
    </row>
    <row r="3926" spans="1:20" ht="88" x14ac:dyDescent="0.2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14">
        <f t="shared" si="244"/>
        <v>41816.876412037032</v>
      </c>
      <c r="J3926" s="3">
        <v>1403823722</v>
      </c>
      <c r="K3926" s="14">
        <f t="shared" si="245"/>
        <v>41786.876412037032</v>
      </c>
      <c r="L3926" s="3">
        <v>1401231722</v>
      </c>
      <c r="M3926" s="3" t="b">
        <v>0</v>
      </c>
      <c r="N3926" s="3">
        <v>40</v>
      </c>
      <c r="O3926" s="3" t="b">
        <v>0</v>
      </c>
      <c r="P3926" s="3" t="s">
        <v>8266</v>
      </c>
      <c r="Q3926" s="8">
        <f t="shared" si="246"/>
        <v>0.15266666666666667</v>
      </c>
      <c r="R3926" s="10">
        <f t="shared" si="247"/>
        <v>57.25</v>
      </c>
      <c r="S3926" s="3" t="s">
        <v>8307</v>
      </c>
      <c r="T3926" s="3" t="s">
        <v>8308</v>
      </c>
    </row>
    <row r="3927" spans="1:20" ht="110" x14ac:dyDescent="0.2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14">
        <f t="shared" si="244"/>
        <v>41850.787488425922</v>
      </c>
      <c r="J3927" s="3">
        <v>1406753639</v>
      </c>
      <c r="K3927" s="14">
        <f t="shared" si="245"/>
        <v>41820.787488425922</v>
      </c>
      <c r="L3927" s="3">
        <v>1404161639</v>
      </c>
      <c r="M3927" s="3" t="b">
        <v>0</v>
      </c>
      <c r="N3927" s="3">
        <v>3</v>
      </c>
      <c r="O3927" s="3" t="b">
        <v>0</v>
      </c>
      <c r="P3927" s="3" t="s">
        <v>8266</v>
      </c>
      <c r="Q3927" s="8">
        <f t="shared" si="246"/>
        <v>0.1</v>
      </c>
      <c r="R3927" s="10">
        <f t="shared" si="247"/>
        <v>5</v>
      </c>
      <c r="S3927" s="3" t="s">
        <v>8307</v>
      </c>
      <c r="T3927" s="3" t="s">
        <v>8308</v>
      </c>
    </row>
    <row r="3928" spans="1:20" ht="66" x14ac:dyDescent="0.2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14">
        <f t="shared" si="244"/>
        <v>42000.001712962963</v>
      </c>
      <c r="J3928" s="3">
        <v>1419645748</v>
      </c>
      <c r="K3928" s="14">
        <f t="shared" si="245"/>
        <v>41970.001712962963</v>
      </c>
      <c r="L3928" s="3">
        <v>1417053748</v>
      </c>
      <c r="M3928" s="3" t="b">
        <v>0</v>
      </c>
      <c r="N3928" s="3">
        <v>1</v>
      </c>
      <c r="O3928" s="3" t="b">
        <v>0</v>
      </c>
      <c r="P3928" s="3" t="s">
        <v>8266</v>
      </c>
      <c r="Q3928" s="8">
        <f t="shared" si="246"/>
        <v>3.0000000000000001E-3</v>
      </c>
      <c r="R3928" s="10">
        <f t="shared" si="247"/>
        <v>15</v>
      </c>
      <c r="S3928" s="3" t="s">
        <v>8307</v>
      </c>
      <c r="T3928" s="3" t="s">
        <v>8308</v>
      </c>
    </row>
    <row r="3929" spans="1:20" ht="110" x14ac:dyDescent="0.2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14">
        <f t="shared" si="244"/>
        <v>41860.184074074074</v>
      </c>
      <c r="J3929" s="3">
        <v>1407565504</v>
      </c>
      <c r="K3929" s="14">
        <f t="shared" si="245"/>
        <v>41830.184074074074</v>
      </c>
      <c r="L3929" s="3">
        <v>1404973504</v>
      </c>
      <c r="M3929" s="3" t="b">
        <v>0</v>
      </c>
      <c r="N3929" s="3">
        <v>2</v>
      </c>
      <c r="O3929" s="3" t="b">
        <v>0</v>
      </c>
      <c r="P3929" s="3" t="s">
        <v>8266</v>
      </c>
      <c r="Q3929" s="8">
        <f t="shared" si="246"/>
        <v>0.01</v>
      </c>
      <c r="R3929" s="10">
        <f t="shared" si="247"/>
        <v>12.5</v>
      </c>
      <c r="S3929" s="3" t="s">
        <v>8307</v>
      </c>
      <c r="T3929" s="3" t="s">
        <v>8308</v>
      </c>
    </row>
    <row r="3930" spans="1:20" ht="88" x14ac:dyDescent="0.2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14">
        <f t="shared" si="244"/>
        <v>42293.124305555553</v>
      </c>
      <c r="J3930" s="3">
        <v>1444971540</v>
      </c>
      <c r="K3930" s="14">
        <f t="shared" si="245"/>
        <v>42265.599849537037</v>
      </c>
      <c r="L3930" s="3">
        <v>1442593427</v>
      </c>
      <c r="M3930" s="3" t="b">
        <v>0</v>
      </c>
      <c r="N3930" s="3">
        <v>7</v>
      </c>
      <c r="O3930" s="3" t="b">
        <v>0</v>
      </c>
      <c r="P3930" s="3" t="s">
        <v>8266</v>
      </c>
      <c r="Q3930" s="8">
        <f t="shared" si="246"/>
        <v>0.13020000000000001</v>
      </c>
      <c r="R3930" s="10">
        <f t="shared" si="247"/>
        <v>93</v>
      </c>
      <c r="S3930" s="3" t="s">
        <v>8307</v>
      </c>
      <c r="T3930" s="3" t="s">
        <v>8308</v>
      </c>
    </row>
    <row r="3931" spans="1:20" ht="88" x14ac:dyDescent="0.2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14">
        <f t="shared" si="244"/>
        <v>42631.743807870364</v>
      </c>
      <c r="J3931" s="3">
        <v>1474228265</v>
      </c>
      <c r="K3931" s="14">
        <f t="shared" si="245"/>
        <v>42601.743807870364</v>
      </c>
      <c r="L3931" s="3">
        <v>1471636265</v>
      </c>
      <c r="M3931" s="3" t="b">
        <v>0</v>
      </c>
      <c r="N3931" s="3">
        <v>14</v>
      </c>
      <c r="O3931" s="3" t="b">
        <v>0</v>
      </c>
      <c r="P3931" s="3" t="s">
        <v>8266</v>
      </c>
      <c r="Q3931" s="8">
        <f t="shared" si="246"/>
        <v>2.265E-2</v>
      </c>
      <c r="R3931" s="10">
        <f t="shared" si="247"/>
        <v>32.357142857142854</v>
      </c>
      <c r="S3931" s="3" t="s">
        <v>8307</v>
      </c>
      <c r="T3931" s="3" t="s">
        <v>8308</v>
      </c>
    </row>
    <row r="3932" spans="1:20" ht="88" x14ac:dyDescent="0.2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14">
        <f t="shared" si="244"/>
        <v>42461.166666666664</v>
      </c>
      <c r="J3932" s="3">
        <v>1459490400</v>
      </c>
      <c r="K3932" s="14">
        <f t="shared" si="245"/>
        <v>42433.25541666666</v>
      </c>
      <c r="L3932" s="3">
        <v>1457078868</v>
      </c>
      <c r="M3932" s="3" t="b">
        <v>0</v>
      </c>
      <c r="N3932" s="3">
        <v>0</v>
      </c>
      <c r="O3932" s="3" t="b">
        <v>0</v>
      </c>
      <c r="P3932" s="3" t="s">
        <v>8266</v>
      </c>
      <c r="Q3932" s="8">
        <f t="shared" si="246"/>
        <v>0</v>
      </c>
      <c r="R3932" s="10" t="e">
        <f t="shared" si="247"/>
        <v>#DIV/0!</v>
      </c>
      <c r="S3932" s="3" t="s">
        <v>8307</v>
      </c>
      <c r="T3932" s="3" t="s">
        <v>8308</v>
      </c>
    </row>
    <row r="3933" spans="1:20" ht="88" x14ac:dyDescent="0.2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14">
        <f t="shared" si="244"/>
        <v>42253.068368055552</v>
      </c>
      <c r="J3933" s="3">
        <v>1441510707</v>
      </c>
      <c r="K3933" s="14">
        <f t="shared" si="245"/>
        <v>42228.068368055552</v>
      </c>
      <c r="L3933" s="3">
        <v>1439350707</v>
      </c>
      <c r="M3933" s="3" t="b">
        <v>0</v>
      </c>
      <c r="N3933" s="3">
        <v>0</v>
      </c>
      <c r="O3933" s="3" t="b">
        <v>0</v>
      </c>
      <c r="P3933" s="3" t="s">
        <v>8266</v>
      </c>
      <c r="Q3933" s="8">
        <f t="shared" si="246"/>
        <v>0</v>
      </c>
      <c r="R3933" s="10" t="e">
        <f t="shared" si="247"/>
        <v>#DIV/0!</v>
      </c>
      <c r="S3933" s="3" t="s">
        <v>8307</v>
      </c>
      <c r="T3933" s="3" t="s">
        <v>8308</v>
      </c>
    </row>
    <row r="3934" spans="1:20" ht="88" x14ac:dyDescent="0.2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14">
        <f t="shared" si="244"/>
        <v>42445.043564814812</v>
      </c>
      <c r="J3934" s="3">
        <v>1458097364</v>
      </c>
      <c r="K3934" s="14">
        <f t="shared" si="245"/>
        <v>42415.085231481477</v>
      </c>
      <c r="L3934" s="3">
        <v>1455508964</v>
      </c>
      <c r="M3934" s="3" t="b">
        <v>0</v>
      </c>
      <c r="N3934" s="3">
        <v>1</v>
      </c>
      <c r="O3934" s="3" t="b">
        <v>0</v>
      </c>
      <c r="P3934" s="3" t="s">
        <v>8266</v>
      </c>
      <c r="Q3934" s="8">
        <f t="shared" si="246"/>
        <v>8.3333333333333331E-5</v>
      </c>
      <c r="R3934" s="10">
        <f t="shared" si="247"/>
        <v>1</v>
      </c>
      <c r="S3934" s="3" t="s">
        <v>8307</v>
      </c>
      <c r="T3934" s="3" t="s">
        <v>8308</v>
      </c>
    </row>
    <row r="3935" spans="1:20" ht="88" x14ac:dyDescent="0.2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14">
        <f t="shared" si="244"/>
        <v>42567.946527777771</v>
      </c>
      <c r="J3935" s="3">
        <v>1468716180</v>
      </c>
      <c r="K3935" s="14">
        <f t="shared" si="245"/>
        <v>42538.884976851848</v>
      </c>
      <c r="L3935" s="3">
        <v>1466205262</v>
      </c>
      <c r="M3935" s="3" t="b">
        <v>0</v>
      </c>
      <c r="N3935" s="3">
        <v>12</v>
      </c>
      <c r="O3935" s="3" t="b">
        <v>0</v>
      </c>
      <c r="P3935" s="3" t="s">
        <v>8266</v>
      </c>
      <c r="Q3935" s="8">
        <f t="shared" si="246"/>
        <v>0.15742857142857142</v>
      </c>
      <c r="R3935" s="10">
        <f t="shared" si="247"/>
        <v>91.833333333333329</v>
      </c>
      <c r="S3935" s="3" t="s">
        <v>8307</v>
      </c>
      <c r="T3935" s="3" t="s">
        <v>8308</v>
      </c>
    </row>
    <row r="3936" spans="1:20" ht="88" x14ac:dyDescent="0.2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14">
        <f t="shared" si="244"/>
        <v>42278.458333333336</v>
      </c>
      <c r="J3936" s="3">
        <v>1443704400</v>
      </c>
      <c r="K3936" s="14">
        <f t="shared" si="245"/>
        <v>42233.588414351849</v>
      </c>
      <c r="L3936" s="3">
        <v>1439827639</v>
      </c>
      <c r="M3936" s="3" t="b">
        <v>0</v>
      </c>
      <c r="N3936" s="3">
        <v>12</v>
      </c>
      <c r="O3936" s="3" t="b">
        <v>0</v>
      </c>
      <c r="P3936" s="3" t="s">
        <v>8266</v>
      </c>
      <c r="Q3936" s="8">
        <f t="shared" si="246"/>
        <v>0.11</v>
      </c>
      <c r="R3936" s="10">
        <f t="shared" si="247"/>
        <v>45.833333333333336</v>
      </c>
      <c r="S3936" s="3" t="s">
        <v>8307</v>
      </c>
      <c r="T3936" s="3" t="s">
        <v>8308</v>
      </c>
    </row>
    <row r="3937" spans="1:20" ht="110" x14ac:dyDescent="0.2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14">
        <f t="shared" si="244"/>
        <v>42281.573449074065</v>
      </c>
      <c r="J3937" s="3">
        <v>1443973546</v>
      </c>
      <c r="K3937" s="14">
        <f t="shared" si="245"/>
        <v>42221.573449074072</v>
      </c>
      <c r="L3937" s="3">
        <v>1438789546</v>
      </c>
      <c r="M3937" s="3" t="b">
        <v>0</v>
      </c>
      <c r="N3937" s="3">
        <v>23</v>
      </c>
      <c r="O3937" s="3" t="b">
        <v>0</v>
      </c>
      <c r="P3937" s="3" t="s">
        <v>8266</v>
      </c>
      <c r="Q3937" s="8">
        <f t="shared" si="246"/>
        <v>0.43833333333333335</v>
      </c>
      <c r="R3937" s="10">
        <f t="shared" si="247"/>
        <v>57.173913043478258</v>
      </c>
      <c r="S3937" s="3" t="s">
        <v>8307</v>
      </c>
      <c r="T3937" s="3" t="s">
        <v>8308</v>
      </c>
    </row>
    <row r="3938" spans="1:20" ht="88" x14ac:dyDescent="0.2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14">
        <f t="shared" si="244"/>
        <v>42705.221296296295</v>
      </c>
      <c r="J3938" s="3">
        <v>1480576720</v>
      </c>
      <c r="K3938" s="14">
        <f t="shared" si="245"/>
        <v>42675.179629629631</v>
      </c>
      <c r="L3938" s="3">
        <v>1477981120</v>
      </c>
      <c r="M3938" s="3" t="b">
        <v>0</v>
      </c>
      <c r="N3938" s="3">
        <v>0</v>
      </c>
      <c r="O3938" s="3" t="b">
        <v>0</v>
      </c>
      <c r="P3938" s="3" t="s">
        <v>8266</v>
      </c>
      <c r="Q3938" s="8">
        <f t="shared" si="246"/>
        <v>0</v>
      </c>
      <c r="R3938" s="10" t="e">
        <f t="shared" si="247"/>
        <v>#DIV/0!</v>
      </c>
      <c r="S3938" s="3" t="s">
        <v>8307</v>
      </c>
      <c r="T3938" s="3" t="s">
        <v>8308</v>
      </c>
    </row>
    <row r="3939" spans="1:20" ht="88" x14ac:dyDescent="0.2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14">
        <f t="shared" si="244"/>
        <v>42562.548148148147</v>
      </c>
      <c r="J3939" s="3">
        <v>1468249760</v>
      </c>
      <c r="K3939" s="14">
        <f t="shared" si="245"/>
        <v>42534.548148148147</v>
      </c>
      <c r="L3939" s="3">
        <v>1465830560</v>
      </c>
      <c r="M3939" s="3" t="b">
        <v>0</v>
      </c>
      <c r="N3939" s="3">
        <v>10</v>
      </c>
      <c r="O3939" s="3" t="b">
        <v>0</v>
      </c>
      <c r="P3939" s="3" t="s">
        <v>8266</v>
      </c>
      <c r="Q3939" s="8">
        <f t="shared" si="246"/>
        <v>0.86135181975736563</v>
      </c>
      <c r="R3939" s="10">
        <f t="shared" si="247"/>
        <v>248.5</v>
      </c>
      <c r="S3939" s="3" t="s">
        <v>8307</v>
      </c>
      <c r="T3939" s="3" t="s">
        <v>8308</v>
      </c>
    </row>
    <row r="3940" spans="1:20" ht="88" x14ac:dyDescent="0.2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14">
        <f t="shared" si="244"/>
        <v>42182.822384259263</v>
      </c>
      <c r="J3940" s="3">
        <v>1435441454</v>
      </c>
      <c r="K3940" s="14">
        <f t="shared" si="245"/>
        <v>42151.822384259256</v>
      </c>
      <c r="L3940" s="3">
        <v>1432763054</v>
      </c>
      <c r="M3940" s="3" t="b">
        <v>0</v>
      </c>
      <c r="N3940" s="3">
        <v>5</v>
      </c>
      <c r="O3940" s="3" t="b">
        <v>0</v>
      </c>
      <c r="P3940" s="3" t="s">
        <v>8266</v>
      </c>
      <c r="Q3940" s="8">
        <f t="shared" si="246"/>
        <v>0.12196620583717357</v>
      </c>
      <c r="R3940" s="10">
        <f t="shared" si="247"/>
        <v>79.400000000000006</v>
      </c>
      <c r="S3940" s="3" t="s">
        <v>8307</v>
      </c>
      <c r="T3940" s="3" t="s">
        <v>8308</v>
      </c>
    </row>
    <row r="3941" spans="1:20" ht="88" x14ac:dyDescent="0.2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14">
        <f t="shared" si="244"/>
        <v>41919.104166666664</v>
      </c>
      <c r="J3941" s="3">
        <v>1412656200</v>
      </c>
      <c r="K3941" s="14">
        <f t="shared" si="245"/>
        <v>41915.316886574074</v>
      </c>
      <c r="L3941" s="3">
        <v>1412328979</v>
      </c>
      <c r="M3941" s="3" t="b">
        <v>0</v>
      </c>
      <c r="N3941" s="3">
        <v>1</v>
      </c>
      <c r="O3941" s="3" t="b">
        <v>0</v>
      </c>
      <c r="P3941" s="3" t="s">
        <v>8266</v>
      </c>
      <c r="Q3941" s="8">
        <f t="shared" si="246"/>
        <v>1E-3</v>
      </c>
      <c r="R3941" s="10">
        <f t="shared" si="247"/>
        <v>5</v>
      </c>
      <c r="S3941" s="3" t="s">
        <v>8307</v>
      </c>
      <c r="T3941" s="3" t="s">
        <v>8308</v>
      </c>
    </row>
    <row r="3942" spans="1:20" ht="88" x14ac:dyDescent="0.2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14">
        <f t="shared" si="244"/>
        <v>42006.409155092588</v>
      </c>
      <c r="J3942" s="3">
        <v>1420199351</v>
      </c>
      <c r="K3942" s="14">
        <f t="shared" si="245"/>
        <v>41961.409155092588</v>
      </c>
      <c r="L3942" s="3">
        <v>1416311351</v>
      </c>
      <c r="M3942" s="3" t="b">
        <v>0</v>
      </c>
      <c r="N3942" s="3">
        <v>2</v>
      </c>
      <c r="O3942" s="3" t="b">
        <v>0</v>
      </c>
      <c r="P3942" s="3" t="s">
        <v>8266</v>
      </c>
      <c r="Q3942" s="8">
        <f t="shared" si="246"/>
        <v>2.2000000000000001E-3</v>
      </c>
      <c r="R3942" s="10">
        <f t="shared" si="247"/>
        <v>5.5</v>
      </c>
      <c r="S3942" s="3" t="s">
        <v>8307</v>
      </c>
      <c r="T3942" s="3" t="s">
        <v>8308</v>
      </c>
    </row>
    <row r="3943" spans="1:20" ht="110" x14ac:dyDescent="0.2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14">
        <f t="shared" si="244"/>
        <v>41967.958333333336</v>
      </c>
      <c r="J3943" s="3">
        <v>1416877200</v>
      </c>
      <c r="K3943" s="14">
        <f t="shared" si="245"/>
        <v>41940.503900462958</v>
      </c>
      <c r="L3943" s="3">
        <v>1414505137</v>
      </c>
      <c r="M3943" s="3" t="b">
        <v>0</v>
      </c>
      <c r="N3943" s="3">
        <v>2</v>
      </c>
      <c r="O3943" s="3" t="b">
        <v>0</v>
      </c>
      <c r="P3943" s="3" t="s">
        <v>8266</v>
      </c>
      <c r="Q3943" s="8">
        <f t="shared" si="246"/>
        <v>9.0909090909090905E-3</v>
      </c>
      <c r="R3943" s="10">
        <f t="shared" si="247"/>
        <v>25</v>
      </c>
      <c r="S3943" s="3" t="s">
        <v>8307</v>
      </c>
      <c r="T3943" s="3" t="s">
        <v>8308</v>
      </c>
    </row>
    <row r="3944" spans="1:20" ht="88" x14ac:dyDescent="0.2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14">
        <f t="shared" si="244"/>
        <v>42171.820763888885</v>
      </c>
      <c r="J3944" s="3">
        <v>1434490914</v>
      </c>
      <c r="K3944" s="14">
        <f t="shared" si="245"/>
        <v>42111.820763888885</v>
      </c>
      <c r="L3944" s="3">
        <v>1429306914</v>
      </c>
      <c r="M3944" s="3" t="b">
        <v>0</v>
      </c>
      <c r="N3944" s="3">
        <v>0</v>
      </c>
      <c r="O3944" s="3" t="b">
        <v>0</v>
      </c>
      <c r="P3944" s="3" t="s">
        <v>8266</v>
      </c>
      <c r="Q3944" s="8">
        <f t="shared" si="246"/>
        <v>0</v>
      </c>
      <c r="R3944" s="10" t="e">
        <f t="shared" si="247"/>
        <v>#DIV/0!</v>
      </c>
      <c r="S3944" s="3" t="s">
        <v>8307</v>
      </c>
      <c r="T3944" s="3" t="s">
        <v>8308</v>
      </c>
    </row>
    <row r="3945" spans="1:20" ht="88" x14ac:dyDescent="0.2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14">
        <f t="shared" si="244"/>
        <v>42310.618055555555</v>
      </c>
      <c r="J3945" s="3">
        <v>1446483000</v>
      </c>
      <c r="K3945" s="14">
        <f t="shared" si="245"/>
        <v>42279.695231481477</v>
      </c>
      <c r="L3945" s="3">
        <v>1443811268</v>
      </c>
      <c r="M3945" s="3" t="b">
        <v>0</v>
      </c>
      <c r="N3945" s="3">
        <v>13</v>
      </c>
      <c r="O3945" s="3" t="b">
        <v>0</v>
      </c>
      <c r="P3945" s="3" t="s">
        <v>8266</v>
      </c>
      <c r="Q3945" s="8">
        <f t="shared" si="246"/>
        <v>0.35639999999999999</v>
      </c>
      <c r="R3945" s="10">
        <f t="shared" si="247"/>
        <v>137.07692307692307</v>
      </c>
      <c r="S3945" s="3" t="s">
        <v>8307</v>
      </c>
      <c r="T3945" s="3" t="s">
        <v>8308</v>
      </c>
    </row>
    <row r="3946" spans="1:20" ht="88" x14ac:dyDescent="0.2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14">
        <f t="shared" si="244"/>
        <v>42243.579571759255</v>
      </c>
      <c r="J3946" s="3">
        <v>1440690875</v>
      </c>
      <c r="K3946" s="14">
        <f t="shared" si="245"/>
        <v>42213.579571759255</v>
      </c>
      <c r="L3946" s="3">
        <v>1438098875</v>
      </c>
      <c r="M3946" s="3" t="b">
        <v>0</v>
      </c>
      <c r="N3946" s="3">
        <v>0</v>
      </c>
      <c r="O3946" s="3" t="b">
        <v>0</v>
      </c>
      <c r="P3946" s="3" t="s">
        <v>8266</v>
      </c>
      <c r="Q3946" s="8">
        <f t="shared" si="246"/>
        <v>0</v>
      </c>
      <c r="R3946" s="10" t="e">
        <f t="shared" si="247"/>
        <v>#DIV/0!</v>
      </c>
      <c r="S3946" s="3" t="s">
        <v>8307</v>
      </c>
      <c r="T3946" s="3" t="s">
        <v>8308</v>
      </c>
    </row>
    <row r="3947" spans="1:20" ht="110" x14ac:dyDescent="0.2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14">
        <f t="shared" si="244"/>
        <v>42139.718379629623</v>
      </c>
      <c r="J3947" s="3">
        <v>1431717268</v>
      </c>
      <c r="K3947" s="14">
        <f t="shared" si="245"/>
        <v>42109.718379629623</v>
      </c>
      <c r="L3947" s="3">
        <v>1429125268</v>
      </c>
      <c r="M3947" s="3" t="b">
        <v>0</v>
      </c>
      <c r="N3947" s="3">
        <v>1</v>
      </c>
      <c r="O3947" s="3" t="b">
        <v>0</v>
      </c>
      <c r="P3947" s="3" t="s">
        <v>8266</v>
      </c>
      <c r="Q3947" s="8">
        <f t="shared" si="246"/>
        <v>2.5000000000000001E-3</v>
      </c>
      <c r="R3947" s="10">
        <f t="shared" si="247"/>
        <v>5</v>
      </c>
      <c r="S3947" s="3" t="s">
        <v>8307</v>
      </c>
      <c r="T3947" s="3" t="s">
        <v>8308</v>
      </c>
    </row>
    <row r="3948" spans="1:20" ht="66" x14ac:dyDescent="0.2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14">
        <f t="shared" si="244"/>
        <v>42063.249999999993</v>
      </c>
      <c r="J3948" s="3">
        <v>1425110400</v>
      </c>
      <c r="K3948" s="14">
        <f t="shared" si="245"/>
        <v>42031.750254629624</v>
      </c>
      <c r="L3948" s="3">
        <v>1422388822</v>
      </c>
      <c r="M3948" s="3" t="b">
        <v>0</v>
      </c>
      <c r="N3948" s="3">
        <v>5</v>
      </c>
      <c r="O3948" s="3" t="b">
        <v>0</v>
      </c>
      <c r="P3948" s="3" t="s">
        <v>8266</v>
      </c>
      <c r="Q3948" s="8">
        <f t="shared" si="246"/>
        <v>3.2500000000000001E-2</v>
      </c>
      <c r="R3948" s="10">
        <f t="shared" si="247"/>
        <v>39</v>
      </c>
      <c r="S3948" s="3" t="s">
        <v>8307</v>
      </c>
      <c r="T3948" s="3" t="s">
        <v>8308</v>
      </c>
    </row>
    <row r="3949" spans="1:20" ht="110" x14ac:dyDescent="0.2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14">
        <f t="shared" si="244"/>
        <v>42645.059537037036</v>
      </c>
      <c r="J3949" s="3">
        <v>1475378744</v>
      </c>
      <c r="K3949" s="14">
        <f t="shared" si="245"/>
        <v>42615.059537037036</v>
      </c>
      <c r="L3949" s="3">
        <v>1472786744</v>
      </c>
      <c r="M3949" s="3" t="b">
        <v>0</v>
      </c>
      <c r="N3949" s="3">
        <v>2</v>
      </c>
      <c r="O3949" s="3" t="b">
        <v>0</v>
      </c>
      <c r="P3949" s="3" t="s">
        <v>8266</v>
      </c>
      <c r="Q3949" s="8">
        <f t="shared" si="246"/>
        <v>3.3666666666666664E-2</v>
      </c>
      <c r="R3949" s="10">
        <f t="shared" si="247"/>
        <v>50.5</v>
      </c>
      <c r="S3949" s="3" t="s">
        <v>8307</v>
      </c>
      <c r="T3949" s="3" t="s">
        <v>8308</v>
      </c>
    </row>
    <row r="3950" spans="1:20" ht="88" x14ac:dyDescent="0.2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14">
        <f t="shared" si="244"/>
        <v>41889.242164351846</v>
      </c>
      <c r="J3950" s="3">
        <v>1410076123</v>
      </c>
      <c r="K3950" s="14">
        <f t="shared" si="245"/>
        <v>41829.242164351854</v>
      </c>
      <c r="L3950" s="3">
        <v>1404892123</v>
      </c>
      <c r="M3950" s="3" t="b">
        <v>0</v>
      </c>
      <c r="N3950" s="3">
        <v>0</v>
      </c>
      <c r="O3950" s="3" t="b">
        <v>0</v>
      </c>
      <c r="P3950" s="3" t="s">
        <v>8266</v>
      </c>
      <c r="Q3950" s="8">
        <f t="shared" si="246"/>
        <v>0</v>
      </c>
      <c r="R3950" s="10" t="e">
        <f t="shared" si="247"/>
        <v>#DIV/0!</v>
      </c>
      <c r="S3950" s="3" t="s">
        <v>8307</v>
      </c>
      <c r="T3950" s="3" t="s">
        <v>8308</v>
      </c>
    </row>
    <row r="3951" spans="1:20" ht="110" x14ac:dyDescent="0.2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14">
        <f t="shared" si="244"/>
        <v>42046.037280092591</v>
      </c>
      <c r="J3951" s="3">
        <v>1423623221</v>
      </c>
      <c r="K3951" s="14">
        <f t="shared" si="245"/>
        <v>42016.037280092591</v>
      </c>
      <c r="L3951" s="3">
        <v>1421031221</v>
      </c>
      <c r="M3951" s="3" t="b">
        <v>0</v>
      </c>
      <c r="N3951" s="3">
        <v>32</v>
      </c>
      <c r="O3951" s="3" t="b">
        <v>0</v>
      </c>
      <c r="P3951" s="3" t="s">
        <v>8266</v>
      </c>
      <c r="Q3951" s="8">
        <f t="shared" si="246"/>
        <v>0.15770000000000001</v>
      </c>
      <c r="R3951" s="10">
        <f t="shared" si="247"/>
        <v>49.28125</v>
      </c>
      <c r="S3951" s="3" t="s">
        <v>8307</v>
      </c>
      <c r="T3951" s="3" t="s">
        <v>8308</v>
      </c>
    </row>
    <row r="3952" spans="1:20" ht="110" x14ac:dyDescent="0.2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14">
        <f t="shared" si="244"/>
        <v>42468.690972222219</v>
      </c>
      <c r="J3952" s="3">
        <v>1460140500</v>
      </c>
      <c r="K3952" s="14">
        <f t="shared" si="245"/>
        <v>42439.618981481479</v>
      </c>
      <c r="L3952" s="3">
        <v>1457628680</v>
      </c>
      <c r="M3952" s="3" t="b">
        <v>0</v>
      </c>
      <c r="N3952" s="3">
        <v>1</v>
      </c>
      <c r="O3952" s="3" t="b">
        <v>0</v>
      </c>
      <c r="P3952" s="3" t="s">
        <v>8266</v>
      </c>
      <c r="Q3952" s="8">
        <f t="shared" si="246"/>
        <v>6.2500000000000003E-3</v>
      </c>
      <c r="R3952" s="10">
        <f t="shared" si="247"/>
        <v>25</v>
      </c>
      <c r="S3952" s="3" t="s">
        <v>8307</v>
      </c>
      <c r="T3952" s="3" t="s">
        <v>8308</v>
      </c>
    </row>
    <row r="3953" spans="1:20" ht="110" x14ac:dyDescent="0.2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14">
        <f t="shared" si="244"/>
        <v>42493.70071759259</v>
      </c>
      <c r="J3953" s="3">
        <v>1462301342</v>
      </c>
      <c r="K3953" s="14">
        <f t="shared" si="245"/>
        <v>42433.742384259262</v>
      </c>
      <c r="L3953" s="3">
        <v>1457120942</v>
      </c>
      <c r="M3953" s="3" t="b">
        <v>0</v>
      </c>
      <c r="N3953" s="3">
        <v>1</v>
      </c>
      <c r="O3953" s="3" t="b">
        <v>0</v>
      </c>
      <c r="P3953" s="3" t="s">
        <v>8266</v>
      </c>
      <c r="Q3953" s="8">
        <f t="shared" si="246"/>
        <v>5.0000000000000004E-6</v>
      </c>
      <c r="R3953" s="10">
        <f t="shared" si="247"/>
        <v>1</v>
      </c>
      <c r="S3953" s="3" t="s">
        <v>8307</v>
      </c>
      <c r="T3953" s="3" t="s">
        <v>8308</v>
      </c>
    </row>
    <row r="3954" spans="1:20" ht="110" x14ac:dyDescent="0.2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14">
        <f t="shared" si="244"/>
        <v>42303.707060185181</v>
      </c>
      <c r="J3954" s="3">
        <v>1445885890</v>
      </c>
      <c r="K3954" s="14">
        <f t="shared" si="245"/>
        <v>42243.707060185181</v>
      </c>
      <c r="L3954" s="3">
        <v>1440701890</v>
      </c>
      <c r="M3954" s="3" t="b">
        <v>0</v>
      </c>
      <c r="N3954" s="3">
        <v>1</v>
      </c>
      <c r="O3954" s="3" t="b">
        <v>0</v>
      </c>
      <c r="P3954" s="3" t="s">
        <v>8266</v>
      </c>
      <c r="Q3954" s="8">
        <f t="shared" si="246"/>
        <v>9.6153846153846159E-4</v>
      </c>
      <c r="R3954" s="10">
        <f t="shared" si="247"/>
        <v>25</v>
      </c>
      <c r="S3954" s="3" t="s">
        <v>8307</v>
      </c>
      <c r="T3954" s="3" t="s">
        <v>8308</v>
      </c>
    </row>
    <row r="3955" spans="1:20" ht="88" x14ac:dyDescent="0.2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14">
        <f t="shared" si="244"/>
        <v>42580.895138888889</v>
      </c>
      <c r="J3955" s="3">
        <v>1469834940</v>
      </c>
      <c r="K3955" s="14">
        <f t="shared" si="245"/>
        <v>42549.965115740742</v>
      </c>
      <c r="L3955" s="3">
        <v>1467162586</v>
      </c>
      <c r="M3955" s="3" t="b">
        <v>0</v>
      </c>
      <c r="N3955" s="3">
        <v>0</v>
      </c>
      <c r="O3955" s="3" t="b">
        <v>0</v>
      </c>
      <c r="P3955" s="3" t="s">
        <v>8266</v>
      </c>
      <c r="Q3955" s="8">
        <f t="shared" si="246"/>
        <v>0</v>
      </c>
      <c r="R3955" s="10" t="e">
        <f t="shared" si="247"/>
        <v>#DIV/0!</v>
      </c>
      <c r="S3955" s="3" t="s">
        <v>8307</v>
      </c>
      <c r="T3955" s="3" t="s">
        <v>8308</v>
      </c>
    </row>
    <row r="3956" spans="1:20" ht="88" x14ac:dyDescent="0.2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14">
        <f t="shared" si="244"/>
        <v>41834.567870370367</v>
      </c>
      <c r="J3956" s="3">
        <v>1405352264</v>
      </c>
      <c r="K3956" s="14">
        <f t="shared" si="245"/>
        <v>41774.567870370367</v>
      </c>
      <c r="L3956" s="3">
        <v>1400168264</v>
      </c>
      <c r="M3956" s="3" t="b">
        <v>0</v>
      </c>
      <c r="N3956" s="3">
        <v>0</v>
      </c>
      <c r="O3956" s="3" t="b">
        <v>0</v>
      </c>
      <c r="P3956" s="3" t="s">
        <v>8266</v>
      </c>
      <c r="Q3956" s="8">
        <f t="shared" si="246"/>
        <v>0</v>
      </c>
      <c r="R3956" s="10" t="e">
        <f t="shared" si="247"/>
        <v>#DIV/0!</v>
      </c>
      <c r="S3956" s="3" t="s">
        <v>8307</v>
      </c>
      <c r="T3956" s="3" t="s">
        <v>8308</v>
      </c>
    </row>
    <row r="3957" spans="1:20" ht="88" x14ac:dyDescent="0.2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14">
        <f t="shared" si="244"/>
        <v>42336.807187499995</v>
      </c>
      <c r="J3957" s="3">
        <v>1448745741</v>
      </c>
      <c r="K3957" s="14">
        <f t="shared" si="245"/>
        <v>42306.765520833331</v>
      </c>
      <c r="L3957" s="3">
        <v>1446150141</v>
      </c>
      <c r="M3957" s="3" t="b">
        <v>0</v>
      </c>
      <c r="N3957" s="3">
        <v>8</v>
      </c>
      <c r="O3957" s="3" t="b">
        <v>0</v>
      </c>
      <c r="P3957" s="3" t="s">
        <v>8266</v>
      </c>
      <c r="Q3957" s="8">
        <f t="shared" si="246"/>
        <v>0.24285714285714285</v>
      </c>
      <c r="R3957" s="10">
        <f t="shared" si="247"/>
        <v>53.125</v>
      </c>
      <c r="S3957" s="3" t="s">
        <v>8307</v>
      </c>
      <c r="T3957" s="3" t="s">
        <v>8308</v>
      </c>
    </row>
    <row r="3958" spans="1:20" ht="110" x14ac:dyDescent="0.2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14">
        <f t="shared" si="244"/>
        <v>42484.930555555555</v>
      </c>
      <c r="J3958" s="3">
        <v>1461543600</v>
      </c>
      <c r="K3958" s="14">
        <f t="shared" si="245"/>
        <v>42457.848692129628</v>
      </c>
      <c r="L3958" s="3">
        <v>1459203727</v>
      </c>
      <c r="M3958" s="3" t="b">
        <v>0</v>
      </c>
      <c r="N3958" s="3">
        <v>0</v>
      </c>
      <c r="O3958" s="3" t="b">
        <v>0</v>
      </c>
      <c r="P3958" s="3" t="s">
        <v>8266</v>
      </c>
      <c r="Q3958" s="8">
        <f t="shared" si="246"/>
        <v>0</v>
      </c>
      <c r="R3958" s="10" t="e">
        <f t="shared" si="247"/>
        <v>#DIV/0!</v>
      </c>
      <c r="S3958" s="3" t="s">
        <v>8307</v>
      </c>
      <c r="T3958" s="3" t="s">
        <v>8308</v>
      </c>
    </row>
    <row r="3959" spans="1:20" ht="66" x14ac:dyDescent="0.2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14">
        <f t="shared" si="244"/>
        <v>42559.892986111103</v>
      </c>
      <c r="J3959" s="3">
        <v>1468020354</v>
      </c>
      <c r="K3959" s="14">
        <f t="shared" si="245"/>
        <v>42513.89298611111</v>
      </c>
      <c r="L3959" s="3">
        <v>1464045954</v>
      </c>
      <c r="M3959" s="3" t="b">
        <v>0</v>
      </c>
      <c r="N3959" s="3">
        <v>1</v>
      </c>
      <c r="O3959" s="3" t="b">
        <v>0</v>
      </c>
      <c r="P3959" s="3" t="s">
        <v>8266</v>
      </c>
      <c r="Q3959" s="8">
        <f t="shared" si="246"/>
        <v>2.5000000000000001E-4</v>
      </c>
      <c r="R3959" s="10">
        <f t="shared" si="247"/>
        <v>7</v>
      </c>
      <c r="S3959" s="3" t="s">
        <v>8307</v>
      </c>
      <c r="T3959" s="3" t="s">
        <v>8308</v>
      </c>
    </row>
    <row r="3960" spans="1:20" ht="110" x14ac:dyDescent="0.2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14">
        <f t="shared" si="244"/>
        <v>41853.5</v>
      </c>
      <c r="J3960" s="3">
        <v>1406988000</v>
      </c>
      <c r="K3960" s="14">
        <f t="shared" si="245"/>
        <v>41816.867037037031</v>
      </c>
      <c r="L3960" s="3">
        <v>1403822912</v>
      </c>
      <c r="M3960" s="3" t="b">
        <v>0</v>
      </c>
      <c r="N3960" s="3">
        <v>16</v>
      </c>
      <c r="O3960" s="3" t="b">
        <v>0</v>
      </c>
      <c r="P3960" s="3" t="s">
        <v>8266</v>
      </c>
      <c r="Q3960" s="8">
        <f t="shared" si="246"/>
        <v>0.32050000000000001</v>
      </c>
      <c r="R3960" s="10">
        <f t="shared" si="247"/>
        <v>40.0625</v>
      </c>
      <c r="S3960" s="3" t="s">
        <v>8307</v>
      </c>
      <c r="T3960" s="3" t="s">
        <v>8308</v>
      </c>
    </row>
    <row r="3961" spans="1:20" ht="110" x14ac:dyDescent="0.2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14">
        <f t="shared" si="244"/>
        <v>41910.705509259256</v>
      </c>
      <c r="J3961" s="3">
        <v>1411930556</v>
      </c>
      <c r="K3961" s="14">
        <f t="shared" si="245"/>
        <v>41880.705509259256</v>
      </c>
      <c r="L3961" s="3">
        <v>1409338556</v>
      </c>
      <c r="M3961" s="3" t="b">
        <v>0</v>
      </c>
      <c r="N3961" s="3">
        <v>12</v>
      </c>
      <c r="O3961" s="3" t="b">
        <v>0</v>
      </c>
      <c r="P3961" s="3" t="s">
        <v>8266</v>
      </c>
      <c r="Q3961" s="8">
        <f t="shared" si="246"/>
        <v>0.24333333333333335</v>
      </c>
      <c r="R3961" s="10">
        <f t="shared" si="247"/>
        <v>24.333333333333332</v>
      </c>
      <c r="S3961" s="3" t="s">
        <v>8307</v>
      </c>
      <c r="T3961" s="3" t="s">
        <v>8308</v>
      </c>
    </row>
    <row r="3962" spans="1:20" ht="110" x14ac:dyDescent="0.2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14">
        <f t="shared" si="244"/>
        <v>42372.76222222222</v>
      </c>
      <c r="J3962" s="3">
        <v>1451852256</v>
      </c>
      <c r="K3962" s="14">
        <f t="shared" si="245"/>
        <v>42342.76222222222</v>
      </c>
      <c r="L3962" s="3">
        <v>1449260256</v>
      </c>
      <c r="M3962" s="3" t="b">
        <v>0</v>
      </c>
      <c r="N3962" s="3">
        <v>4</v>
      </c>
      <c r="O3962" s="3" t="b">
        <v>0</v>
      </c>
      <c r="P3962" s="3" t="s">
        <v>8266</v>
      </c>
      <c r="Q3962" s="8">
        <f t="shared" si="246"/>
        <v>1.4999999999999999E-2</v>
      </c>
      <c r="R3962" s="10">
        <f t="shared" si="247"/>
        <v>11.25</v>
      </c>
      <c r="S3962" s="3" t="s">
        <v>8307</v>
      </c>
      <c r="T3962" s="3" t="s">
        <v>8308</v>
      </c>
    </row>
    <row r="3963" spans="1:20" ht="110" x14ac:dyDescent="0.2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14">
        <f t="shared" si="244"/>
        <v>41767.807986111111</v>
      </c>
      <c r="J3963" s="3">
        <v>1399584210</v>
      </c>
      <c r="K3963" s="14">
        <f t="shared" si="245"/>
        <v>41745.807986111111</v>
      </c>
      <c r="L3963" s="3">
        <v>1397683410</v>
      </c>
      <c r="M3963" s="3" t="b">
        <v>0</v>
      </c>
      <c r="N3963" s="3">
        <v>2</v>
      </c>
      <c r="O3963" s="3" t="b">
        <v>0</v>
      </c>
      <c r="P3963" s="3" t="s">
        <v>8266</v>
      </c>
      <c r="Q3963" s="8">
        <f t="shared" si="246"/>
        <v>4.1999999999999997E-3</v>
      </c>
      <c r="R3963" s="10">
        <f t="shared" si="247"/>
        <v>10.5</v>
      </c>
      <c r="S3963" s="3" t="s">
        <v>8307</v>
      </c>
      <c r="T3963" s="3" t="s">
        <v>8308</v>
      </c>
    </row>
    <row r="3964" spans="1:20" ht="110" x14ac:dyDescent="0.2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14">
        <f t="shared" si="244"/>
        <v>42336.538124999999</v>
      </c>
      <c r="J3964" s="3">
        <v>1448722494</v>
      </c>
      <c r="K3964" s="14">
        <f t="shared" si="245"/>
        <v>42311.538124999999</v>
      </c>
      <c r="L3964" s="3">
        <v>1446562494</v>
      </c>
      <c r="M3964" s="3" t="b">
        <v>0</v>
      </c>
      <c r="N3964" s="3">
        <v>3</v>
      </c>
      <c r="O3964" s="3" t="b">
        <v>0</v>
      </c>
      <c r="P3964" s="3" t="s">
        <v>8266</v>
      </c>
      <c r="Q3964" s="8">
        <f t="shared" si="246"/>
        <v>3.214285714285714E-2</v>
      </c>
      <c r="R3964" s="10">
        <f t="shared" si="247"/>
        <v>15</v>
      </c>
      <c r="S3964" s="3" t="s">
        <v>8307</v>
      </c>
      <c r="T3964" s="3" t="s">
        <v>8308</v>
      </c>
    </row>
    <row r="3965" spans="1:20" ht="110" x14ac:dyDescent="0.2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14">
        <f t="shared" si="244"/>
        <v>42326.112465277773</v>
      </c>
      <c r="J3965" s="3">
        <v>1447821717</v>
      </c>
      <c r="K3965" s="14">
        <f t="shared" si="245"/>
        <v>42296.070798611108</v>
      </c>
      <c r="L3965" s="3">
        <v>1445226117</v>
      </c>
      <c r="M3965" s="3" t="b">
        <v>0</v>
      </c>
      <c r="N3965" s="3">
        <v>0</v>
      </c>
      <c r="O3965" s="3" t="b">
        <v>0</v>
      </c>
      <c r="P3965" s="3" t="s">
        <v>8266</v>
      </c>
      <c r="Q3965" s="8">
        <f t="shared" si="246"/>
        <v>0</v>
      </c>
      <c r="R3965" s="10" t="e">
        <f t="shared" si="247"/>
        <v>#DIV/0!</v>
      </c>
      <c r="S3965" s="3" t="s">
        <v>8307</v>
      </c>
      <c r="T3965" s="3" t="s">
        <v>8308</v>
      </c>
    </row>
    <row r="3966" spans="1:20" ht="88" x14ac:dyDescent="0.2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14">
        <f t="shared" si="244"/>
        <v>42113.59706018518</v>
      </c>
      <c r="J3966" s="3">
        <v>1429460386</v>
      </c>
      <c r="K3966" s="14">
        <f t="shared" si="245"/>
        <v>42053.638726851852</v>
      </c>
      <c r="L3966" s="3">
        <v>1424279986</v>
      </c>
      <c r="M3966" s="3" t="b">
        <v>0</v>
      </c>
      <c r="N3966" s="3">
        <v>3</v>
      </c>
      <c r="O3966" s="3" t="b">
        <v>0</v>
      </c>
      <c r="P3966" s="3" t="s">
        <v>8266</v>
      </c>
      <c r="Q3966" s="8">
        <f t="shared" si="246"/>
        <v>6.3E-2</v>
      </c>
      <c r="R3966" s="10">
        <f t="shared" si="247"/>
        <v>42</v>
      </c>
      <c r="S3966" s="3" t="s">
        <v>8307</v>
      </c>
      <c r="T3966" s="3" t="s">
        <v>8308</v>
      </c>
    </row>
    <row r="3967" spans="1:20" ht="110" x14ac:dyDescent="0.2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14">
        <f t="shared" si="244"/>
        <v>42474.110879629625</v>
      </c>
      <c r="J3967" s="3">
        <v>1460608780</v>
      </c>
      <c r="K3967" s="14">
        <f t="shared" si="245"/>
        <v>42414.152546296296</v>
      </c>
      <c r="L3967" s="3">
        <v>1455428380</v>
      </c>
      <c r="M3967" s="3" t="b">
        <v>0</v>
      </c>
      <c r="N3967" s="3">
        <v>4</v>
      </c>
      <c r="O3967" s="3" t="b">
        <v>0</v>
      </c>
      <c r="P3967" s="3" t="s">
        <v>8266</v>
      </c>
      <c r="Q3967" s="8">
        <f t="shared" si="246"/>
        <v>0.14249999999999999</v>
      </c>
      <c r="R3967" s="10">
        <f t="shared" si="247"/>
        <v>71.25</v>
      </c>
      <c r="S3967" s="3" t="s">
        <v>8307</v>
      </c>
      <c r="T3967" s="3" t="s">
        <v>8308</v>
      </c>
    </row>
    <row r="3968" spans="1:20" ht="88" x14ac:dyDescent="0.2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14">
        <f t="shared" si="244"/>
        <v>41844.040972222218</v>
      </c>
      <c r="J3968" s="3">
        <v>1406170740</v>
      </c>
      <c r="K3968" s="14">
        <f t="shared" si="245"/>
        <v>41801.628217592588</v>
      </c>
      <c r="L3968" s="3">
        <v>1402506278</v>
      </c>
      <c r="M3968" s="3" t="b">
        <v>0</v>
      </c>
      <c r="N3968" s="3">
        <v>2</v>
      </c>
      <c r="O3968" s="3" t="b">
        <v>0</v>
      </c>
      <c r="P3968" s="3" t="s">
        <v>8266</v>
      </c>
      <c r="Q3968" s="8">
        <f t="shared" si="246"/>
        <v>6.0000000000000001E-3</v>
      </c>
      <c r="R3968" s="10">
        <f t="shared" si="247"/>
        <v>22.5</v>
      </c>
      <c r="S3968" s="3" t="s">
        <v>8307</v>
      </c>
      <c r="T3968" s="3" t="s">
        <v>8308</v>
      </c>
    </row>
    <row r="3969" spans="1:20" ht="110" x14ac:dyDescent="0.2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14">
        <f t="shared" si="244"/>
        <v>42800.207256944443</v>
      </c>
      <c r="J3969" s="3">
        <v>1488783507</v>
      </c>
      <c r="K3969" s="14">
        <f t="shared" si="245"/>
        <v>42770.207256944443</v>
      </c>
      <c r="L3969" s="3">
        <v>1486191507</v>
      </c>
      <c r="M3969" s="3" t="b">
        <v>0</v>
      </c>
      <c r="N3969" s="3">
        <v>10</v>
      </c>
      <c r="O3969" s="3" t="b">
        <v>0</v>
      </c>
      <c r="P3969" s="3" t="s">
        <v>8266</v>
      </c>
      <c r="Q3969" s="8">
        <f t="shared" si="246"/>
        <v>0.2411764705882353</v>
      </c>
      <c r="R3969" s="10">
        <f t="shared" si="247"/>
        <v>41</v>
      </c>
      <c r="S3969" s="3" t="s">
        <v>8307</v>
      </c>
      <c r="T3969" s="3" t="s">
        <v>8308</v>
      </c>
    </row>
    <row r="3970" spans="1:20" ht="88" x14ac:dyDescent="0.2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14">
        <f t="shared" si="244"/>
        <v>42512.73232638889</v>
      </c>
      <c r="J3970" s="3">
        <v>1463945673</v>
      </c>
      <c r="K3970" s="14">
        <f t="shared" si="245"/>
        <v>42452.73232638889</v>
      </c>
      <c r="L3970" s="3">
        <v>1458761673</v>
      </c>
      <c r="M3970" s="3" t="b">
        <v>0</v>
      </c>
      <c r="N3970" s="3">
        <v>11</v>
      </c>
      <c r="O3970" s="3" t="b">
        <v>0</v>
      </c>
      <c r="P3970" s="3" t="s">
        <v>8266</v>
      </c>
      <c r="Q3970" s="8">
        <f t="shared" si="246"/>
        <v>0.10539999999999999</v>
      </c>
      <c r="R3970" s="10">
        <f t="shared" si="247"/>
        <v>47.909090909090907</v>
      </c>
      <c r="S3970" s="3" t="s">
        <v>8307</v>
      </c>
      <c r="T3970" s="3" t="s">
        <v>8308</v>
      </c>
    </row>
    <row r="3971" spans="1:20" ht="88" x14ac:dyDescent="0.2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14">
        <f t="shared" ref="I3971:I4034" si="248">(((J3971/60)/60)/24)+DATE(1970,1,1)+(-2/24)</f>
        <v>42611.079861111109</v>
      </c>
      <c r="J3971" s="3">
        <v>1472442900</v>
      </c>
      <c r="K3971" s="14">
        <f t="shared" ref="K3971:K4034" si="249">(L3971/86400)+25569+(-2/24)</f>
        <v>42601.771365740737</v>
      </c>
      <c r="L3971" s="3">
        <v>1471638646</v>
      </c>
      <c r="M3971" s="3" t="b">
        <v>0</v>
      </c>
      <c r="N3971" s="3">
        <v>6</v>
      </c>
      <c r="O3971" s="3" t="b">
        <v>0</v>
      </c>
      <c r="P3971" s="3" t="s">
        <v>8266</v>
      </c>
      <c r="Q3971" s="8">
        <f t="shared" ref="Q3971:Q4034" si="250">E3971/D3971</f>
        <v>7.4690265486725665E-2</v>
      </c>
      <c r="R3971" s="10">
        <f t="shared" ref="R3971:R4034" si="251">E3971/N3971</f>
        <v>35.166666666666664</v>
      </c>
      <c r="S3971" s="3" t="s">
        <v>8307</v>
      </c>
      <c r="T3971" s="3" t="s">
        <v>8308</v>
      </c>
    </row>
    <row r="3972" spans="1:20" ht="110" x14ac:dyDescent="0.2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14">
        <f t="shared" si="248"/>
        <v>42477.780219907399</v>
      </c>
      <c r="J3972" s="3">
        <v>1460925811</v>
      </c>
      <c r="K3972" s="14">
        <f t="shared" si="249"/>
        <v>42447.780219907407</v>
      </c>
      <c r="L3972" s="3">
        <v>1458333811</v>
      </c>
      <c r="M3972" s="3" t="b">
        <v>0</v>
      </c>
      <c r="N3972" s="3">
        <v>2</v>
      </c>
      <c r="O3972" s="3" t="b">
        <v>0</v>
      </c>
      <c r="P3972" s="3" t="s">
        <v>8266</v>
      </c>
      <c r="Q3972" s="8">
        <f t="shared" si="250"/>
        <v>7.3333333333333334E-4</v>
      </c>
      <c r="R3972" s="10">
        <f t="shared" si="251"/>
        <v>5.5</v>
      </c>
      <c r="S3972" s="3" t="s">
        <v>8307</v>
      </c>
      <c r="T3972" s="3" t="s">
        <v>8308</v>
      </c>
    </row>
    <row r="3973" spans="1:20" ht="88" x14ac:dyDescent="0.2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14">
        <f t="shared" si="248"/>
        <v>41841.452847222223</v>
      </c>
      <c r="J3973" s="3">
        <v>1405947126</v>
      </c>
      <c r="K3973" s="14">
        <f t="shared" si="249"/>
        <v>41811.452847222223</v>
      </c>
      <c r="L3973" s="3">
        <v>1403355126</v>
      </c>
      <c r="M3973" s="3" t="b">
        <v>0</v>
      </c>
      <c r="N3973" s="3">
        <v>6</v>
      </c>
      <c r="O3973" s="3" t="b">
        <v>0</v>
      </c>
      <c r="P3973" s="3" t="s">
        <v>8266</v>
      </c>
      <c r="Q3973" s="8">
        <f t="shared" si="250"/>
        <v>9.7142857142857135E-3</v>
      </c>
      <c r="R3973" s="10">
        <f t="shared" si="251"/>
        <v>22.666666666666668</v>
      </c>
      <c r="S3973" s="3" t="s">
        <v>8307</v>
      </c>
      <c r="T3973" s="3" t="s">
        <v>8308</v>
      </c>
    </row>
    <row r="3974" spans="1:20" ht="88" x14ac:dyDescent="0.2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14">
        <f t="shared" si="248"/>
        <v>42040.984189814808</v>
      </c>
      <c r="J3974" s="3">
        <v>1423186634</v>
      </c>
      <c r="K3974" s="14">
        <f t="shared" si="249"/>
        <v>41980.984189814808</v>
      </c>
      <c r="L3974" s="3">
        <v>1418002634</v>
      </c>
      <c r="M3974" s="3" t="b">
        <v>0</v>
      </c>
      <c r="N3974" s="3">
        <v>8</v>
      </c>
      <c r="O3974" s="3" t="b">
        <v>0</v>
      </c>
      <c r="P3974" s="3" t="s">
        <v>8266</v>
      </c>
      <c r="Q3974" s="8">
        <f t="shared" si="250"/>
        <v>0.21099999999999999</v>
      </c>
      <c r="R3974" s="10">
        <f t="shared" si="251"/>
        <v>26.375</v>
      </c>
      <c r="S3974" s="3" t="s">
        <v>8307</v>
      </c>
      <c r="T3974" s="3" t="s">
        <v>8308</v>
      </c>
    </row>
    <row r="3975" spans="1:20" ht="88" x14ac:dyDescent="0.2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14">
        <f t="shared" si="248"/>
        <v>42499.083333333336</v>
      </c>
      <c r="J3975" s="3">
        <v>1462766400</v>
      </c>
      <c r="K3975" s="14">
        <f t="shared" si="249"/>
        <v>42469.600810185184</v>
      </c>
      <c r="L3975" s="3">
        <v>1460219110</v>
      </c>
      <c r="M3975" s="3" t="b">
        <v>0</v>
      </c>
      <c r="N3975" s="3">
        <v>37</v>
      </c>
      <c r="O3975" s="3" t="b">
        <v>0</v>
      </c>
      <c r="P3975" s="3" t="s">
        <v>8266</v>
      </c>
      <c r="Q3975" s="8">
        <f t="shared" si="250"/>
        <v>0.78100000000000003</v>
      </c>
      <c r="R3975" s="10">
        <f t="shared" si="251"/>
        <v>105.54054054054055</v>
      </c>
      <c r="S3975" s="3" t="s">
        <v>8307</v>
      </c>
      <c r="T3975" s="3" t="s">
        <v>8308</v>
      </c>
    </row>
    <row r="3976" spans="1:20" ht="88" x14ac:dyDescent="0.2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14">
        <f t="shared" si="248"/>
        <v>42523.463518518511</v>
      </c>
      <c r="J3976" s="3">
        <v>1464872848</v>
      </c>
      <c r="K3976" s="14">
        <f t="shared" si="249"/>
        <v>42493.463518518511</v>
      </c>
      <c r="L3976" s="3">
        <v>1462280848</v>
      </c>
      <c r="M3976" s="3" t="b">
        <v>0</v>
      </c>
      <c r="N3976" s="3">
        <v>11</v>
      </c>
      <c r="O3976" s="3" t="b">
        <v>0</v>
      </c>
      <c r="P3976" s="3" t="s">
        <v>8266</v>
      </c>
      <c r="Q3976" s="8">
        <f t="shared" si="250"/>
        <v>0.32</v>
      </c>
      <c r="R3976" s="10">
        <f t="shared" si="251"/>
        <v>29.09090909090909</v>
      </c>
      <c r="S3976" s="3" t="s">
        <v>8307</v>
      </c>
      <c r="T3976" s="3" t="s">
        <v>8308</v>
      </c>
    </row>
    <row r="3977" spans="1:20" ht="88" x14ac:dyDescent="0.2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14">
        <f t="shared" si="248"/>
        <v>42564.783541666664</v>
      </c>
      <c r="J3977" s="3">
        <v>1468442898</v>
      </c>
      <c r="K3977" s="14">
        <f t="shared" si="249"/>
        <v>42534.783541666664</v>
      </c>
      <c r="L3977" s="3">
        <v>1465850898</v>
      </c>
      <c r="M3977" s="3" t="b">
        <v>0</v>
      </c>
      <c r="N3977" s="3">
        <v>0</v>
      </c>
      <c r="O3977" s="3" t="b">
        <v>0</v>
      </c>
      <c r="P3977" s="3" t="s">
        <v>8266</v>
      </c>
      <c r="Q3977" s="8">
        <f t="shared" si="250"/>
        <v>0</v>
      </c>
      <c r="R3977" s="10" t="e">
        <f t="shared" si="251"/>
        <v>#DIV/0!</v>
      </c>
      <c r="S3977" s="3" t="s">
        <v>8307</v>
      </c>
      <c r="T3977" s="3" t="s">
        <v>8308</v>
      </c>
    </row>
    <row r="3978" spans="1:20" ht="110" x14ac:dyDescent="0.2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14">
        <f t="shared" si="248"/>
        <v>41852.208333333328</v>
      </c>
      <c r="J3978" s="3">
        <v>1406876400</v>
      </c>
      <c r="K3978" s="14">
        <f t="shared" si="249"/>
        <v>41830.775011574071</v>
      </c>
      <c r="L3978" s="3">
        <v>1405024561</v>
      </c>
      <c r="M3978" s="3" t="b">
        <v>0</v>
      </c>
      <c r="N3978" s="3">
        <v>10</v>
      </c>
      <c r="O3978" s="3" t="b">
        <v>0</v>
      </c>
      <c r="P3978" s="3" t="s">
        <v>8266</v>
      </c>
      <c r="Q3978" s="8">
        <f t="shared" si="250"/>
        <v>0.47692307692307695</v>
      </c>
      <c r="R3978" s="10">
        <f t="shared" si="251"/>
        <v>62</v>
      </c>
      <c r="S3978" s="3" t="s">
        <v>8307</v>
      </c>
      <c r="T3978" s="3" t="s">
        <v>8308</v>
      </c>
    </row>
    <row r="3979" spans="1:20" ht="88" x14ac:dyDescent="0.2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14">
        <f t="shared" si="248"/>
        <v>42573.705231481479</v>
      </c>
      <c r="J3979" s="3">
        <v>1469213732</v>
      </c>
      <c r="K3979" s="14">
        <f t="shared" si="249"/>
        <v>42543.705231481479</v>
      </c>
      <c r="L3979" s="3">
        <v>1466621732</v>
      </c>
      <c r="M3979" s="3" t="b">
        <v>0</v>
      </c>
      <c r="N3979" s="3">
        <v>6</v>
      </c>
      <c r="O3979" s="3" t="b">
        <v>0</v>
      </c>
      <c r="P3979" s="3" t="s">
        <v>8266</v>
      </c>
      <c r="Q3979" s="8">
        <f t="shared" si="250"/>
        <v>1.4500000000000001E-2</v>
      </c>
      <c r="R3979" s="10">
        <f t="shared" si="251"/>
        <v>217.5</v>
      </c>
      <c r="S3979" s="3" t="s">
        <v>8307</v>
      </c>
      <c r="T3979" s="3" t="s">
        <v>8308</v>
      </c>
    </row>
    <row r="3980" spans="1:20" ht="110" x14ac:dyDescent="0.2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14">
        <f t="shared" si="248"/>
        <v>42035.559641203705</v>
      </c>
      <c r="J3980" s="3">
        <v>1422717953</v>
      </c>
      <c r="K3980" s="14">
        <f t="shared" si="249"/>
        <v>41975.559641203705</v>
      </c>
      <c r="L3980" s="3">
        <v>1417533953</v>
      </c>
      <c r="M3980" s="3" t="b">
        <v>0</v>
      </c>
      <c r="N3980" s="3">
        <v>8</v>
      </c>
      <c r="O3980" s="3" t="b">
        <v>0</v>
      </c>
      <c r="P3980" s="3" t="s">
        <v>8266</v>
      </c>
      <c r="Q3980" s="8">
        <f t="shared" si="250"/>
        <v>0.107</v>
      </c>
      <c r="R3980" s="10">
        <f t="shared" si="251"/>
        <v>26.75</v>
      </c>
      <c r="S3980" s="3" t="s">
        <v>8307</v>
      </c>
      <c r="T3980" s="3" t="s">
        <v>8308</v>
      </c>
    </row>
    <row r="3981" spans="1:20" ht="88" x14ac:dyDescent="0.2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14">
        <f t="shared" si="248"/>
        <v>42092.749999999993</v>
      </c>
      <c r="J3981" s="3">
        <v>1427659200</v>
      </c>
      <c r="K3981" s="14">
        <f t="shared" si="249"/>
        <v>42069.820104166669</v>
      </c>
      <c r="L3981" s="3">
        <v>1425678057</v>
      </c>
      <c r="M3981" s="3" t="b">
        <v>0</v>
      </c>
      <c r="N3981" s="3">
        <v>6</v>
      </c>
      <c r="O3981" s="3" t="b">
        <v>0</v>
      </c>
      <c r="P3981" s="3" t="s">
        <v>8266</v>
      </c>
      <c r="Q3981" s="8">
        <f t="shared" si="250"/>
        <v>1.8333333333333333E-2</v>
      </c>
      <c r="R3981" s="10">
        <f t="shared" si="251"/>
        <v>18.333333333333332</v>
      </c>
      <c r="S3981" s="3" t="s">
        <v>8307</v>
      </c>
      <c r="T3981" s="3" t="s">
        <v>8308</v>
      </c>
    </row>
    <row r="3982" spans="1:20" ht="88" x14ac:dyDescent="0.2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14">
        <f t="shared" si="248"/>
        <v>41825.515590277777</v>
      </c>
      <c r="J3982" s="3">
        <v>1404570147</v>
      </c>
      <c r="K3982" s="14">
        <f t="shared" si="249"/>
        <v>41795.515590277777</v>
      </c>
      <c r="L3982" s="3">
        <v>1401978147</v>
      </c>
      <c r="M3982" s="3" t="b">
        <v>0</v>
      </c>
      <c r="N3982" s="3">
        <v>7</v>
      </c>
      <c r="O3982" s="3" t="b">
        <v>0</v>
      </c>
      <c r="P3982" s="3" t="s">
        <v>8266</v>
      </c>
      <c r="Q3982" s="8">
        <f t="shared" si="250"/>
        <v>0.18</v>
      </c>
      <c r="R3982" s="10">
        <f t="shared" si="251"/>
        <v>64.285714285714292</v>
      </c>
      <c r="S3982" s="3" t="s">
        <v>8307</v>
      </c>
      <c r="T3982" s="3" t="s">
        <v>8308</v>
      </c>
    </row>
    <row r="3983" spans="1:20" ht="88" x14ac:dyDescent="0.2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14">
        <f t="shared" si="248"/>
        <v>42568.096631944441</v>
      </c>
      <c r="J3983" s="3">
        <v>1468729149</v>
      </c>
      <c r="K3983" s="14">
        <f t="shared" si="249"/>
        <v>42508.096631944441</v>
      </c>
      <c r="L3983" s="3">
        <v>1463545149</v>
      </c>
      <c r="M3983" s="3" t="b">
        <v>0</v>
      </c>
      <c r="N3983" s="3">
        <v>7</v>
      </c>
      <c r="O3983" s="3" t="b">
        <v>0</v>
      </c>
      <c r="P3983" s="3" t="s">
        <v>8266</v>
      </c>
      <c r="Q3983" s="8">
        <f t="shared" si="250"/>
        <v>4.0833333333333333E-2</v>
      </c>
      <c r="R3983" s="10">
        <f t="shared" si="251"/>
        <v>175</v>
      </c>
      <c r="S3983" s="3" t="s">
        <v>8307</v>
      </c>
      <c r="T3983" s="3" t="s">
        <v>8308</v>
      </c>
    </row>
    <row r="3984" spans="1:20" ht="88" x14ac:dyDescent="0.2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14">
        <f t="shared" si="248"/>
        <v>42192.726620370369</v>
      </c>
      <c r="J3984" s="3">
        <v>1436297180</v>
      </c>
      <c r="K3984" s="14">
        <f t="shared" si="249"/>
        <v>42132.726620370369</v>
      </c>
      <c r="L3984" s="3">
        <v>1431113180</v>
      </c>
      <c r="M3984" s="3" t="b">
        <v>0</v>
      </c>
      <c r="N3984" s="3">
        <v>5</v>
      </c>
      <c r="O3984" s="3" t="b">
        <v>0</v>
      </c>
      <c r="P3984" s="3" t="s">
        <v>8266</v>
      </c>
      <c r="Q3984" s="8">
        <f t="shared" si="250"/>
        <v>0.2</v>
      </c>
      <c r="R3984" s="10">
        <f t="shared" si="251"/>
        <v>34</v>
      </c>
      <c r="S3984" s="3" t="s">
        <v>8307</v>
      </c>
      <c r="T3984" s="3" t="s">
        <v>8308</v>
      </c>
    </row>
    <row r="3985" spans="1:20" ht="88" x14ac:dyDescent="0.2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14">
        <f t="shared" si="248"/>
        <v>41779.207638888889</v>
      </c>
      <c r="J3985" s="3">
        <v>1400569140</v>
      </c>
      <c r="K3985" s="14">
        <f t="shared" si="249"/>
        <v>41747.786527777775</v>
      </c>
      <c r="L3985" s="3">
        <v>1397854356</v>
      </c>
      <c r="M3985" s="3" t="b">
        <v>0</v>
      </c>
      <c r="N3985" s="3">
        <v>46</v>
      </c>
      <c r="O3985" s="3" t="b">
        <v>0</v>
      </c>
      <c r="P3985" s="3" t="s">
        <v>8266</v>
      </c>
      <c r="Q3985" s="8">
        <f t="shared" si="250"/>
        <v>0.34802513464991025</v>
      </c>
      <c r="R3985" s="10">
        <f t="shared" si="251"/>
        <v>84.282608695652172</v>
      </c>
      <c r="S3985" s="3" t="s">
        <v>8307</v>
      </c>
      <c r="T3985" s="3" t="s">
        <v>8308</v>
      </c>
    </row>
    <row r="3986" spans="1:20" ht="88" x14ac:dyDescent="0.2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14">
        <f t="shared" si="248"/>
        <v>41950.916666666664</v>
      </c>
      <c r="J3986" s="3">
        <v>1415404800</v>
      </c>
      <c r="K3986" s="14">
        <f t="shared" si="249"/>
        <v>41920.88013888889</v>
      </c>
      <c r="L3986" s="3">
        <v>1412809644</v>
      </c>
      <c r="M3986" s="3" t="b">
        <v>0</v>
      </c>
      <c r="N3986" s="3">
        <v>10</v>
      </c>
      <c r="O3986" s="3" t="b">
        <v>0</v>
      </c>
      <c r="P3986" s="3" t="s">
        <v>8266</v>
      </c>
      <c r="Q3986" s="8">
        <f t="shared" si="250"/>
        <v>6.3333333333333339E-2</v>
      </c>
      <c r="R3986" s="10">
        <f t="shared" si="251"/>
        <v>9.5</v>
      </c>
      <c r="S3986" s="3" t="s">
        <v>8307</v>
      </c>
      <c r="T3986" s="3" t="s">
        <v>8308</v>
      </c>
    </row>
    <row r="3987" spans="1:20" ht="110" x14ac:dyDescent="0.2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14">
        <f t="shared" si="248"/>
        <v>42420.795138888883</v>
      </c>
      <c r="J3987" s="3">
        <v>1456002300</v>
      </c>
      <c r="K3987" s="14">
        <f t="shared" si="249"/>
        <v>42399.624074074069</v>
      </c>
      <c r="L3987" s="3">
        <v>1454173120</v>
      </c>
      <c r="M3987" s="3" t="b">
        <v>0</v>
      </c>
      <c r="N3987" s="3">
        <v>19</v>
      </c>
      <c r="O3987" s="3" t="b">
        <v>0</v>
      </c>
      <c r="P3987" s="3" t="s">
        <v>8266</v>
      </c>
      <c r="Q3987" s="8">
        <f t="shared" si="250"/>
        <v>0.32050000000000001</v>
      </c>
      <c r="R3987" s="10">
        <f t="shared" si="251"/>
        <v>33.736842105263158</v>
      </c>
      <c r="S3987" s="3" t="s">
        <v>8307</v>
      </c>
      <c r="T3987" s="3" t="s">
        <v>8308</v>
      </c>
    </row>
    <row r="3988" spans="1:20" ht="88" x14ac:dyDescent="0.2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14">
        <f t="shared" si="248"/>
        <v>42496.461111111108</v>
      </c>
      <c r="J3988" s="3">
        <v>1462539840</v>
      </c>
      <c r="K3988" s="14">
        <f t="shared" si="249"/>
        <v>42467.465208333328</v>
      </c>
      <c r="L3988" s="3">
        <v>1460034594</v>
      </c>
      <c r="M3988" s="3" t="b">
        <v>0</v>
      </c>
      <c r="N3988" s="3">
        <v>13</v>
      </c>
      <c r="O3988" s="3" t="b">
        <v>0</v>
      </c>
      <c r="P3988" s="3" t="s">
        <v>8266</v>
      </c>
      <c r="Q3988" s="8">
        <f t="shared" si="250"/>
        <v>9.7600000000000006E-2</v>
      </c>
      <c r="R3988" s="10">
        <f t="shared" si="251"/>
        <v>37.53846153846154</v>
      </c>
      <c r="S3988" s="3" t="s">
        <v>8307</v>
      </c>
      <c r="T3988" s="3" t="s">
        <v>8308</v>
      </c>
    </row>
    <row r="3989" spans="1:20" ht="88" x14ac:dyDescent="0.2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14">
        <f t="shared" si="248"/>
        <v>41775.841319444444</v>
      </c>
      <c r="J3989" s="3">
        <v>1400278290</v>
      </c>
      <c r="K3989" s="14">
        <f t="shared" si="249"/>
        <v>41765.841319444444</v>
      </c>
      <c r="L3989" s="3">
        <v>1399414290</v>
      </c>
      <c r="M3989" s="3" t="b">
        <v>0</v>
      </c>
      <c r="N3989" s="3">
        <v>13</v>
      </c>
      <c r="O3989" s="3" t="b">
        <v>0</v>
      </c>
      <c r="P3989" s="3" t="s">
        <v>8266</v>
      </c>
      <c r="Q3989" s="8">
        <f t="shared" si="250"/>
        <v>0.3775</v>
      </c>
      <c r="R3989" s="10">
        <f t="shared" si="251"/>
        <v>11.615384615384615</v>
      </c>
      <c r="S3989" s="3" t="s">
        <v>8307</v>
      </c>
      <c r="T3989" s="3" t="s">
        <v>8308</v>
      </c>
    </row>
    <row r="3990" spans="1:20" ht="44" x14ac:dyDescent="0.2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14">
        <f t="shared" si="248"/>
        <v>42244.997835648144</v>
      </c>
      <c r="J3990" s="3">
        <v>1440813413</v>
      </c>
      <c r="K3990" s="14">
        <f t="shared" si="249"/>
        <v>42229.997835648144</v>
      </c>
      <c r="L3990" s="3">
        <v>1439517413</v>
      </c>
      <c r="M3990" s="3" t="b">
        <v>0</v>
      </c>
      <c r="N3990" s="3">
        <v>4</v>
      </c>
      <c r="O3990" s="3" t="b">
        <v>0</v>
      </c>
      <c r="P3990" s="3" t="s">
        <v>8266</v>
      </c>
      <c r="Q3990" s="8">
        <f t="shared" si="250"/>
        <v>2.1333333333333333E-2</v>
      </c>
      <c r="R3990" s="10">
        <f t="shared" si="251"/>
        <v>8</v>
      </c>
      <c r="S3990" s="3" t="s">
        <v>8307</v>
      </c>
      <c r="T3990" s="3" t="s">
        <v>8308</v>
      </c>
    </row>
    <row r="3991" spans="1:20" ht="110" x14ac:dyDescent="0.2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14">
        <f t="shared" si="248"/>
        <v>42316.708113425928</v>
      </c>
      <c r="J3991" s="3">
        <v>1447009181</v>
      </c>
      <c r="K3991" s="14">
        <f t="shared" si="249"/>
        <v>42286.666446759256</v>
      </c>
      <c r="L3991" s="3">
        <v>1444413581</v>
      </c>
      <c r="M3991" s="3" t="b">
        <v>0</v>
      </c>
      <c r="N3991" s="3">
        <v>0</v>
      </c>
      <c r="O3991" s="3" t="b">
        <v>0</v>
      </c>
      <c r="P3991" s="3" t="s">
        <v>8266</v>
      </c>
      <c r="Q3991" s="8">
        <f t="shared" si="250"/>
        <v>0</v>
      </c>
      <c r="R3991" s="10" t="e">
        <f t="shared" si="251"/>
        <v>#DIV/0!</v>
      </c>
      <c r="S3991" s="3" t="s">
        <v>8307</v>
      </c>
      <c r="T3991" s="3" t="s">
        <v>8308</v>
      </c>
    </row>
    <row r="3992" spans="1:20" ht="88" x14ac:dyDescent="0.2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14">
        <f t="shared" si="248"/>
        <v>42431.589039351849</v>
      </c>
      <c r="J3992" s="3">
        <v>1456934893</v>
      </c>
      <c r="K3992" s="14">
        <f t="shared" si="249"/>
        <v>42401.589039351849</v>
      </c>
      <c r="L3992" s="3">
        <v>1454342893</v>
      </c>
      <c r="M3992" s="3" t="b">
        <v>0</v>
      </c>
      <c r="N3992" s="3">
        <v>3</v>
      </c>
      <c r="O3992" s="3" t="b">
        <v>0</v>
      </c>
      <c r="P3992" s="3" t="s">
        <v>8266</v>
      </c>
      <c r="Q3992" s="8">
        <f t="shared" si="250"/>
        <v>4.1818181818181817E-2</v>
      </c>
      <c r="R3992" s="10">
        <f t="shared" si="251"/>
        <v>23</v>
      </c>
      <c r="S3992" s="3" t="s">
        <v>8307</v>
      </c>
      <c r="T3992" s="3" t="s">
        <v>8308</v>
      </c>
    </row>
    <row r="3993" spans="1:20" ht="44" x14ac:dyDescent="0.2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14">
        <f t="shared" si="248"/>
        <v>42155.561134259253</v>
      </c>
      <c r="J3993" s="3">
        <v>1433086082</v>
      </c>
      <c r="K3993" s="14">
        <f t="shared" si="249"/>
        <v>42125.561134259253</v>
      </c>
      <c r="L3993" s="3">
        <v>1430494082</v>
      </c>
      <c r="M3993" s="3" t="b">
        <v>0</v>
      </c>
      <c r="N3993" s="3">
        <v>1</v>
      </c>
      <c r="O3993" s="3" t="b">
        <v>0</v>
      </c>
      <c r="P3993" s="3" t="s">
        <v>8266</v>
      </c>
      <c r="Q3993" s="8">
        <f t="shared" si="250"/>
        <v>0.2</v>
      </c>
      <c r="R3993" s="10">
        <f t="shared" si="251"/>
        <v>100</v>
      </c>
      <c r="S3993" s="3" t="s">
        <v>8307</v>
      </c>
      <c r="T3993" s="3" t="s">
        <v>8308</v>
      </c>
    </row>
    <row r="3994" spans="1:20" ht="66" x14ac:dyDescent="0.2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14">
        <f t="shared" si="248"/>
        <v>42349.898831018516</v>
      </c>
      <c r="J3994" s="3">
        <v>1449876859</v>
      </c>
      <c r="K3994" s="14">
        <f t="shared" si="249"/>
        <v>42289.857164351844</v>
      </c>
      <c r="L3994" s="3">
        <v>1444689259</v>
      </c>
      <c r="M3994" s="3" t="b">
        <v>0</v>
      </c>
      <c r="N3994" s="3">
        <v>9</v>
      </c>
      <c r="O3994" s="3" t="b">
        <v>0</v>
      </c>
      <c r="P3994" s="3" t="s">
        <v>8266</v>
      </c>
      <c r="Q3994" s="8">
        <f t="shared" si="250"/>
        <v>5.4100000000000002E-2</v>
      </c>
      <c r="R3994" s="10">
        <f t="shared" si="251"/>
        <v>60.111111111111114</v>
      </c>
      <c r="S3994" s="3" t="s">
        <v>8307</v>
      </c>
      <c r="T3994" s="3" t="s">
        <v>8308</v>
      </c>
    </row>
    <row r="3995" spans="1:20" ht="88" x14ac:dyDescent="0.2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14">
        <f t="shared" si="248"/>
        <v>42137.781388888885</v>
      </c>
      <c r="J3995" s="3">
        <v>1431549912</v>
      </c>
      <c r="K3995" s="14">
        <f t="shared" si="249"/>
        <v>42107.781388888885</v>
      </c>
      <c r="L3995" s="3">
        <v>1428957912</v>
      </c>
      <c r="M3995" s="3" t="b">
        <v>0</v>
      </c>
      <c r="N3995" s="3">
        <v>1</v>
      </c>
      <c r="O3995" s="3" t="b">
        <v>0</v>
      </c>
      <c r="P3995" s="3" t="s">
        <v>8266</v>
      </c>
      <c r="Q3995" s="8">
        <f t="shared" si="250"/>
        <v>6.0000000000000002E-5</v>
      </c>
      <c r="R3995" s="10">
        <f t="shared" si="251"/>
        <v>3</v>
      </c>
      <c r="S3995" s="3" t="s">
        <v>8307</v>
      </c>
      <c r="T3995" s="3" t="s">
        <v>8308</v>
      </c>
    </row>
    <row r="3996" spans="1:20" ht="66" x14ac:dyDescent="0.2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14">
        <f t="shared" si="248"/>
        <v>41839.306597222218</v>
      </c>
      <c r="J3996" s="3">
        <v>1405761690</v>
      </c>
      <c r="K3996" s="14">
        <f t="shared" si="249"/>
        <v>41809.306597222218</v>
      </c>
      <c r="L3996" s="3">
        <v>1403169690</v>
      </c>
      <c r="M3996" s="3" t="b">
        <v>0</v>
      </c>
      <c r="N3996" s="3">
        <v>1</v>
      </c>
      <c r="O3996" s="3" t="b">
        <v>0</v>
      </c>
      <c r="P3996" s="3" t="s">
        <v>8266</v>
      </c>
      <c r="Q3996" s="8">
        <f t="shared" si="250"/>
        <v>2.5000000000000001E-3</v>
      </c>
      <c r="R3996" s="10">
        <f t="shared" si="251"/>
        <v>5</v>
      </c>
      <c r="S3996" s="3" t="s">
        <v>8307</v>
      </c>
      <c r="T3996" s="3" t="s">
        <v>8308</v>
      </c>
    </row>
    <row r="3997" spans="1:20" ht="88" x14ac:dyDescent="0.2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14">
        <f t="shared" si="248"/>
        <v>42049.393749999996</v>
      </c>
      <c r="J3997" s="3">
        <v>1423913220</v>
      </c>
      <c r="K3997" s="14">
        <f t="shared" si="249"/>
        <v>42019.600428240738</v>
      </c>
      <c r="L3997" s="3">
        <v>1421339077</v>
      </c>
      <c r="M3997" s="3" t="b">
        <v>0</v>
      </c>
      <c r="N3997" s="3">
        <v>4</v>
      </c>
      <c r="O3997" s="3" t="b">
        <v>0</v>
      </c>
      <c r="P3997" s="3" t="s">
        <v>8266</v>
      </c>
      <c r="Q3997" s="8">
        <f t="shared" si="250"/>
        <v>0.35</v>
      </c>
      <c r="R3997" s="10">
        <f t="shared" si="251"/>
        <v>17.5</v>
      </c>
      <c r="S3997" s="3" t="s">
        <v>8307</v>
      </c>
      <c r="T3997" s="3" t="s">
        <v>8308</v>
      </c>
    </row>
    <row r="3998" spans="1:20" ht="88" x14ac:dyDescent="0.2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14">
        <f t="shared" si="248"/>
        <v>41963.586111111108</v>
      </c>
      <c r="J3998" s="3">
        <v>1416499440</v>
      </c>
      <c r="K3998" s="14">
        <f t="shared" si="249"/>
        <v>41950.183611111112</v>
      </c>
      <c r="L3998" s="3">
        <v>1415341464</v>
      </c>
      <c r="M3998" s="3" t="b">
        <v>0</v>
      </c>
      <c r="N3998" s="3">
        <v>17</v>
      </c>
      <c r="O3998" s="3" t="b">
        <v>0</v>
      </c>
      <c r="P3998" s="3" t="s">
        <v>8266</v>
      </c>
      <c r="Q3998" s="8">
        <f t="shared" si="250"/>
        <v>0.16566666666666666</v>
      </c>
      <c r="R3998" s="10">
        <f t="shared" si="251"/>
        <v>29.235294117647058</v>
      </c>
      <c r="S3998" s="3" t="s">
        <v>8307</v>
      </c>
      <c r="T3998" s="3" t="s">
        <v>8308</v>
      </c>
    </row>
    <row r="3999" spans="1:20" ht="110" x14ac:dyDescent="0.2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14">
        <f t="shared" si="248"/>
        <v>42099.266446759262</v>
      </c>
      <c r="J3999" s="3">
        <v>1428222221</v>
      </c>
      <c r="K3999" s="14">
        <f t="shared" si="249"/>
        <v>42069.308113425919</v>
      </c>
      <c r="L3999" s="3">
        <v>1425633821</v>
      </c>
      <c r="M3999" s="3" t="b">
        <v>0</v>
      </c>
      <c r="N3999" s="3">
        <v>0</v>
      </c>
      <c r="O3999" s="3" t="b">
        <v>0</v>
      </c>
      <c r="P3999" s="3" t="s">
        <v>8266</v>
      </c>
      <c r="Q3999" s="8">
        <f t="shared" si="250"/>
        <v>0</v>
      </c>
      <c r="R3999" s="10" t="e">
        <f t="shared" si="251"/>
        <v>#DIV/0!</v>
      </c>
      <c r="S3999" s="3" t="s">
        <v>8307</v>
      </c>
      <c r="T3999" s="3" t="s">
        <v>8308</v>
      </c>
    </row>
    <row r="4000" spans="1:20" ht="88" x14ac:dyDescent="0.2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14">
        <f t="shared" si="248"/>
        <v>42091.838263888887</v>
      </c>
      <c r="J4000" s="3">
        <v>1427580426</v>
      </c>
      <c r="K4000" s="14">
        <f t="shared" si="249"/>
        <v>42061.879930555551</v>
      </c>
      <c r="L4000" s="3">
        <v>1424992026</v>
      </c>
      <c r="M4000" s="3" t="b">
        <v>0</v>
      </c>
      <c r="N4000" s="3">
        <v>12</v>
      </c>
      <c r="O4000" s="3" t="b">
        <v>0</v>
      </c>
      <c r="P4000" s="3" t="s">
        <v>8266</v>
      </c>
      <c r="Q4000" s="8">
        <f t="shared" si="250"/>
        <v>0.57199999999999995</v>
      </c>
      <c r="R4000" s="10">
        <f t="shared" si="251"/>
        <v>59.583333333333336</v>
      </c>
      <c r="S4000" s="3" t="s">
        <v>8307</v>
      </c>
      <c r="T4000" s="3" t="s">
        <v>8308</v>
      </c>
    </row>
    <row r="4001" spans="1:20" ht="88" x14ac:dyDescent="0.2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14">
        <f t="shared" si="248"/>
        <v>41882.744317129625</v>
      </c>
      <c r="J4001" s="3">
        <v>1409514709</v>
      </c>
      <c r="K4001" s="14">
        <f t="shared" si="249"/>
        <v>41842.745347222219</v>
      </c>
      <c r="L4001" s="3">
        <v>1406058798</v>
      </c>
      <c r="M4001" s="3" t="b">
        <v>0</v>
      </c>
      <c r="N4001" s="3">
        <v>14</v>
      </c>
      <c r="O4001" s="3" t="b">
        <v>0</v>
      </c>
      <c r="P4001" s="3" t="s">
        <v>8266</v>
      </c>
      <c r="Q4001" s="8">
        <f t="shared" si="250"/>
        <v>0.16514285714285715</v>
      </c>
      <c r="R4001" s="10">
        <f t="shared" si="251"/>
        <v>82.571428571428569</v>
      </c>
      <c r="S4001" s="3" t="s">
        <v>8307</v>
      </c>
      <c r="T4001" s="3" t="s">
        <v>8308</v>
      </c>
    </row>
    <row r="4002" spans="1:20" ht="44" x14ac:dyDescent="0.2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14">
        <f t="shared" si="248"/>
        <v>42497.52034722222</v>
      </c>
      <c r="J4002" s="3">
        <v>1462631358</v>
      </c>
      <c r="K4002" s="14">
        <f t="shared" si="249"/>
        <v>42437.562013888884</v>
      </c>
      <c r="L4002" s="3">
        <v>1457450958</v>
      </c>
      <c r="M4002" s="3" t="b">
        <v>0</v>
      </c>
      <c r="N4002" s="3">
        <v>1</v>
      </c>
      <c r="O4002" s="3" t="b">
        <v>0</v>
      </c>
      <c r="P4002" s="3" t="s">
        <v>8266</v>
      </c>
      <c r="Q4002" s="8">
        <f t="shared" si="250"/>
        <v>1.25E-3</v>
      </c>
      <c r="R4002" s="10">
        <f t="shared" si="251"/>
        <v>10</v>
      </c>
      <c r="S4002" s="3" t="s">
        <v>8307</v>
      </c>
      <c r="T4002" s="3" t="s">
        <v>8308</v>
      </c>
    </row>
    <row r="4003" spans="1:20" ht="110" x14ac:dyDescent="0.2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14">
        <f t="shared" si="248"/>
        <v>42795.708333333336</v>
      </c>
      <c r="J4003" s="3">
        <v>1488394800</v>
      </c>
      <c r="K4003" s="14">
        <f t="shared" si="249"/>
        <v>42775.880879629629</v>
      </c>
      <c r="L4003" s="3">
        <v>1486681708</v>
      </c>
      <c r="M4003" s="3" t="b">
        <v>0</v>
      </c>
      <c r="N4003" s="3">
        <v>14</v>
      </c>
      <c r="O4003" s="3" t="b">
        <v>0</v>
      </c>
      <c r="P4003" s="3" t="s">
        <v>8266</v>
      </c>
      <c r="Q4003" s="8">
        <f t="shared" si="250"/>
        <v>0.3775</v>
      </c>
      <c r="R4003" s="10">
        <f t="shared" si="251"/>
        <v>32.357142857142854</v>
      </c>
      <c r="S4003" s="3" t="s">
        <v>8307</v>
      </c>
      <c r="T4003" s="3" t="s">
        <v>8308</v>
      </c>
    </row>
    <row r="4004" spans="1:20" ht="88" x14ac:dyDescent="0.2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14">
        <f t="shared" si="248"/>
        <v>41908.960196759253</v>
      </c>
      <c r="J4004" s="3">
        <v>1411779761</v>
      </c>
      <c r="K4004" s="14">
        <f t="shared" si="249"/>
        <v>41878.960196759253</v>
      </c>
      <c r="L4004" s="3">
        <v>1409187761</v>
      </c>
      <c r="M4004" s="3" t="b">
        <v>0</v>
      </c>
      <c r="N4004" s="3">
        <v>4</v>
      </c>
      <c r="O4004" s="3" t="b">
        <v>0</v>
      </c>
      <c r="P4004" s="3" t="s">
        <v>8266</v>
      </c>
      <c r="Q4004" s="8">
        <f t="shared" si="250"/>
        <v>1.84E-2</v>
      </c>
      <c r="R4004" s="10">
        <f t="shared" si="251"/>
        <v>5.75</v>
      </c>
      <c r="S4004" s="3" t="s">
        <v>8307</v>
      </c>
      <c r="T4004" s="3" t="s">
        <v>8308</v>
      </c>
    </row>
    <row r="4005" spans="1:20" ht="88" x14ac:dyDescent="0.2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14">
        <f t="shared" si="248"/>
        <v>42050.504016203697</v>
      </c>
      <c r="J4005" s="3">
        <v>1424009147</v>
      </c>
      <c r="K4005" s="14">
        <f t="shared" si="249"/>
        <v>42020.504016203697</v>
      </c>
      <c r="L4005" s="3">
        <v>1421417147</v>
      </c>
      <c r="M4005" s="3" t="b">
        <v>0</v>
      </c>
      <c r="N4005" s="3">
        <v>2</v>
      </c>
      <c r="O4005" s="3" t="b">
        <v>0</v>
      </c>
      <c r="P4005" s="3" t="s">
        <v>8266</v>
      </c>
      <c r="Q4005" s="8">
        <f t="shared" si="250"/>
        <v>0.10050000000000001</v>
      </c>
      <c r="R4005" s="10">
        <f t="shared" si="251"/>
        <v>100.5</v>
      </c>
      <c r="S4005" s="3" t="s">
        <v>8307</v>
      </c>
      <c r="T4005" s="3" t="s">
        <v>8308</v>
      </c>
    </row>
    <row r="4006" spans="1:20" ht="44" x14ac:dyDescent="0.2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14">
        <f t="shared" si="248"/>
        <v>41920.079363425924</v>
      </c>
      <c r="J4006" s="3">
        <v>1412740457</v>
      </c>
      <c r="K4006" s="14">
        <f t="shared" si="249"/>
        <v>41890.079363425924</v>
      </c>
      <c r="L4006" s="3">
        <v>1410148457</v>
      </c>
      <c r="M4006" s="3" t="b">
        <v>0</v>
      </c>
      <c r="N4006" s="3">
        <v>1</v>
      </c>
      <c r="O4006" s="3" t="b">
        <v>0</v>
      </c>
      <c r="P4006" s="3" t="s">
        <v>8266</v>
      </c>
      <c r="Q4006" s="8">
        <f t="shared" si="250"/>
        <v>2E-3</v>
      </c>
      <c r="R4006" s="10">
        <f t="shared" si="251"/>
        <v>1</v>
      </c>
      <c r="S4006" s="3" t="s">
        <v>8307</v>
      </c>
      <c r="T4006" s="3" t="s">
        <v>8308</v>
      </c>
    </row>
    <row r="4007" spans="1:20" ht="88" x14ac:dyDescent="0.2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14">
        <f t="shared" si="248"/>
        <v>41932.724363425921</v>
      </c>
      <c r="J4007" s="3">
        <v>1413832985</v>
      </c>
      <c r="K4007" s="14">
        <f t="shared" si="249"/>
        <v>41872.724363425921</v>
      </c>
      <c r="L4007" s="3">
        <v>1408648985</v>
      </c>
      <c r="M4007" s="3" t="b">
        <v>0</v>
      </c>
      <c r="N4007" s="3">
        <v>2</v>
      </c>
      <c r="O4007" s="3" t="b">
        <v>0</v>
      </c>
      <c r="P4007" s="3" t="s">
        <v>8266</v>
      </c>
      <c r="Q4007" s="8">
        <f t="shared" si="250"/>
        <v>1.3333333333333334E-2</v>
      </c>
      <c r="R4007" s="10">
        <f t="shared" si="251"/>
        <v>20</v>
      </c>
      <c r="S4007" s="3" t="s">
        <v>8307</v>
      </c>
      <c r="T4007" s="3" t="s">
        <v>8308</v>
      </c>
    </row>
    <row r="4008" spans="1:20" ht="88" x14ac:dyDescent="0.2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14">
        <f t="shared" si="248"/>
        <v>42416.689664351848</v>
      </c>
      <c r="J4008" s="3">
        <v>1455647587</v>
      </c>
      <c r="K4008" s="14">
        <f t="shared" si="249"/>
        <v>42391.689664351848</v>
      </c>
      <c r="L4008" s="3">
        <v>1453487587</v>
      </c>
      <c r="M4008" s="3" t="b">
        <v>0</v>
      </c>
      <c r="N4008" s="3">
        <v>1</v>
      </c>
      <c r="O4008" s="3" t="b">
        <v>0</v>
      </c>
      <c r="P4008" s="3" t="s">
        <v>8266</v>
      </c>
      <c r="Q4008" s="8">
        <f t="shared" si="250"/>
        <v>6.666666666666667E-5</v>
      </c>
      <c r="R4008" s="10">
        <f t="shared" si="251"/>
        <v>2</v>
      </c>
      <c r="S4008" s="3" t="s">
        <v>8307</v>
      </c>
      <c r="T4008" s="3" t="s">
        <v>8308</v>
      </c>
    </row>
    <row r="4009" spans="1:20" ht="88" x14ac:dyDescent="0.2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14">
        <f t="shared" si="248"/>
        <v>41877.602777777778</v>
      </c>
      <c r="J4009" s="3">
        <v>1409070480</v>
      </c>
      <c r="K4009" s="14">
        <f t="shared" si="249"/>
        <v>41848.689594907402</v>
      </c>
      <c r="L4009" s="3">
        <v>1406572381</v>
      </c>
      <c r="M4009" s="3" t="b">
        <v>0</v>
      </c>
      <c r="N4009" s="3">
        <v>1</v>
      </c>
      <c r="O4009" s="3" t="b">
        <v>0</v>
      </c>
      <c r="P4009" s="3" t="s">
        <v>8266</v>
      </c>
      <c r="Q4009" s="8">
        <f t="shared" si="250"/>
        <v>2.5000000000000001E-3</v>
      </c>
      <c r="R4009" s="10">
        <f t="shared" si="251"/>
        <v>5</v>
      </c>
      <c r="S4009" s="3" t="s">
        <v>8307</v>
      </c>
      <c r="T4009" s="3" t="s">
        <v>8308</v>
      </c>
    </row>
    <row r="4010" spans="1:20" ht="110" x14ac:dyDescent="0.2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14">
        <f t="shared" si="248"/>
        <v>42207.880868055552</v>
      </c>
      <c r="J4010" s="3">
        <v>1437606507</v>
      </c>
      <c r="K4010" s="14">
        <f t="shared" si="249"/>
        <v>42177.880868055552</v>
      </c>
      <c r="L4010" s="3">
        <v>1435014507</v>
      </c>
      <c r="M4010" s="3" t="b">
        <v>0</v>
      </c>
      <c r="N4010" s="3">
        <v>4</v>
      </c>
      <c r="O4010" s="3" t="b">
        <v>0</v>
      </c>
      <c r="P4010" s="3" t="s">
        <v>8266</v>
      </c>
      <c r="Q4010" s="8">
        <f t="shared" si="250"/>
        <v>0.06</v>
      </c>
      <c r="R4010" s="10">
        <f t="shared" si="251"/>
        <v>15</v>
      </c>
      <c r="S4010" s="3" t="s">
        <v>8307</v>
      </c>
      <c r="T4010" s="3" t="s">
        <v>8308</v>
      </c>
    </row>
    <row r="4011" spans="1:20" ht="88" x14ac:dyDescent="0.2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14">
        <f t="shared" si="248"/>
        <v>41891.617592592593</v>
      </c>
      <c r="J4011" s="3">
        <v>1410281360</v>
      </c>
      <c r="K4011" s="14">
        <f t="shared" si="249"/>
        <v>41851.617592592593</v>
      </c>
      <c r="L4011" s="3">
        <v>1406825360</v>
      </c>
      <c r="M4011" s="3" t="b">
        <v>0</v>
      </c>
      <c r="N4011" s="3">
        <v>3</v>
      </c>
      <c r="O4011" s="3" t="b">
        <v>0</v>
      </c>
      <c r="P4011" s="3" t="s">
        <v>8266</v>
      </c>
      <c r="Q4011" s="8">
        <f t="shared" si="250"/>
        <v>3.8860103626943004E-2</v>
      </c>
      <c r="R4011" s="10">
        <f t="shared" si="251"/>
        <v>25</v>
      </c>
      <c r="S4011" s="3" t="s">
        <v>8307</v>
      </c>
      <c r="T4011" s="3" t="s">
        <v>8308</v>
      </c>
    </row>
    <row r="4012" spans="1:20" ht="88" x14ac:dyDescent="0.2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14">
        <f t="shared" si="248"/>
        <v>41938.687106481477</v>
      </c>
      <c r="J4012" s="3">
        <v>1414348166</v>
      </c>
      <c r="K4012" s="14">
        <f t="shared" si="249"/>
        <v>41921.687106481477</v>
      </c>
      <c r="L4012" s="3">
        <v>1412879366</v>
      </c>
      <c r="M4012" s="3" t="b">
        <v>0</v>
      </c>
      <c r="N4012" s="3">
        <v>38</v>
      </c>
      <c r="O4012" s="3" t="b">
        <v>0</v>
      </c>
      <c r="P4012" s="3" t="s">
        <v>8266</v>
      </c>
      <c r="Q4012" s="8">
        <f t="shared" si="250"/>
        <v>0.24194444444444443</v>
      </c>
      <c r="R4012" s="10">
        <f t="shared" si="251"/>
        <v>45.842105263157897</v>
      </c>
      <c r="S4012" s="3" t="s">
        <v>8307</v>
      </c>
      <c r="T4012" s="3" t="s">
        <v>8308</v>
      </c>
    </row>
    <row r="4013" spans="1:20" ht="110" x14ac:dyDescent="0.2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14">
        <f t="shared" si="248"/>
        <v>42032.461550925924</v>
      </c>
      <c r="J4013" s="3">
        <v>1422450278</v>
      </c>
      <c r="K4013" s="14">
        <f t="shared" si="249"/>
        <v>42002.461550925924</v>
      </c>
      <c r="L4013" s="3">
        <v>1419858278</v>
      </c>
      <c r="M4013" s="3" t="b">
        <v>0</v>
      </c>
      <c r="N4013" s="3">
        <v>4</v>
      </c>
      <c r="O4013" s="3" t="b">
        <v>0</v>
      </c>
      <c r="P4013" s="3" t="s">
        <v>8266</v>
      </c>
      <c r="Q4013" s="8">
        <f t="shared" si="250"/>
        <v>7.5999999999999998E-2</v>
      </c>
      <c r="R4013" s="10">
        <f t="shared" si="251"/>
        <v>4.75</v>
      </c>
      <c r="S4013" s="3" t="s">
        <v>8307</v>
      </c>
      <c r="T4013" s="3" t="s">
        <v>8308</v>
      </c>
    </row>
    <row r="4014" spans="1:20" ht="110" x14ac:dyDescent="0.2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14">
        <f t="shared" si="248"/>
        <v>42126.461215277777</v>
      </c>
      <c r="J4014" s="3">
        <v>1430571849</v>
      </c>
      <c r="K4014" s="14">
        <f t="shared" si="249"/>
        <v>42096.461215277777</v>
      </c>
      <c r="L4014" s="3">
        <v>1427979849</v>
      </c>
      <c r="M4014" s="3" t="b">
        <v>0</v>
      </c>
      <c r="N4014" s="3">
        <v>0</v>
      </c>
      <c r="O4014" s="3" t="b">
        <v>0</v>
      </c>
      <c r="P4014" s="3" t="s">
        <v>8266</v>
      </c>
      <c r="Q4014" s="8">
        <f t="shared" si="250"/>
        <v>0</v>
      </c>
      <c r="R4014" s="10" t="e">
        <f t="shared" si="251"/>
        <v>#DIV/0!</v>
      </c>
      <c r="S4014" s="3" t="s">
        <v>8307</v>
      </c>
      <c r="T4014" s="3" t="s">
        <v>8308</v>
      </c>
    </row>
    <row r="4015" spans="1:20" ht="110" x14ac:dyDescent="0.2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14">
        <f t="shared" si="248"/>
        <v>42051.217858796292</v>
      </c>
      <c r="J4015" s="3">
        <v>1424070823</v>
      </c>
      <c r="K4015" s="14">
        <f t="shared" si="249"/>
        <v>42021.217858796292</v>
      </c>
      <c r="L4015" s="3">
        <v>1421478823</v>
      </c>
      <c r="M4015" s="3" t="b">
        <v>0</v>
      </c>
      <c r="N4015" s="3">
        <v>2</v>
      </c>
      <c r="O4015" s="3" t="b">
        <v>0</v>
      </c>
      <c r="P4015" s="3" t="s">
        <v>8266</v>
      </c>
      <c r="Q4015" s="8">
        <f t="shared" si="250"/>
        <v>1.2999999999999999E-2</v>
      </c>
      <c r="R4015" s="10">
        <f t="shared" si="251"/>
        <v>13</v>
      </c>
      <c r="S4015" s="3" t="s">
        <v>8307</v>
      </c>
      <c r="T4015" s="3" t="s">
        <v>8308</v>
      </c>
    </row>
    <row r="4016" spans="1:20" ht="110" x14ac:dyDescent="0.2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14">
        <f t="shared" si="248"/>
        <v>42434.162835648145</v>
      </c>
      <c r="J4016" s="3">
        <v>1457157269</v>
      </c>
      <c r="K4016" s="14">
        <f t="shared" si="249"/>
        <v>42419.162835648145</v>
      </c>
      <c r="L4016" s="3">
        <v>1455861269</v>
      </c>
      <c r="M4016" s="3" t="b">
        <v>0</v>
      </c>
      <c r="N4016" s="3">
        <v>0</v>
      </c>
      <c r="O4016" s="3" t="b">
        <v>0</v>
      </c>
      <c r="P4016" s="3" t="s">
        <v>8266</v>
      </c>
      <c r="Q4016" s="8">
        <f t="shared" si="250"/>
        <v>0</v>
      </c>
      <c r="R4016" s="10" t="e">
        <f t="shared" si="251"/>
        <v>#DIV/0!</v>
      </c>
      <c r="S4016" s="3" t="s">
        <v>8307</v>
      </c>
      <c r="T4016" s="3" t="s">
        <v>8308</v>
      </c>
    </row>
    <row r="4017" spans="1:20" ht="110" x14ac:dyDescent="0.2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14">
        <f t="shared" si="248"/>
        <v>42204.697488425918</v>
      </c>
      <c r="J4017" s="3">
        <v>1437331463</v>
      </c>
      <c r="K4017" s="14">
        <f t="shared" si="249"/>
        <v>42174.697488425925</v>
      </c>
      <c r="L4017" s="3">
        <v>1434739463</v>
      </c>
      <c r="M4017" s="3" t="b">
        <v>0</v>
      </c>
      <c r="N4017" s="3">
        <v>1</v>
      </c>
      <c r="O4017" s="3" t="b">
        <v>0</v>
      </c>
      <c r="P4017" s="3" t="s">
        <v>8266</v>
      </c>
      <c r="Q4017" s="8">
        <f t="shared" si="250"/>
        <v>1.4285714285714287E-4</v>
      </c>
      <c r="R4017" s="10">
        <f t="shared" si="251"/>
        <v>1</v>
      </c>
      <c r="S4017" s="3" t="s">
        <v>8307</v>
      </c>
      <c r="T4017" s="3" t="s">
        <v>8308</v>
      </c>
    </row>
    <row r="4018" spans="1:20" ht="88" x14ac:dyDescent="0.2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14">
        <f t="shared" si="248"/>
        <v>41899.789351851847</v>
      </c>
      <c r="J4018" s="3">
        <v>1410987400</v>
      </c>
      <c r="K4018" s="14">
        <f t="shared" si="249"/>
        <v>41869.789351851847</v>
      </c>
      <c r="L4018" s="3">
        <v>1408395400</v>
      </c>
      <c r="M4018" s="3" t="b">
        <v>0</v>
      </c>
      <c r="N4018" s="3">
        <v>7</v>
      </c>
      <c r="O4018" s="3" t="b">
        <v>0</v>
      </c>
      <c r="P4018" s="3" t="s">
        <v>8266</v>
      </c>
      <c r="Q4018" s="8">
        <f t="shared" si="250"/>
        <v>0.14000000000000001</v>
      </c>
      <c r="R4018" s="10">
        <f t="shared" si="251"/>
        <v>10</v>
      </c>
      <c r="S4018" s="3" t="s">
        <v>8307</v>
      </c>
      <c r="T4018" s="3" t="s">
        <v>8308</v>
      </c>
    </row>
    <row r="4019" spans="1:20" ht="110" x14ac:dyDescent="0.2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14">
        <f t="shared" si="248"/>
        <v>41886.588819444441</v>
      </c>
      <c r="J4019" s="3">
        <v>1409846874</v>
      </c>
      <c r="K4019" s="14">
        <f t="shared" si="249"/>
        <v>41856.588819444441</v>
      </c>
      <c r="L4019" s="3">
        <v>1407254874</v>
      </c>
      <c r="M4019" s="3" t="b">
        <v>0</v>
      </c>
      <c r="N4019" s="3">
        <v>2</v>
      </c>
      <c r="O4019" s="3" t="b">
        <v>0</v>
      </c>
      <c r="P4019" s="3" t="s">
        <v>8266</v>
      </c>
      <c r="Q4019" s="8">
        <f t="shared" si="250"/>
        <v>1.0500000000000001E-2</v>
      </c>
      <c r="R4019" s="10">
        <f t="shared" si="251"/>
        <v>52.5</v>
      </c>
      <c r="S4019" s="3" t="s">
        <v>8307</v>
      </c>
      <c r="T4019" s="3" t="s">
        <v>8308</v>
      </c>
    </row>
    <row r="4020" spans="1:20" ht="66" x14ac:dyDescent="0.2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14">
        <f t="shared" si="248"/>
        <v>42650.827638888884</v>
      </c>
      <c r="J4020" s="3">
        <v>1475877108</v>
      </c>
      <c r="K4020" s="14">
        <f t="shared" si="249"/>
        <v>42620.827638888884</v>
      </c>
      <c r="L4020" s="3">
        <v>1473285108</v>
      </c>
      <c r="M4020" s="3" t="b">
        <v>0</v>
      </c>
      <c r="N4020" s="3">
        <v>4</v>
      </c>
      <c r="O4020" s="3" t="b">
        <v>0</v>
      </c>
      <c r="P4020" s="3" t="s">
        <v>8266</v>
      </c>
      <c r="Q4020" s="8">
        <f t="shared" si="250"/>
        <v>8.666666666666667E-2</v>
      </c>
      <c r="R4020" s="10">
        <f t="shared" si="251"/>
        <v>32.5</v>
      </c>
      <c r="S4020" s="3" t="s">
        <v>8307</v>
      </c>
      <c r="T4020" s="3" t="s">
        <v>8308</v>
      </c>
    </row>
    <row r="4021" spans="1:20" ht="88" x14ac:dyDescent="0.2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14">
        <f t="shared" si="248"/>
        <v>42475.602777777771</v>
      </c>
      <c r="J4021" s="3">
        <v>1460737680</v>
      </c>
      <c r="K4021" s="14">
        <f t="shared" si="249"/>
        <v>42417.592546296299</v>
      </c>
      <c r="L4021" s="3">
        <v>1455725596</v>
      </c>
      <c r="M4021" s="3" t="b">
        <v>0</v>
      </c>
      <c r="N4021" s="3">
        <v>4</v>
      </c>
      <c r="O4021" s="3" t="b">
        <v>0</v>
      </c>
      <c r="P4021" s="3" t="s">
        <v>8266</v>
      </c>
      <c r="Q4021" s="8">
        <f t="shared" si="250"/>
        <v>8.2857142857142851E-3</v>
      </c>
      <c r="R4021" s="10">
        <f t="shared" si="251"/>
        <v>7.25</v>
      </c>
      <c r="S4021" s="3" t="s">
        <v>8307</v>
      </c>
      <c r="T4021" s="3" t="s">
        <v>8308</v>
      </c>
    </row>
    <row r="4022" spans="1:20" ht="88" x14ac:dyDescent="0.2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14">
        <f t="shared" si="248"/>
        <v>42087.065960648142</v>
      </c>
      <c r="J4022" s="3">
        <v>1427168099</v>
      </c>
      <c r="K4022" s="14">
        <f t="shared" si="249"/>
        <v>42057.107627314814</v>
      </c>
      <c r="L4022" s="3">
        <v>1424579699</v>
      </c>
      <c r="M4022" s="3" t="b">
        <v>0</v>
      </c>
      <c r="N4022" s="3">
        <v>3</v>
      </c>
      <c r="O4022" s="3" t="b">
        <v>0</v>
      </c>
      <c r="P4022" s="3" t="s">
        <v>8266</v>
      </c>
      <c r="Q4022" s="8">
        <f t="shared" si="250"/>
        <v>0.16666666666666666</v>
      </c>
      <c r="R4022" s="10">
        <f t="shared" si="251"/>
        <v>33.333333333333336</v>
      </c>
      <c r="S4022" s="3" t="s">
        <v>8307</v>
      </c>
      <c r="T4022" s="3" t="s">
        <v>8308</v>
      </c>
    </row>
    <row r="4023" spans="1:20" ht="66" x14ac:dyDescent="0.2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14">
        <f t="shared" si="248"/>
        <v>41938.828217592592</v>
      </c>
      <c r="J4023" s="3">
        <v>1414360358</v>
      </c>
      <c r="K4023" s="14">
        <f t="shared" si="249"/>
        <v>41878.828217592592</v>
      </c>
      <c r="L4023" s="3">
        <v>1409176358</v>
      </c>
      <c r="M4023" s="3" t="b">
        <v>0</v>
      </c>
      <c r="N4023" s="3">
        <v>2</v>
      </c>
      <c r="O4023" s="3" t="b">
        <v>0</v>
      </c>
      <c r="P4023" s="3" t="s">
        <v>8266</v>
      </c>
      <c r="Q4023" s="8">
        <f t="shared" si="250"/>
        <v>8.3333333333333332E-3</v>
      </c>
      <c r="R4023" s="10">
        <f t="shared" si="251"/>
        <v>62.5</v>
      </c>
      <c r="S4023" s="3" t="s">
        <v>8307</v>
      </c>
      <c r="T4023" s="3" t="s">
        <v>8308</v>
      </c>
    </row>
    <row r="4024" spans="1:20" ht="66" x14ac:dyDescent="0.2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14">
        <f t="shared" si="248"/>
        <v>42036.037499999999</v>
      </c>
      <c r="J4024" s="3">
        <v>1422759240</v>
      </c>
      <c r="K4024" s="14">
        <f t="shared" si="249"/>
        <v>41990.500775462962</v>
      </c>
      <c r="L4024" s="3">
        <v>1418824867</v>
      </c>
      <c r="M4024" s="3" t="b">
        <v>0</v>
      </c>
      <c r="N4024" s="3">
        <v>197</v>
      </c>
      <c r="O4024" s="3" t="b">
        <v>0</v>
      </c>
      <c r="P4024" s="3" t="s">
        <v>8266</v>
      </c>
      <c r="Q4024" s="8">
        <f t="shared" si="250"/>
        <v>0.69561111111111107</v>
      </c>
      <c r="R4024" s="10">
        <f t="shared" si="251"/>
        <v>63.558375634517766</v>
      </c>
      <c r="S4024" s="3" t="s">
        <v>8307</v>
      </c>
      <c r="T4024" s="3" t="s">
        <v>8308</v>
      </c>
    </row>
    <row r="4025" spans="1:20" ht="88" x14ac:dyDescent="0.2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14">
        <f t="shared" si="248"/>
        <v>42453.874571759261</v>
      </c>
      <c r="J4025" s="3">
        <v>1458860363</v>
      </c>
      <c r="K4025" s="14">
        <f t="shared" si="249"/>
        <v>42408.916238425925</v>
      </c>
      <c r="L4025" s="3">
        <v>1454975963</v>
      </c>
      <c r="M4025" s="3" t="b">
        <v>0</v>
      </c>
      <c r="N4025" s="3">
        <v>0</v>
      </c>
      <c r="O4025" s="3" t="b">
        <v>0</v>
      </c>
      <c r="P4025" s="3" t="s">
        <v>8266</v>
      </c>
      <c r="Q4025" s="8">
        <f t="shared" si="250"/>
        <v>0</v>
      </c>
      <c r="R4025" s="10" t="e">
        <f t="shared" si="251"/>
        <v>#DIV/0!</v>
      </c>
      <c r="S4025" s="3" t="s">
        <v>8307</v>
      </c>
      <c r="T4025" s="3" t="s">
        <v>8308</v>
      </c>
    </row>
    <row r="4026" spans="1:20" ht="88" x14ac:dyDescent="0.2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14">
        <f t="shared" si="248"/>
        <v>42247.586770833332</v>
      </c>
      <c r="J4026" s="3">
        <v>1441037097</v>
      </c>
      <c r="K4026" s="14">
        <f t="shared" si="249"/>
        <v>42217.586770833332</v>
      </c>
      <c r="L4026" s="3">
        <v>1438445097</v>
      </c>
      <c r="M4026" s="3" t="b">
        <v>0</v>
      </c>
      <c r="N4026" s="3">
        <v>1</v>
      </c>
      <c r="O4026" s="3" t="b">
        <v>0</v>
      </c>
      <c r="P4026" s="3" t="s">
        <v>8266</v>
      </c>
      <c r="Q4026" s="8">
        <f t="shared" si="250"/>
        <v>1.2500000000000001E-2</v>
      </c>
      <c r="R4026" s="10">
        <f t="shared" si="251"/>
        <v>10</v>
      </c>
      <c r="S4026" s="3" t="s">
        <v>8307</v>
      </c>
      <c r="T4026" s="3" t="s">
        <v>8308</v>
      </c>
    </row>
    <row r="4027" spans="1:20" ht="110" x14ac:dyDescent="0.2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14">
        <f t="shared" si="248"/>
        <v>42211.154351851852</v>
      </c>
      <c r="J4027" s="3">
        <v>1437889336</v>
      </c>
      <c r="K4027" s="14">
        <f t="shared" si="249"/>
        <v>42151.154351851852</v>
      </c>
      <c r="L4027" s="3">
        <v>1432705336</v>
      </c>
      <c r="M4027" s="3" t="b">
        <v>0</v>
      </c>
      <c r="N4027" s="3">
        <v>4</v>
      </c>
      <c r="O4027" s="3" t="b">
        <v>0</v>
      </c>
      <c r="P4027" s="3" t="s">
        <v>8266</v>
      </c>
      <c r="Q4027" s="8">
        <f t="shared" si="250"/>
        <v>0.05</v>
      </c>
      <c r="R4027" s="10">
        <f t="shared" si="251"/>
        <v>62.5</v>
      </c>
      <c r="S4027" s="3" t="s">
        <v>8307</v>
      </c>
      <c r="T4027" s="3" t="s">
        <v>8308</v>
      </c>
    </row>
    <row r="4028" spans="1:20" ht="88" x14ac:dyDescent="0.2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14">
        <f t="shared" si="248"/>
        <v>42342.613877314812</v>
      </c>
      <c r="J4028" s="3">
        <v>1449247439</v>
      </c>
      <c r="K4028" s="14">
        <f t="shared" si="249"/>
        <v>42282.572210648148</v>
      </c>
      <c r="L4028" s="3">
        <v>1444059839</v>
      </c>
      <c r="M4028" s="3" t="b">
        <v>0</v>
      </c>
      <c r="N4028" s="3">
        <v>0</v>
      </c>
      <c r="O4028" s="3" t="b">
        <v>0</v>
      </c>
      <c r="P4028" s="3" t="s">
        <v>8266</v>
      </c>
      <c r="Q4028" s="8">
        <f t="shared" si="250"/>
        <v>0</v>
      </c>
      <c r="R4028" s="10" t="e">
        <f t="shared" si="251"/>
        <v>#DIV/0!</v>
      </c>
      <c r="S4028" s="3" t="s">
        <v>8307</v>
      </c>
      <c r="T4028" s="3" t="s">
        <v>8308</v>
      </c>
    </row>
    <row r="4029" spans="1:20" ht="110" x14ac:dyDescent="0.2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14">
        <f t="shared" si="248"/>
        <v>42788.958333333336</v>
      </c>
      <c r="J4029" s="3">
        <v>1487811600</v>
      </c>
      <c r="K4029" s="14">
        <f t="shared" si="249"/>
        <v>42768.887511574074</v>
      </c>
      <c r="L4029" s="3">
        <v>1486077481</v>
      </c>
      <c r="M4029" s="3" t="b">
        <v>0</v>
      </c>
      <c r="N4029" s="3">
        <v>7</v>
      </c>
      <c r="O4029" s="3" t="b">
        <v>0</v>
      </c>
      <c r="P4029" s="3" t="s">
        <v>8266</v>
      </c>
      <c r="Q4029" s="8">
        <f t="shared" si="250"/>
        <v>7.166666666666667E-2</v>
      </c>
      <c r="R4029" s="10">
        <f t="shared" si="251"/>
        <v>30.714285714285715</v>
      </c>
      <c r="S4029" s="3" t="s">
        <v>8307</v>
      </c>
      <c r="T4029" s="3" t="s">
        <v>8308</v>
      </c>
    </row>
    <row r="4030" spans="1:20" ht="88" x14ac:dyDescent="0.2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14">
        <f t="shared" si="248"/>
        <v>41795.855324074073</v>
      </c>
      <c r="J4030" s="3">
        <v>1402007500</v>
      </c>
      <c r="K4030" s="14">
        <f t="shared" si="249"/>
        <v>41765.855324074073</v>
      </c>
      <c r="L4030" s="3">
        <v>1399415500</v>
      </c>
      <c r="M4030" s="3" t="b">
        <v>0</v>
      </c>
      <c r="N4030" s="3">
        <v>11</v>
      </c>
      <c r="O4030" s="3" t="b">
        <v>0</v>
      </c>
      <c r="P4030" s="3" t="s">
        <v>8266</v>
      </c>
      <c r="Q4030" s="8">
        <f t="shared" si="250"/>
        <v>0.28050000000000003</v>
      </c>
      <c r="R4030" s="10">
        <f t="shared" si="251"/>
        <v>51</v>
      </c>
      <c r="S4030" s="3" t="s">
        <v>8307</v>
      </c>
      <c r="T4030" s="3" t="s">
        <v>8308</v>
      </c>
    </row>
    <row r="4031" spans="1:20" ht="88" x14ac:dyDescent="0.2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14">
        <f t="shared" si="248"/>
        <v>42351.941782407412</v>
      </c>
      <c r="J4031" s="3">
        <v>1450053370</v>
      </c>
      <c r="K4031" s="14">
        <f t="shared" si="249"/>
        <v>42321.941782407404</v>
      </c>
      <c r="L4031" s="3">
        <v>1447461370</v>
      </c>
      <c r="M4031" s="3" t="b">
        <v>0</v>
      </c>
      <c r="N4031" s="3">
        <v>0</v>
      </c>
      <c r="O4031" s="3" t="b">
        <v>0</v>
      </c>
      <c r="P4031" s="3" t="s">
        <v>8266</v>
      </c>
      <c r="Q4031" s="8">
        <f t="shared" si="250"/>
        <v>0</v>
      </c>
      <c r="R4031" s="10" t="e">
        <f t="shared" si="251"/>
        <v>#DIV/0!</v>
      </c>
      <c r="S4031" s="3" t="s">
        <v>8307</v>
      </c>
      <c r="T4031" s="3" t="s">
        <v>8308</v>
      </c>
    </row>
    <row r="4032" spans="1:20" ht="88" x14ac:dyDescent="0.2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14">
        <f t="shared" si="248"/>
        <v>42403.700694444437</v>
      </c>
      <c r="J4032" s="3">
        <v>1454525340</v>
      </c>
      <c r="K4032" s="14">
        <f t="shared" si="249"/>
        <v>42374.571747685179</v>
      </c>
      <c r="L4032" s="3">
        <v>1452008599</v>
      </c>
      <c r="M4032" s="3" t="b">
        <v>0</v>
      </c>
      <c r="N4032" s="3">
        <v>6</v>
      </c>
      <c r="O4032" s="3" t="b">
        <v>0</v>
      </c>
      <c r="P4032" s="3" t="s">
        <v>8266</v>
      </c>
      <c r="Q4032" s="8">
        <f t="shared" si="250"/>
        <v>0.16</v>
      </c>
      <c r="R4032" s="10">
        <f t="shared" si="251"/>
        <v>66.666666666666671</v>
      </c>
      <c r="S4032" s="3" t="s">
        <v>8307</v>
      </c>
      <c r="T4032" s="3" t="s">
        <v>8308</v>
      </c>
    </row>
    <row r="4033" spans="1:20" ht="110" x14ac:dyDescent="0.2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14">
        <f t="shared" si="248"/>
        <v>41991.543564814812</v>
      </c>
      <c r="J4033" s="3">
        <v>1418914964</v>
      </c>
      <c r="K4033" s="14">
        <f t="shared" si="249"/>
        <v>41941.501898148148</v>
      </c>
      <c r="L4033" s="3">
        <v>1414591364</v>
      </c>
      <c r="M4033" s="3" t="b">
        <v>0</v>
      </c>
      <c r="N4033" s="3">
        <v>0</v>
      </c>
      <c r="O4033" s="3" t="b">
        <v>0</v>
      </c>
      <c r="P4033" s="3" t="s">
        <v>8266</v>
      </c>
      <c r="Q4033" s="8">
        <f t="shared" si="250"/>
        <v>0</v>
      </c>
      <c r="R4033" s="10" t="e">
        <f t="shared" si="251"/>
        <v>#DIV/0!</v>
      </c>
      <c r="S4033" s="3" t="s">
        <v>8307</v>
      </c>
      <c r="T4033" s="3" t="s">
        <v>8308</v>
      </c>
    </row>
    <row r="4034" spans="1:20" ht="88" x14ac:dyDescent="0.2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14">
        <f t="shared" si="248"/>
        <v>42353.767546296294</v>
      </c>
      <c r="J4034" s="3">
        <v>1450211116</v>
      </c>
      <c r="K4034" s="14">
        <f t="shared" si="249"/>
        <v>42293.72587962963</v>
      </c>
      <c r="L4034" s="3">
        <v>1445023516</v>
      </c>
      <c r="M4034" s="3" t="b">
        <v>0</v>
      </c>
      <c r="N4034" s="3">
        <v>7</v>
      </c>
      <c r="O4034" s="3" t="b">
        <v>0</v>
      </c>
      <c r="P4034" s="3" t="s">
        <v>8266</v>
      </c>
      <c r="Q4034" s="8">
        <f t="shared" si="250"/>
        <v>6.8287037037037035E-2</v>
      </c>
      <c r="R4034" s="10">
        <f t="shared" si="251"/>
        <v>59</v>
      </c>
      <c r="S4034" s="3" t="s">
        <v>8307</v>
      </c>
      <c r="T4034" s="3" t="s">
        <v>8308</v>
      </c>
    </row>
    <row r="4035" spans="1:20" ht="88" x14ac:dyDescent="0.2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14">
        <f t="shared" ref="I4035:I4098" si="252">(((J4035/60)/60)/24)+DATE(1970,1,1)+(-2/24)</f>
        <v>42645.291666666664</v>
      </c>
      <c r="J4035" s="3">
        <v>1475398800</v>
      </c>
      <c r="K4035" s="14">
        <f t="shared" ref="K4035:K4098" si="253">(L4035/86400)+25569+(-2/24)</f>
        <v>42614.18546296296</v>
      </c>
      <c r="L4035" s="3">
        <v>1472711224</v>
      </c>
      <c r="M4035" s="3" t="b">
        <v>0</v>
      </c>
      <c r="N4035" s="3">
        <v>94</v>
      </c>
      <c r="O4035" s="3" t="b">
        <v>0</v>
      </c>
      <c r="P4035" s="3" t="s">
        <v>8266</v>
      </c>
      <c r="Q4035" s="8">
        <f t="shared" ref="Q4035:Q4098" si="254">E4035/D4035</f>
        <v>0.25698702928870293</v>
      </c>
      <c r="R4035" s="10">
        <f t="shared" ref="R4035:R4098" si="255">E4035/N4035</f>
        <v>65.340319148936175</v>
      </c>
      <c r="S4035" s="3" t="s">
        <v>8307</v>
      </c>
      <c r="T4035" s="3" t="s">
        <v>8308</v>
      </c>
    </row>
    <row r="4036" spans="1:20" ht="88" x14ac:dyDescent="0.2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14">
        <f t="shared" si="252"/>
        <v>42097.822337962956</v>
      </c>
      <c r="J4036" s="3">
        <v>1428097450</v>
      </c>
      <c r="K4036" s="14">
        <f t="shared" si="253"/>
        <v>42067.864004629628</v>
      </c>
      <c r="L4036" s="3">
        <v>1425509050</v>
      </c>
      <c r="M4036" s="3" t="b">
        <v>0</v>
      </c>
      <c r="N4036" s="3">
        <v>2</v>
      </c>
      <c r="O4036" s="3" t="b">
        <v>0</v>
      </c>
      <c r="P4036" s="3" t="s">
        <v>8266</v>
      </c>
      <c r="Q4036" s="8">
        <f t="shared" si="254"/>
        <v>1.4814814814814815E-2</v>
      </c>
      <c r="R4036" s="10">
        <f t="shared" si="255"/>
        <v>100</v>
      </c>
      <c r="S4036" s="3" t="s">
        <v>8307</v>
      </c>
      <c r="T4036" s="3" t="s">
        <v>8308</v>
      </c>
    </row>
    <row r="4037" spans="1:20" ht="66" x14ac:dyDescent="0.2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14">
        <f t="shared" si="252"/>
        <v>41933.799618055549</v>
      </c>
      <c r="J4037" s="3">
        <v>1413925887</v>
      </c>
      <c r="K4037" s="14">
        <f t="shared" si="253"/>
        <v>41903.799618055556</v>
      </c>
      <c r="L4037" s="3">
        <v>1411333887</v>
      </c>
      <c r="M4037" s="3" t="b">
        <v>0</v>
      </c>
      <c r="N4037" s="3">
        <v>25</v>
      </c>
      <c r="O4037" s="3" t="b">
        <v>0</v>
      </c>
      <c r="P4037" s="3" t="s">
        <v>8266</v>
      </c>
      <c r="Q4037" s="8">
        <f t="shared" si="254"/>
        <v>0.36849999999999999</v>
      </c>
      <c r="R4037" s="10">
        <f t="shared" si="255"/>
        <v>147.4</v>
      </c>
      <c r="S4037" s="3" t="s">
        <v>8307</v>
      </c>
      <c r="T4037" s="3" t="s">
        <v>8308</v>
      </c>
    </row>
    <row r="4038" spans="1:20" ht="88" x14ac:dyDescent="0.2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14">
        <f t="shared" si="252"/>
        <v>41821.854166666664</v>
      </c>
      <c r="J4038" s="3">
        <v>1404253800</v>
      </c>
      <c r="K4038" s="14">
        <f t="shared" si="253"/>
        <v>41804.853750000002</v>
      </c>
      <c r="L4038" s="3">
        <v>1402784964</v>
      </c>
      <c r="M4038" s="3" t="b">
        <v>0</v>
      </c>
      <c r="N4038" s="3">
        <v>17</v>
      </c>
      <c r="O4038" s="3" t="b">
        <v>0</v>
      </c>
      <c r="P4038" s="3" t="s">
        <v>8266</v>
      </c>
      <c r="Q4038" s="8">
        <f t="shared" si="254"/>
        <v>0.47049999999999997</v>
      </c>
      <c r="R4038" s="10">
        <f t="shared" si="255"/>
        <v>166.05882352941177</v>
      </c>
      <c r="S4038" s="3" t="s">
        <v>8307</v>
      </c>
      <c r="T4038" s="3" t="s">
        <v>8308</v>
      </c>
    </row>
    <row r="4039" spans="1:20" ht="110" x14ac:dyDescent="0.2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14">
        <f t="shared" si="252"/>
        <v>42514.517361111109</v>
      </c>
      <c r="J4039" s="3">
        <v>1464099900</v>
      </c>
      <c r="K4039" s="14">
        <f t="shared" si="253"/>
        <v>42496.987442129626</v>
      </c>
      <c r="L4039" s="3">
        <v>1462585315</v>
      </c>
      <c r="M4039" s="3" t="b">
        <v>0</v>
      </c>
      <c r="N4039" s="3">
        <v>2</v>
      </c>
      <c r="O4039" s="3" t="b">
        <v>0</v>
      </c>
      <c r="P4039" s="3" t="s">
        <v>8266</v>
      </c>
      <c r="Q4039" s="8">
        <f t="shared" si="254"/>
        <v>0.11428571428571428</v>
      </c>
      <c r="R4039" s="10">
        <f t="shared" si="255"/>
        <v>40</v>
      </c>
      <c r="S4039" s="3" t="s">
        <v>8307</v>
      </c>
      <c r="T4039" s="3" t="s">
        <v>8308</v>
      </c>
    </row>
    <row r="4040" spans="1:20" ht="88" x14ac:dyDescent="0.2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14">
        <f t="shared" si="252"/>
        <v>41929.71539351852</v>
      </c>
      <c r="J4040" s="3">
        <v>1413573010</v>
      </c>
      <c r="K4040" s="14">
        <f t="shared" si="253"/>
        <v>41869.715393518512</v>
      </c>
      <c r="L4040" s="3">
        <v>1408389010</v>
      </c>
      <c r="M4040" s="3" t="b">
        <v>0</v>
      </c>
      <c r="N4040" s="3">
        <v>4</v>
      </c>
      <c r="O4040" s="3" t="b">
        <v>0</v>
      </c>
      <c r="P4040" s="3" t="s">
        <v>8266</v>
      </c>
      <c r="Q4040" s="8">
        <f t="shared" si="254"/>
        <v>0.12039999999999999</v>
      </c>
      <c r="R4040" s="10">
        <f t="shared" si="255"/>
        <v>75.25</v>
      </c>
      <c r="S4040" s="3" t="s">
        <v>8307</v>
      </c>
      <c r="T4040" s="3" t="s">
        <v>8308</v>
      </c>
    </row>
    <row r="4041" spans="1:20" ht="88" x14ac:dyDescent="0.2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14">
        <f t="shared" si="252"/>
        <v>42339.165972222218</v>
      </c>
      <c r="J4041" s="3">
        <v>1448949540</v>
      </c>
      <c r="K4041" s="14">
        <f t="shared" si="253"/>
        <v>42305.587581018517</v>
      </c>
      <c r="L4041" s="3">
        <v>1446048367</v>
      </c>
      <c r="M4041" s="3" t="b">
        <v>0</v>
      </c>
      <c r="N4041" s="3">
        <v>5</v>
      </c>
      <c r="O4041" s="3" t="b">
        <v>0</v>
      </c>
      <c r="P4041" s="3" t="s">
        <v>8266</v>
      </c>
      <c r="Q4041" s="8">
        <f t="shared" si="254"/>
        <v>0.6</v>
      </c>
      <c r="R4041" s="10">
        <f t="shared" si="255"/>
        <v>60</v>
      </c>
      <c r="S4041" s="3" t="s">
        <v>8307</v>
      </c>
      <c r="T4041" s="3" t="s">
        <v>8308</v>
      </c>
    </row>
    <row r="4042" spans="1:20" ht="88" x14ac:dyDescent="0.2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14">
        <f t="shared" si="252"/>
        <v>42203.041666666664</v>
      </c>
      <c r="J4042" s="3">
        <v>1437188400</v>
      </c>
      <c r="K4042" s="14">
        <f t="shared" si="253"/>
        <v>42144.148194444446</v>
      </c>
      <c r="L4042" s="3">
        <v>1432100004</v>
      </c>
      <c r="M4042" s="3" t="b">
        <v>0</v>
      </c>
      <c r="N4042" s="3">
        <v>2</v>
      </c>
      <c r="O4042" s="3" t="b">
        <v>0</v>
      </c>
      <c r="P4042" s="3" t="s">
        <v>8266</v>
      </c>
      <c r="Q4042" s="8">
        <f t="shared" si="254"/>
        <v>0.3125</v>
      </c>
      <c r="R4042" s="10">
        <f t="shared" si="255"/>
        <v>1250</v>
      </c>
      <c r="S4042" s="3" t="s">
        <v>8307</v>
      </c>
      <c r="T4042" s="3" t="s">
        <v>8308</v>
      </c>
    </row>
    <row r="4043" spans="1:20" ht="66" x14ac:dyDescent="0.2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14">
        <f t="shared" si="252"/>
        <v>42619.390671296293</v>
      </c>
      <c r="J4043" s="3">
        <v>1473160954</v>
      </c>
      <c r="K4043" s="14">
        <f t="shared" si="253"/>
        <v>42559.390671296293</v>
      </c>
      <c r="L4043" s="3">
        <v>1467976954</v>
      </c>
      <c r="M4043" s="3" t="b">
        <v>0</v>
      </c>
      <c r="N4043" s="3">
        <v>2</v>
      </c>
      <c r="O4043" s="3" t="b">
        <v>0</v>
      </c>
      <c r="P4043" s="3" t="s">
        <v>8266</v>
      </c>
      <c r="Q4043" s="8">
        <f t="shared" si="254"/>
        <v>4.1999999999999997E-3</v>
      </c>
      <c r="R4043" s="10">
        <f t="shared" si="255"/>
        <v>10.5</v>
      </c>
      <c r="S4043" s="3" t="s">
        <v>8307</v>
      </c>
      <c r="T4043" s="3" t="s">
        <v>8308</v>
      </c>
    </row>
    <row r="4044" spans="1:20" ht="88" x14ac:dyDescent="0.2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14">
        <f t="shared" si="252"/>
        <v>42024.719444444439</v>
      </c>
      <c r="J4044" s="3">
        <v>1421781360</v>
      </c>
      <c r="K4044" s="14">
        <f t="shared" si="253"/>
        <v>41995.000740740739</v>
      </c>
      <c r="L4044" s="3">
        <v>1419213664</v>
      </c>
      <c r="M4044" s="3" t="b">
        <v>0</v>
      </c>
      <c r="N4044" s="3">
        <v>3</v>
      </c>
      <c r="O4044" s="3" t="b">
        <v>0</v>
      </c>
      <c r="P4044" s="3" t="s">
        <v>8266</v>
      </c>
      <c r="Q4044" s="8">
        <f t="shared" si="254"/>
        <v>2.0999999999999999E-3</v>
      </c>
      <c r="R4044" s="10">
        <f t="shared" si="255"/>
        <v>7</v>
      </c>
      <c r="S4044" s="3" t="s">
        <v>8307</v>
      </c>
      <c r="T4044" s="3" t="s">
        <v>8308</v>
      </c>
    </row>
    <row r="4045" spans="1:20" ht="88" x14ac:dyDescent="0.2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14">
        <f t="shared" si="252"/>
        <v>41963.874131944445</v>
      </c>
      <c r="J4045" s="3">
        <v>1416524325</v>
      </c>
      <c r="K4045" s="14">
        <f t="shared" si="253"/>
        <v>41948.874131944445</v>
      </c>
      <c r="L4045" s="3">
        <v>1415228325</v>
      </c>
      <c r="M4045" s="3" t="b">
        <v>0</v>
      </c>
      <c r="N4045" s="3">
        <v>0</v>
      </c>
      <c r="O4045" s="3" t="b">
        <v>0</v>
      </c>
      <c r="P4045" s="3" t="s">
        <v>8266</v>
      </c>
      <c r="Q4045" s="8">
        <f t="shared" si="254"/>
        <v>0</v>
      </c>
      <c r="R4045" s="10" t="e">
        <f t="shared" si="255"/>
        <v>#DIV/0!</v>
      </c>
      <c r="S4045" s="3" t="s">
        <v>8307</v>
      </c>
      <c r="T4045" s="3" t="s">
        <v>8308</v>
      </c>
    </row>
    <row r="4046" spans="1:20" ht="88" x14ac:dyDescent="0.2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14">
        <f t="shared" si="252"/>
        <v>42104.124999999993</v>
      </c>
      <c r="J4046" s="3">
        <v>1428642000</v>
      </c>
      <c r="K4046" s="14">
        <f t="shared" si="253"/>
        <v>42074.136365740742</v>
      </c>
      <c r="L4046" s="3">
        <v>1426050982</v>
      </c>
      <c r="M4046" s="3" t="b">
        <v>0</v>
      </c>
      <c r="N4046" s="3">
        <v>4</v>
      </c>
      <c r="O4046" s="3" t="b">
        <v>0</v>
      </c>
      <c r="P4046" s="3" t="s">
        <v>8266</v>
      </c>
      <c r="Q4046" s="8">
        <f t="shared" si="254"/>
        <v>0.375</v>
      </c>
      <c r="R4046" s="10">
        <f t="shared" si="255"/>
        <v>56.25</v>
      </c>
      <c r="S4046" s="3" t="s">
        <v>8307</v>
      </c>
      <c r="T4046" s="3" t="s">
        <v>8308</v>
      </c>
    </row>
    <row r="4047" spans="1:20" ht="110" x14ac:dyDescent="0.2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14">
        <f t="shared" si="252"/>
        <v>41872.117928240739</v>
      </c>
      <c r="J4047" s="3">
        <v>1408596589</v>
      </c>
      <c r="K4047" s="14">
        <f t="shared" si="253"/>
        <v>41842.117928240739</v>
      </c>
      <c r="L4047" s="3">
        <v>1406004589</v>
      </c>
      <c r="M4047" s="3" t="b">
        <v>0</v>
      </c>
      <c r="N4047" s="3">
        <v>1</v>
      </c>
      <c r="O4047" s="3" t="b">
        <v>0</v>
      </c>
      <c r="P4047" s="3" t="s">
        <v>8266</v>
      </c>
      <c r="Q4047" s="8">
        <f t="shared" si="254"/>
        <v>2.0000000000000001E-4</v>
      </c>
      <c r="R4047" s="10">
        <f t="shared" si="255"/>
        <v>1</v>
      </c>
      <c r="S4047" s="3" t="s">
        <v>8307</v>
      </c>
      <c r="T4047" s="3" t="s">
        <v>8308</v>
      </c>
    </row>
    <row r="4048" spans="1:20" ht="110" x14ac:dyDescent="0.2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14">
        <f t="shared" si="252"/>
        <v>41934.567245370366</v>
      </c>
      <c r="J4048" s="3">
        <v>1413992210</v>
      </c>
      <c r="K4048" s="14">
        <f t="shared" si="253"/>
        <v>41904.567245370366</v>
      </c>
      <c r="L4048" s="3">
        <v>1411400210</v>
      </c>
      <c r="M4048" s="3" t="b">
        <v>0</v>
      </c>
      <c r="N4048" s="3">
        <v>12</v>
      </c>
      <c r="O4048" s="3" t="b">
        <v>0</v>
      </c>
      <c r="P4048" s="3" t="s">
        <v>8266</v>
      </c>
      <c r="Q4048" s="8">
        <f t="shared" si="254"/>
        <v>8.2142857142857142E-2</v>
      </c>
      <c r="R4048" s="10">
        <f t="shared" si="255"/>
        <v>38.333333333333336</v>
      </c>
      <c r="S4048" s="3" t="s">
        <v>8307</v>
      </c>
      <c r="T4048" s="3" t="s">
        <v>8308</v>
      </c>
    </row>
    <row r="4049" spans="1:20" ht="88" x14ac:dyDescent="0.2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14">
        <f t="shared" si="252"/>
        <v>42014.958333333336</v>
      </c>
      <c r="J4049" s="3">
        <v>1420938000</v>
      </c>
      <c r="K4049" s="14">
        <f t="shared" si="253"/>
        <v>41990.939155092587</v>
      </c>
      <c r="L4049" s="3">
        <v>1418862743</v>
      </c>
      <c r="M4049" s="3" t="b">
        <v>0</v>
      </c>
      <c r="N4049" s="3">
        <v>4</v>
      </c>
      <c r="O4049" s="3" t="b">
        <v>0</v>
      </c>
      <c r="P4049" s="3" t="s">
        <v>8266</v>
      </c>
      <c r="Q4049" s="8">
        <f t="shared" si="254"/>
        <v>2.1999999999999999E-2</v>
      </c>
      <c r="R4049" s="10">
        <f t="shared" si="255"/>
        <v>27.5</v>
      </c>
      <c r="S4049" s="3" t="s">
        <v>8307</v>
      </c>
      <c r="T4049" s="3" t="s">
        <v>8308</v>
      </c>
    </row>
    <row r="4050" spans="1:20" ht="110" x14ac:dyDescent="0.2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14">
        <f t="shared" si="252"/>
        <v>42471.384108796294</v>
      </c>
      <c r="J4050" s="3">
        <v>1460373187</v>
      </c>
      <c r="K4050" s="14">
        <f t="shared" si="253"/>
        <v>42436.425775462958</v>
      </c>
      <c r="L4050" s="3">
        <v>1457352787</v>
      </c>
      <c r="M4050" s="3" t="b">
        <v>0</v>
      </c>
      <c r="N4050" s="3">
        <v>91</v>
      </c>
      <c r="O4050" s="3" t="b">
        <v>0</v>
      </c>
      <c r="P4050" s="3" t="s">
        <v>8266</v>
      </c>
      <c r="Q4050" s="8">
        <f t="shared" si="254"/>
        <v>0.17652941176470588</v>
      </c>
      <c r="R4050" s="10">
        <f t="shared" si="255"/>
        <v>32.978021978021978</v>
      </c>
      <c r="S4050" s="3" t="s">
        <v>8307</v>
      </c>
      <c r="T4050" s="3" t="s">
        <v>8308</v>
      </c>
    </row>
    <row r="4051" spans="1:20" ht="88" x14ac:dyDescent="0.2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14">
        <f t="shared" si="252"/>
        <v>42199.875173611108</v>
      </c>
      <c r="J4051" s="3">
        <v>1436914815</v>
      </c>
      <c r="K4051" s="14">
        <f t="shared" si="253"/>
        <v>42169.875173611108</v>
      </c>
      <c r="L4051" s="3">
        <v>1434322815</v>
      </c>
      <c r="M4051" s="3" t="b">
        <v>0</v>
      </c>
      <c r="N4051" s="3">
        <v>1</v>
      </c>
      <c r="O4051" s="3" t="b">
        <v>0</v>
      </c>
      <c r="P4051" s="3" t="s">
        <v>8266</v>
      </c>
      <c r="Q4051" s="8">
        <f t="shared" si="254"/>
        <v>8.0000000000000004E-4</v>
      </c>
      <c r="R4051" s="10">
        <f t="shared" si="255"/>
        <v>16</v>
      </c>
      <c r="S4051" s="3" t="s">
        <v>8307</v>
      </c>
      <c r="T4051" s="3" t="s">
        <v>8308</v>
      </c>
    </row>
    <row r="4052" spans="1:20" ht="110" x14ac:dyDescent="0.2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14">
        <f t="shared" si="252"/>
        <v>41935.553136574068</v>
      </c>
      <c r="J4052" s="3">
        <v>1414077391</v>
      </c>
      <c r="K4052" s="14">
        <f t="shared" si="253"/>
        <v>41905.553136574068</v>
      </c>
      <c r="L4052" s="3">
        <v>1411485391</v>
      </c>
      <c r="M4052" s="3" t="b">
        <v>0</v>
      </c>
      <c r="N4052" s="3">
        <v>1</v>
      </c>
      <c r="O4052" s="3" t="b">
        <v>0</v>
      </c>
      <c r="P4052" s="3" t="s">
        <v>8266</v>
      </c>
      <c r="Q4052" s="8">
        <f t="shared" si="254"/>
        <v>6.6666666666666664E-4</v>
      </c>
      <c r="R4052" s="10">
        <f t="shared" si="255"/>
        <v>1</v>
      </c>
      <c r="S4052" s="3" t="s">
        <v>8307</v>
      </c>
      <c r="T4052" s="3" t="s">
        <v>8308</v>
      </c>
    </row>
    <row r="4053" spans="1:20" ht="88" x14ac:dyDescent="0.2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14">
        <f t="shared" si="252"/>
        <v>41768.203472222223</v>
      </c>
      <c r="J4053" s="3">
        <v>1399618380</v>
      </c>
      <c r="K4053" s="14">
        <f t="shared" si="253"/>
        <v>41761.726817129624</v>
      </c>
      <c r="L4053" s="3">
        <v>1399058797</v>
      </c>
      <c r="M4053" s="3" t="b">
        <v>0</v>
      </c>
      <c r="N4053" s="3">
        <v>0</v>
      </c>
      <c r="O4053" s="3" t="b">
        <v>0</v>
      </c>
      <c r="P4053" s="3" t="s">
        <v>8266</v>
      </c>
      <c r="Q4053" s="8">
        <f t="shared" si="254"/>
        <v>0</v>
      </c>
      <c r="R4053" s="10" t="e">
        <f t="shared" si="255"/>
        <v>#DIV/0!</v>
      </c>
      <c r="S4053" s="3" t="s">
        <v>8307</v>
      </c>
      <c r="T4053" s="3" t="s">
        <v>8308</v>
      </c>
    </row>
    <row r="4054" spans="1:20" ht="110" x14ac:dyDescent="0.2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14">
        <f t="shared" si="252"/>
        <v>41925.795324074068</v>
      </c>
      <c r="J4054" s="3">
        <v>1413234316</v>
      </c>
      <c r="K4054" s="14">
        <f t="shared" si="253"/>
        <v>41865.795324074068</v>
      </c>
      <c r="L4054" s="3">
        <v>1408050316</v>
      </c>
      <c r="M4054" s="3" t="b">
        <v>0</v>
      </c>
      <c r="N4054" s="3">
        <v>13</v>
      </c>
      <c r="O4054" s="3" t="b">
        <v>0</v>
      </c>
      <c r="P4054" s="3" t="s">
        <v>8266</v>
      </c>
      <c r="Q4054" s="8">
        <f t="shared" si="254"/>
        <v>0.37533333333333335</v>
      </c>
      <c r="R4054" s="10">
        <f t="shared" si="255"/>
        <v>86.615384615384613</v>
      </c>
      <c r="S4054" s="3" t="s">
        <v>8307</v>
      </c>
      <c r="T4054" s="3" t="s">
        <v>8308</v>
      </c>
    </row>
    <row r="4055" spans="1:20" ht="88" x14ac:dyDescent="0.2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14">
        <f t="shared" si="252"/>
        <v>41958.749999999993</v>
      </c>
      <c r="J4055" s="3">
        <v>1416081600</v>
      </c>
      <c r="K4055" s="14">
        <f t="shared" si="253"/>
        <v>41928.606805555552</v>
      </c>
      <c r="L4055" s="3">
        <v>1413477228</v>
      </c>
      <c r="M4055" s="3" t="b">
        <v>0</v>
      </c>
      <c r="N4055" s="3">
        <v>2</v>
      </c>
      <c r="O4055" s="3" t="b">
        <v>0</v>
      </c>
      <c r="P4055" s="3" t="s">
        <v>8266</v>
      </c>
      <c r="Q4055" s="8">
        <f t="shared" si="254"/>
        <v>0.22</v>
      </c>
      <c r="R4055" s="10">
        <f t="shared" si="255"/>
        <v>55</v>
      </c>
      <c r="S4055" s="3" t="s">
        <v>8307</v>
      </c>
      <c r="T4055" s="3" t="s">
        <v>8308</v>
      </c>
    </row>
    <row r="4056" spans="1:20" ht="88" x14ac:dyDescent="0.2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14">
        <f t="shared" si="252"/>
        <v>42644.083333333336</v>
      </c>
      <c r="J4056" s="3">
        <v>1475294400</v>
      </c>
      <c r="K4056" s="14">
        <f t="shared" si="253"/>
        <v>42613.757928240739</v>
      </c>
      <c r="L4056" s="3">
        <v>1472674285</v>
      </c>
      <c r="M4056" s="3" t="b">
        <v>0</v>
      </c>
      <c r="N4056" s="3">
        <v>0</v>
      </c>
      <c r="O4056" s="3" t="b">
        <v>0</v>
      </c>
      <c r="P4056" s="3" t="s">
        <v>8266</v>
      </c>
      <c r="Q4056" s="8">
        <f t="shared" si="254"/>
        <v>0</v>
      </c>
      <c r="R4056" s="10" t="e">
        <f t="shared" si="255"/>
        <v>#DIV/0!</v>
      </c>
      <c r="S4056" s="3" t="s">
        <v>8307</v>
      </c>
      <c r="T4056" s="3" t="s">
        <v>8308</v>
      </c>
    </row>
    <row r="4057" spans="1:20" ht="110" x14ac:dyDescent="0.2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14">
        <f t="shared" si="252"/>
        <v>41809.56517361111</v>
      </c>
      <c r="J4057" s="3">
        <v>1403192031</v>
      </c>
      <c r="K4057" s="14">
        <f t="shared" si="253"/>
        <v>41779.56517361111</v>
      </c>
      <c r="L4057" s="3">
        <v>1400600031</v>
      </c>
      <c r="M4057" s="3" t="b">
        <v>0</v>
      </c>
      <c r="N4057" s="3">
        <v>21</v>
      </c>
      <c r="O4057" s="3" t="b">
        <v>0</v>
      </c>
      <c r="P4057" s="3" t="s">
        <v>8266</v>
      </c>
      <c r="Q4057" s="8">
        <f t="shared" si="254"/>
        <v>0.1762</v>
      </c>
      <c r="R4057" s="10">
        <f t="shared" si="255"/>
        <v>41.952380952380949</v>
      </c>
      <c r="S4057" s="3" t="s">
        <v>8307</v>
      </c>
      <c r="T4057" s="3" t="s">
        <v>8308</v>
      </c>
    </row>
    <row r="4058" spans="1:20" ht="88" x14ac:dyDescent="0.2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14">
        <f t="shared" si="252"/>
        <v>42554.749305555553</v>
      </c>
      <c r="J4058" s="3">
        <v>1467575940</v>
      </c>
      <c r="K4058" s="14">
        <f t="shared" si="253"/>
        <v>42534.849988425922</v>
      </c>
      <c r="L4058" s="3">
        <v>1465856639</v>
      </c>
      <c r="M4058" s="3" t="b">
        <v>0</v>
      </c>
      <c r="N4058" s="3">
        <v>9</v>
      </c>
      <c r="O4058" s="3" t="b">
        <v>0</v>
      </c>
      <c r="P4058" s="3" t="s">
        <v>8266</v>
      </c>
      <c r="Q4058" s="8">
        <f t="shared" si="254"/>
        <v>0.53</v>
      </c>
      <c r="R4058" s="10">
        <f t="shared" si="255"/>
        <v>88.333333333333329</v>
      </c>
      <c r="S4058" s="3" t="s">
        <v>8307</v>
      </c>
      <c r="T4058" s="3" t="s">
        <v>8308</v>
      </c>
    </row>
    <row r="4059" spans="1:20" ht="110" x14ac:dyDescent="0.2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14">
        <f t="shared" si="252"/>
        <v>42333.874999999993</v>
      </c>
      <c r="J4059" s="3">
        <v>1448492400</v>
      </c>
      <c r="K4059" s="14">
        <f t="shared" si="253"/>
        <v>42310.885185185187</v>
      </c>
      <c r="L4059" s="3">
        <v>1446506080</v>
      </c>
      <c r="M4059" s="3" t="b">
        <v>0</v>
      </c>
      <c r="N4059" s="3">
        <v>6</v>
      </c>
      <c r="O4059" s="3" t="b">
        <v>0</v>
      </c>
      <c r="P4059" s="3" t="s">
        <v>8266</v>
      </c>
      <c r="Q4059" s="8">
        <f t="shared" si="254"/>
        <v>0.22142857142857142</v>
      </c>
      <c r="R4059" s="10">
        <f t="shared" si="255"/>
        <v>129.16666666666666</v>
      </c>
      <c r="S4059" s="3" t="s">
        <v>8307</v>
      </c>
      <c r="T4059" s="3" t="s">
        <v>8308</v>
      </c>
    </row>
    <row r="4060" spans="1:20" ht="88" x14ac:dyDescent="0.2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14">
        <f t="shared" si="252"/>
        <v>42461.082638888889</v>
      </c>
      <c r="J4060" s="3">
        <v>1459483140</v>
      </c>
      <c r="K4060" s="14">
        <f t="shared" si="253"/>
        <v>42445.977361111109</v>
      </c>
      <c r="L4060" s="3">
        <v>1458178044</v>
      </c>
      <c r="M4060" s="3" t="b">
        <v>0</v>
      </c>
      <c r="N4060" s="3">
        <v>4</v>
      </c>
      <c r="O4060" s="3" t="b">
        <v>0</v>
      </c>
      <c r="P4060" s="3" t="s">
        <v>8266</v>
      </c>
      <c r="Q4060" s="8">
        <f t="shared" si="254"/>
        <v>2.5333333333333333E-2</v>
      </c>
      <c r="R4060" s="10">
        <f t="shared" si="255"/>
        <v>23.75</v>
      </c>
      <c r="S4060" s="3" t="s">
        <v>8307</v>
      </c>
      <c r="T4060" s="3" t="s">
        <v>8308</v>
      </c>
    </row>
    <row r="4061" spans="1:20" ht="88" x14ac:dyDescent="0.2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14">
        <f t="shared" si="252"/>
        <v>41898.041666666664</v>
      </c>
      <c r="J4061" s="3">
        <v>1410836400</v>
      </c>
      <c r="K4061" s="14">
        <f t="shared" si="253"/>
        <v>41866.557314814811</v>
      </c>
      <c r="L4061" s="3">
        <v>1408116152</v>
      </c>
      <c r="M4061" s="3" t="b">
        <v>0</v>
      </c>
      <c r="N4061" s="3">
        <v>7</v>
      </c>
      <c r="O4061" s="3" t="b">
        <v>0</v>
      </c>
      <c r="P4061" s="3" t="s">
        <v>8266</v>
      </c>
      <c r="Q4061" s="8">
        <f t="shared" si="254"/>
        <v>2.5000000000000001E-2</v>
      </c>
      <c r="R4061" s="10">
        <f t="shared" si="255"/>
        <v>35.714285714285715</v>
      </c>
      <c r="S4061" s="3" t="s">
        <v>8307</v>
      </c>
      <c r="T4061" s="3" t="s">
        <v>8308</v>
      </c>
    </row>
    <row r="4062" spans="1:20" ht="88" x14ac:dyDescent="0.2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14">
        <f t="shared" si="252"/>
        <v>41813.583333333328</v>
      </c>
      <c r="J4062" s="3">
        <v>1403539200</v>
      </c>
      <c r="K4062" s="14">
        <f t="shared" si="253"/>
        <v>41779.611759259256</v>
      </c>
      <c r="L4062" s="3">
        <v>1400604056</v>
      </c>
      <c r="M4062" s="3" t="b">
        <v>0</v>
      </c>
      <c r="N4062" s="3">
        <v>5</v>
      </c>
      <c r="O4062" s="3" t="b">
        <v>0</v>
      </c>
      <c r="P4062" s="3" t="s">
        <v>8266</v>
      </c>
      <c r="Q4062" s="8">
        <f t="shared" si="254"/>
        <v>2.8500000000000001E-2</v>
      </c>
      <c r="R4062" s="10">
        <f t="shared" si="255"/>
        <v>57</v>
      </c>
      <c r="S4062" s="3" t="s">
        <v>8307</v>
      </c>
      <c r="T4062" s="3" t="s">
        <v>8308</v>
      </c>
    </row>
    <row r="4063" spans="1:20" ht="66" x14ac:dyDescent="0.2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14">
        <f t="shared" si="252"/>
        <v>42481.016469907401</v>
      </c>
      <c r="J4063" s="3">
        <v>1461205423</v>
      </c>
      <c r="K4063" s="14">
        <f t="shared" si="253"/>
        <v>42421.058136574073</v>
      </c>
      <c r="L4063" s="3">
        <v>1456025023</v>
      </c>
      <c r="M4063" s="3" t="b">
        <v>0</v>
      </c>
      <c r="N4063" s="3">
        <v>0</v>
      </c>
      <c r="O4063" s="3" t="b">
        <v>0</v>
      </c>
      <c r="P4063" s="3" t="s">
        <v>8266</v>
      </c>
      <c r="Q4063" s="8">
        <f t="shared" si="254"/>
        <v>0</v>
      </c>
      <c r="R4063" s="10" t="e">
        <f t="shared" si="255"/>
        <v>#DIV/0!</v>
      </c>
      <c r="S4063" s="3" t="s">
        <v>8307</v>
      </c>
      <c r="T4063" s="3" t="s">
        <v>8308</v>
      </c>
    </row>
    <row r="4064" spans="1:20" ht="88" x14ac:dyDescent="0.2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14">
        <f t="shared" si="252"/>
        <v>42553.655879629623</v>
      </c>
      <c r="J4064" s="3">
        <v>1467481468</v>
      </c>
      <c r="K4064" s="14">
        <f t="shared" si="253"/>
        <v>42523.655879629623</v>
      </c>
      <c r="L4064" s="3">
        <v>1464889468</v>
      </c>
      <c r="M4064" s="3" t="b">
        <v>0</v>
      </c>
      <c r="N4064" s="3">
        <v>3</v>
      </c>
      <c r="O4064" s="3" t="b">
        <v>0</v>
      </c>
      <c r="P4064" s="3" t="s">
        <v>8266</v>
      </c>
      <c r="Q4064" s="8">
        <f t="shared" si="254"/>
        <v>2.4500000000000001E-2</v>
      </c>
      <c r="R4064" s="10">
        <f t="shared" si="255"/>
        <v>163.33333333333334</v>
      </c>
      <c r="S4064" s="3" t="s">
        <v>8307</v>
      </c>
      <c r="T4064" s="3" t="s">
        <v>8308</v>
      </c>
    </row>
    <row r="4065" spans="1:20" ht="110" x14ac:dyDescent="0.2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14">
        <f t="shared" si="252"/>
        <v>41817.598194444443</v>
      </c>
      <c r="J4065" s="3">
        <v>1403886084</v>
      </c>
      <c r="K4065" s="14">
        <f t="shared" si="253"/>
        <v>41787.598194444443</v>
      </c>
      <c r="L4065" s="3">
        <v>1401294084</v>
      </c>
      <c r="M4065" s="3" t="b">
        <v>0</v>
      </c>
      <c r="N4065" s="3">
        <v>9</v>
      </c>
      <c r="O4065" s="3" t="b">
        <v>0</v>
      </c>
      <c r="P4065" s="3" t="s">
        <v>8266</v>
      </c>
      <c r="Q4065" s="8">
        <f t="shared" si="254"/>
        <v>1.4210526315789474E-2</v>
      </c>
      <c r="R4065" s="10">
        <f t="shared" si="255"/>
        <v>15</v>
      </c>
      <c r="S4065" s="3" t="s">
        <v>8307</v>
      </c>
      <c r="T4065" s="3" t="s">
        <v>8308</v>
      </c>
    </row>
    <row r="4066" spans="1:20" ht="88" x14ac:dyDescent="0.2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14">
        <f t="shared" si="252"/>
        <v>42123.504930555551</v>
      </c>
      <c r="J4066" s="3">
        <v>1430316426</v>
      </c>
      <c r="K4066" s="14">
        <f t="shared" si="253"/>
        <v>42093.504930555551</v>
      </c>
      <c r="L4066" s="3">
        <v>1427724426</v>
      </c>
      <c r="M4066" s="3" t="b">
        <v>0</v>
      </c>
      <c r="N4066" s="3">
        <v>6</v>
      </c>
      <c r="O4066" s="3" t="b">
        <v>0</v>
      </c>
      <c r="P4066" s="3" t="s">
        <v>8266</v>
      </c>
      <c r="Q4066" s="8">
        <f t="shared" si="254"/>
        <v>0.1925</v>
      </c>
      <c r="R4066" s="10">
        <f t="shared" si="255"/>
        <v>64.166666666666671</v>
      </c>
      <c r="S4066" s="3" t="s">
        <v>8307</v>
      </c>
      <c r="T4066" s="3" t="s">
        <v>8308</v>
      </c>
    </row>
    <row r="4067" spans="1:20" ht="88" x14ac:dyDescent="0.2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14">
        <f t="shared" si="252"/>
        <v>41863.86818287037</v>
      </c>
      <c r="J4067" s="3">
        <v>1407883811</v>
      </c>
      <c r="K4067" s="14">
        <f t="shared" si="253"/>
        <v>41833.86818287037</v>
      </c>
      <c r="L4067" s="3">
        <v>1405291811</v>
      </c>
      <c r="M4067" s="3" t="b">
        <v>0</v>
      </c>
      <c r="N4067" s="3">
        <v>4</v>
      </c>
      <c r="O4067" s="3" t="b">
        <v>0</v>
      </c>
      <c r="P4067" s="3" t="s">
        <v>8266</v>
      </c>
      <c r="Q4067" s="8">
        <f t="shared" si="254"/>
        <v>6.7499999999999999E-3</v>
      </c>
      <c r="R4067" s="10">
        <f t="shared" si="255"/>
        <v>6.75</v>
      </c>
      <c r="S4067" s="3" t="s">
        <v>8307</v>
      </c>
      <c r="T4067" s="3" t="s">
        <v>8308</v>
      </c>
    </row>
    <row r="4068" spans="1:20" ht="110" x14ac:dyDescent="0.2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14">
        <f t="shared" si="252"/>
        <v>42508.955879629626</v>
      </c>
      <c r="J4068" s="3">
        <v>1463619388</v>
      </c>
      <c r="K4068" s="14">
        <f t="shared" si="253"/>
        <v>42478.955879629626</v>
      </c>
      <c r="L4068" s="3">
        <v>1461027388</v>
      </c>
      <c r="M4068" s="3" t="b">
        <v>0</v>
      </c>
      <c r="N4068" s="3">
        <v>1</v>
      </c>
      <c r="O4068" s="3" t="b">
        <v>0</v>
      </c>
      <c r="P4068" s="3" t="s">
        <v>8266</v>
      </c>
      <c r="Q4068" s="8">
        <f t="shared" si="254"/>
        <v>1.6666666666666668E-3</v>
      </c>
      <c r="R4068" s="10">
        <f t="shared" si="255"/>
        <v>25</v>
      </c>
      <c r="S4068" s="3" t="s">
        <v>8307</v>
      </c>
      <c r="T4068" s="3" t="s">
        <v>8308</v>
      </c>
    </row>
    <row r="4069" spans="1:20" ht="110" x14ac:dyDescent="0.2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14">
        <f t="shared" si="252"/>
        <v>42275.034143518518</v>
      </c>
      <c r="J4069" s="3">
        <v>1443408550</v>
      </c>
      <c r="K4069" s="14">
        <f t="shared" si="253"/>
        <v>42235.034143518518</v>
      </c>
      <c r="L4069" s="3">
        <v>1439952550</v>
      </c>
      <c r="M4069" s="3" t="b">
        <v>0</v>
      </c>
      <c r="N4069" s="3">
        <v>17</v>
      </c>
      <c r="O4069" s="3" t="b">
        <v>0</v>
      </c>
      <c r="P4069" s="3" t="s">
        <v>8266</v>
      </c>
      <c r="Q4069" s="8">
        <f t="shared" si="254"/>
        <v>0.60899999999999999</v>
      </c>
      <c r="R4069" s="10">
        <f t="shared" si="255"/>
        <v>179.11764705882354</v>
      </c>
      <c r="S4069" s="3" t="s">
        <v>8307</v>
      </c>
      <c r="T4069" s="3" t="s">
        <v>8308</v>
      </c>
    </row>
    <row r="4070" spans="1:20" ht="88" x14ac:dyDescent="0.2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14">
        <f t="shared" si="252"/>
        <v>42748.878472222219</v>
      </c>
      <c r="J4070" s="3">
        <v>1484348700</v>
      </c>
      <c r="K4070" s="14">
        <f t="shared" si="253"/>
        <v>42718.880266203698</v>
      </c>
      <c r="L4070" s="3">
        <v>1481756855</v>
      </c>
      <c r="M4070" s="3" t="b">
        <v>0</v>
      </c>
      <c r="N4070" s="3">
        <v>1</v>
      </c>
      <c r="O4070" s="3" t="b">
        <v>0</v>
      </c>
      <c r="P4070" s="3" t="s">
        <v>8266</v>
      </c>
      <c r="Q4070" s="8">
        <f t="shared" si="254"/>
        <v>0.01</v>
      </c>
      <c r="R4070" s="10">
        <f t="shared" si="255"/>
        <v>34.950000000000003</v>
      </c>
      <c r="S4070" s="3" t="s">
        <v>8307</v>
      </c>
      <c r="T4070" s="3" t="s">
        <v>8308</v>
      </c>
    </row>
    <row r="4071" spans="1:20" ht="88" x14ac:dyDescent="0.2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14">
        <f t="shared" si="252"/>
        <v>42063.416666666664</v>
      </c>
      <c r="J4071" s="3">
        <v>1425124800</v>
      </c>
      <c r="K4071" s="14">
        <f t="shared" si="253"/>
        <v>42022.578194444439</v>
      </c>
      <c r="L4071" s="3">
        <v>1421596356</v>
      </c>
      <c r="M4071" s="3" t="b">
        <v>0</v>
      </c>
      <c r="N4071" s="3">
        <v>13</v>
      </c>
      <c r="O4071" s="3" t="b">
        <v>0</v>
      </c>
      <c r="P4071" s="3" t="s">
        <v>8266</v>
      </c>
      <c r="Q4071" s="8">
        <f t="shared" si="254"/>
        <v>0.34399999999999997</v>
      </c>
      <c r="R4071" s="10">
        <f t="shared" si="255"/>
        <v>33.07692307692308</v>
      </c>
      <c r="S4071" s="3" t="s">
        <v>8307</v>
      </c>
      <c r="T4071" s="3" t="s">
        <v>8308</v>
      </c>
    </row>
    <row r="4072" spans="1:20" ht="66" x14ac:dyDescent="0.2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14">
        <f t="shared" si="252"/>
        <v>42064.041666666664</v>
      </c>
      <c r="J4072" s="3">
        <v>1425178800</v>
      </c>
      <c r="K4072" s="14">
        <f t="shared" si="253"/>
        <v>42031.583564814813</v>
      </c>
      <c r="L4072" s="3">
        <v>1422374420</v>
      </c>
      <c r="M4072" s="3" t="b">
        <v>0</v>
      </c>
      <c r="N4072" s="3">
        <v>6</v>
      </c>
      <c r="O4072" s="3" t="b">
        <v>0</v>
      </c>
      <c r="P4072" s="3" t="s">
        <v>8266</v>
      </c>
      <c r="Q4072" s="8">
        <f t="shared" si="254"/>
        <v>0.16500000000000001</v>
      </c>
      <c r="R4072" s="10">
        <f t="shared" si="255"/>
        <v>27.5</v>
      </c>
      <c r="S4072" s="3" t="s">
        <v>8307</v>
      </c>
      <c r="T4072" s="3" t="s">
        <v>8308</v>
      </c>
    </row>
    <row r="4073" spans="1:20" ht="110" x14ac:dyDescent="0.2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14">
        <f t="shared" si="252"/>
        <v>42730.72142361111</v>
      </c>
      <c r="J4073" s="3">
        <v>1482779931</v>
      </c>
      <c r="K4073" s="14">
        <f t="shared" si="253"/>
        <v>42700.72142361111</v>
      </c>
      <c r="L4073" s="3">
        <v>1480187931</v>
      </c>
      <c r="M4073" s="3" t="b">
        <v>0</v>
      </c>
      <c r="N4073" s="3">
        <v>0</v>
      </c>
      <c r="O4073" s="3" t="b">
        <v>0</v>
      </c>
      <c r="P4073" s="3" t="s">
        <v>8266</v>
      </c>
      <c r="Q4073" s="8">
        <f t="shared" si="254"/>
        <v>0</v>
      </c>
      <c r="R4073" s="10" t="e">
        <f t="shared" si="255"/>
        <v>#DIV/0!</v>
      </c>
      <c r="S4073" s="3" t="s">
        <v>8307</v>
      </c>
      <c r="T4073" s="3" t="s">
        <v>8308</v>
      </c>
    </row>
    <row r="4074" spans="1:20" ht="110" x14ac:dyDescent="0.2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14">
        <f t="shared" si="252"/>
        <v>41872.691099537034</v>
      </c>
      <c r="J4074" s="3">
        <v>1408646111</v>
      </c>
      <c r="K4074" s="14">
        <f t="shared" si="253"/>
        <v>41812.691099537034</v>
      </c>
      <c r="L4074" s="3">
        <v>1403462111</v>
      </c>
      <c r="M4074" s="3" t="b">
        <v>0</v>
      </c>
      <c r="N4074" s="3">
        <v>2</v>
      </c>
      <c r="O4074" s="3" t="b">
        <v>0</v>
      </c>
      <c r="P4074" s="3" t="s">
        <v>8266</v>
      </c>
      <c r="Q4074" s="8">
        <f t="shared" si="254"/>
        <v>4.0000000000000001E-3</v>
      </c>
      <c r="R4074" s="10">
        <f t="shared" si="255"/>
        <v>2</v>
      </c>
      <c r="S4074" s="3" t="s">
        <v>8307</v>
      </c>
      <c r="T4074" s="3" t="s">
        <v>8308</v>
      </c>
    </row>
    <row r="4075" spans="1:20" ht="110" x14ac:dyDescent="0.2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14">
        <f t="shared" si="252"/>
        <v>42133.083333333336</v>
      </c>
      <c r="J4075" s="3">
        <v>1431144000</v>
      </c>
      <c r="K4075" s="14">
        <f t="shared" si="253"/>
        <v>42078.261874999997</v>
      </c>
      <c r="L4075" s="3">
        <v>1426407426</v>
      </c>
      <c r="M4075" s="3" t="b">
        <v>0</v>
      </c>
      <c r="N4075" s="3">
        <v>2</v>
      </c>
      <c r="O4075" s="3" t="b">
        <v>0</v>
      </c>
      <c r="P4075" s="3" t="s">
        <v>8266</v>
      </c>
      <c r="Q4075" s="8">
        <f t="shared" si="254"/>
        <v>1.0571428571428572E-2</v>
      </c>
      <c r="R4075" s="10">
        <f t="shared" si="255"/>
        <v>18.5</v>
      </c>
      <c r="S4075" s="3" t="s">
        <v>8307</v>
      </c>
      <c r="T4075" s="3" t="s">
        <v>8308</v>
      </c>
    </row>
    <row r="4076" spans="1:20" ht="110" x14ac:dyDescent="0.2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14">
        <f t="shared" si="252"/>
        <v>42313.511284722219</v>
      </c>
      <c r="J4076" s="3">
        <v>1446732975</v>
      </c>
      <c r="K4076" s="14">
        <f t="shared" si="253"/>
        <v>42283.469618055555</v>
      </c>
      <c r="L4076" s="3">
        <v>1444137375</v>
      </c>
      <c r="M4076" s="3" t="b">
        <v>0</v>
      </c>
      <c r="N4076" s="3">
        <v>21</v>
      </c>
      <c r="O4076" s="3" t="b">
        <v>0</v>
      </c>
      <c r="P4076" s="3" t="s">
        <v>8266</v>
      </c>
      <c r="Q4076" s="8">
        <f t="shared" si="254"/>
        <v>0.26727272727272727</v>
      </c>
      <c r="R4076" s="10">
        <f t="shared" si="255"/>
        <v>35</v>
      </c>
      <c r="S4076" s="3" t="s">
        <v>8307</v>
      </c>
      <c r="T4076" s="3" t="s">
        <v>8308</v>
      </c>
    </row>
    <row r="4077" spans="1:20" ht="88" x14ac:dyDescent="0.2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14">
        <f t="shared" si="252"/>
        <v>41820.644444444442</v>
      </c>
      <c r="J4077" s="3">
        <v>1404149280</v>
      </c>
      <c r="K4077" s="14">
        <f t="shared" si="253"/>
        <v>41778.962604166663</v>
      </c>
      <c r="L4077" s="3">
        <v>1400547969</v>
      </c>
      <c r="M4077" s="3" t="b">
        <v>0</v>
      </c>
      <c r="N4077" s="3">
        <v>13</v>
      </c>
      <c r="O4077" s="3" t="b">
        <v>0</v>
      </c>
      <c r="P4077" s="3" t="s">
        <v>8266</v>
      </c>
      <c r="Q4077" s="8">
        <f t="shared" si="254"/>
        <v>0.28799999999999998</v>
      </c>
      <c r="R4077" s="10">
        <f t="shared" si="255"/>
        <v>44.307692307692307</v>
      </c>
      <c r="S4077" s="3" t="s">
        <v>8307</v>
      </c>
      <c r="T4077" s="3" t="s">
        <v>8308</v>
      </c>
    </row>
    <row r="4078" spans="1:20" ht="88" x14ac:dyDescent="0.2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14">
        <f t="shared" si="252"/>
        <v>41933.743749999994</v>
      </c>
      <c r="J4078" s="3">
        <v>1413921060</v>
      </c>
      <c r="K4078" s="14">
        <f t="shared" si="253"/>
        <v>41905.712372685179</v>
      </c>
      <c r="L4078" s="3">
        <v>1411499149</v>
      </c>
      <c r="M4078" s="3" t="b">
        <v>0</v>
      </c>
      <c r="N4078" s="3">
        <v>0</v>
      </c>
      <c r="O4078" s="3" t="b">
        <v>0</v>
      </c>
      <c r="P4078" s="3" t="s">
        <v>8266</v>
      </c>
      <c r="Q4078" s="8">
        <f t="shared" si="254"/>
        <v>0</v>
      </c>
      <c r="R4078" s="10" t="e">
        <f t="shared" si="255"/>
        <v>#DIV/0!</v>
      </c>
      <c r="S4078" s="3" t="s">
        <v>8307</v>
      </c>
      <c r="T4078" s="3" t="s">
        <v>8308</v>
      </c>
    </row>
    <row r="4079" spans="1:20" ht="110" x14ac:dyDescent="0.2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14">
        <f t="shared" si="252"/>
        <v>42725.627245370364</v>
      </c>
      <c r="J4079" s="3">
        <v>1482339794</v>
      </c>
      <c r="K4079" s="14">
        <f t="shared" si="253"/>
        <v>42695.627245370364</v>
      </c>
      <c r="L4079" s="3">
        <v>1479747794</v>
      </c>
      <c r="M4079" s="3" t="b">
        <v>0</v>
      </c>
      <c r="N4079" s="3">
        <v>6</v>
      </c>
      <c r="O4079" s="3" t="b">
        <v>0</v>
      </c>
      <c r="P4079" s="3" t="s">
        <v>8266</v>
      </c>
      <c r="Q4079" s="8">
        <f t="shared" si="254"/>
        <v>8.8999999999999996E-2</v>
      </c>
      <c r="R4079" s="10">
        <f t="shared" si="255"/>
        <v>222.5</v>
      </c>
      <c r="S4079" s="3" t="s">
        <v>8307</v>
      </c>
      <c r="T4079" s="3" t="s">
        <v>8308</v>
      </c>
    </row>
    <row r="4080" spans="1:20" ht="88" x14ac:dyDescent="0.2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14">
        <f t="shared" si="252"/>
        <v>42762.704189814809</v>
      </c>
      <c r="J4080" s="3">
        <v>1485543242</v>
      </c>
      <c r="K4080" s="14">
        <f t="shared" si="253"/>
        <v>42732.704189814809</v>
      </c>
      <c r="L4080" s="3">
        <v>1482951242</v>
      </c>
      <c r="M4080" s="3" t="b">
        <v>0</v>
      </c>
      <c r="N4080" s="3">
        <v>0</v>
      </c>
      <c r="O4080" s="3" t="b">
        <v>0</v>
      </c>
      <c r="P4080" s="3" t="s">
        <v>8266</v>
      </c>
      <c r="Q4080" s="8">
        <f t="shared" si="254"/>
        <v>0</v>
      </c>
      <c r="R4080" s="10" t="e">
        <f t="shared" si="255"/>
        <v>#DIV/0!</v>
      </c>
      <c r="S4080" s="3" t="s">
        <v>8307</v>
      </c>
      <c r="T4080" s="3" t="s">
        <v>8308</v>
      </c>
    </row>
    <row r="4081" spans="1:20" ht="88" x14ac:dyDescent="0.2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14">
        <f t="shared" si="252"/>
        <v>42540.855567129627</v>
      </c>
      <c r="J4081" s="3">
        <v>1466375521</v>
      </c>
      <c r="K4081" s="14">
        <f t="shared" si="253"/>
        <v>42510.855567129627</v>
      </c>
      <c r="L4081" s="3">
        <v>1463783521</v>
      </c>
      <c r="M4081" s="3" t="b">
        <v>0</v>
      </c>
      <c r="N4081" s="3">
        <v>1</v>
      </c>
      <c r="O4081" s="3" t="b">
        <v>0</v>
      </c>
      <c r="P4081" s="3" t="s">
        <v>8266</v>
      </c>
      <c r="Q4081" s="8">
        <f t="shared" si="254"/>
        <v>1.6666666666666668E-3</v>
      </c>
      <c r="R4081" s="10">
        <f t="shared" si="255"/>
        <v>5</v>
      </c>
      <c r="S4081" s="3" t="s">
        <v>8307</v>
      </c>
      <c r="T4081" s="3" t="s">
        <v>8308</v>
      </c>
    </row>
    <row r="4082" spans="1:20" ht="110" x14ac:dyDescent="0.2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14">
        <f t="shared" si="252"/>
        <v>42535.70416666667</v>
      </c>
      <c r="J4082" s="3">
        <v>1465930440</v>
      </c>
      <c r="K4082" s="14">
        <f t="shared" si="253"/>
        <v>42511.614768518521</v>
      </c>
      <c r="L4082" s="3">
        <v>1463849116</v>
      </c>
      <c r="M4082" s="3" t="b">
        <v>0</v>
      </c>
      <c r="N4082" s="3">
        <v>0</v>
      </c>
      <c r="O4082" s="3" t="b">
        <v>0</v>
      </c>
      <c r="P4082" s="3" t="s">
        <v>8266</v>
      </c>
      <c r="Q4082" s="8">
        <f t="shared" si="254"/>
        <v>0</v>
      </c>
      <c r="R4082" s="10" t="e">
        <f t="shared" si="255"/>
        <v>#DIV/0!</v>
      </c>
      <c r="S4082" s="3" t="s">
        <v>8307</v>
      </c>
      <c r="T4082" s="3" t="s">
        <v>8308</v>
      </c>
    </row>
    <row r="4083" spans="1:20" ht="88" x14ac:dyDescent="0.2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14">
        <f t="shared" si="252"/>
        <v>42071.456307870372</v>
      </c>
      <c r="J4083" s="3">
        <v>1425819425</v>
      </c>
      <c r="K4083" s="14">
        <f t="shared" si="253"/>
        <v>42041.497974537029</v>
      </c>
      <c r="L4083" s="3">
        <v>1423231025</v>
      </c>
      <c r="M4083" s="3" t="b">
        <v>0</v>
      </c>
      <c r="N4083" s="3">
        <v>12</v>
      </c>
      <c r="O4083" s="3" t="b">
        <v>0</v>
      </c>
      <c r="P4083" s="3" t="s">
        <v>8266</v>
      </c>
      <c r="Q4083" s="8">
        <f t="shared" si="254"/>
        <v>0.15737410071942445</v>
      </c>
      <c r="R4083" s="10">
        <f t="shared" si="255"/>
        <v>29.166666666666668</v>
      </c>
      <c r="S4083" s="3" t="s">
        <v>8307</v>
      </c>
      <c r="T4083" s="3" t="s">
        <v>8308</v>
      </c>
    </row>
    <row r="4084" spans="1:20" ht="110" x14ac:dyDescent="0.2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14">
        <f t="shared" si="252"/>
        <v>42322.874999999993</v>
      </c>
      <c r="J4084" s="3">
        <v>1447542000</v>
      </c>
      <c r="K4084" s="14">
        <f t="shared" si="253"/>
        <v>42307.105937499997</v>
      </c>
      <c r="L4084" s="3">
        <v>1446179553</v>
      </c>
      <c r="M4084" s="3" t="b">
        <v>0</v>
      </c>
      <c r="N4084" s="3">
        <v>2</v>
      </c>
      <c r="O4084" s="3" t="b">
        <v>0</v>
      </c>
      <c r="P4084" s="3" t="s">
        <v>8266</v>
      </c>
      <c r="Q4084" s="8">
        <f t="shared" si="254"/>
        <v>0.02</v>
      </c>
      <c r="R4084" s="10">
        <f t="shared" si="255"/>
        <v>1.5</v>
      </c>
      <c r="S4084" s="3" t="s">
        <v>8307</v>
      </c>
      <c r="T4084" s="3" t="s">
        <v>8308</v>
      </c>
    </row>
    <row r="4085" spans="1:20" ht="110" x14ac:dyDescent="0.2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14">
        <f t="shared" si="252"/>
        <v>42383.678425925922</v>
      </c>
      <c r="J4085" s="3">
        <v>1452795416</v>
      </c>
      <c r="K4085" s="14">
        <f t="shared" si="253"/>
        <v>42353.678425925922</v>
      </c>
      <c r="L4085" s="3">
        <v>1450203416</v>
      </c>
      <c r="M4085" s="3" t="b">
        <v>0</v>
      </c>
      <c r="N4085" s="3">
        <v>6</v>
      </c>
      <c r="O4085" s="3" t="b">
        <v>0</v>
      </c>
      <c r="P4085" s="3" t="s">
        <v>8266</v>
      </c>
      <c r="Q4085" s="8">
        <f t="shared" si="254"/>
        <v>0.21685714285714286</v>
      </c>
      <c r="R4085" s="10">
        <f t="shared" si="255"/>
        <v>126.5</v>
      </c>
      <c r="S4085" s="3" t="s">
        <v>8307</v>
      </c>
      <c r="T4085" s="3" t="s">
        <v>8308</v>
      </c>
    </row>
    <row r="4086" spans="1:20" ht="110" x14ac:dyDescent="0.2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14">
        <f t="shared" si="252"/>
        <v>42652.353078703702</v>
      </c>
      <c r="J4086" s="3">
        <v>1476008906</v>
      </c>
      <c r="K4086" s="14">
        <f t="shared" si="253"/>
        <v>42622.353078703702</v>
      </c>
      <c r="L4086" s="3">
        <v>1473416906</v>
      </c>
      <c r="M4086" s="3" t="b">
        <v>0</v>
      </c>
      <c r="N4086" s="3">
        <v>1</v>
      </c>
      <c r="O4086" s="3" t="b">
        <v>0</v>
      </c>
      <c r="P4086" s="3" t="s">
        <v>8266</v>
      </c>
      <c r="Q4086" s="8">
        <f t="shared" si="254"/>
        <v>3.3333333333333335E-3</v>
      </c>
      <c r="R4086" s="10">
        <f t="shared" si="255"/>
        <v>10</v>
      </c>
      <c r="S4086" s="3" t="s">
        <v>8307</v>
      </c>
      <c r="T4086" s="3" t="s">
        <v>8308</v>
      </c>
    </row>
    <row r="4087" spans="1:20" ht="88" x14ac:dyDescent="0.2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14">
        <f t="shared" si="252"/>
        <v>42087.082638888889</v>
      </c>
      <c r="J4087" s="3">
        <v>1427169540</v>
      </c>
      <c r="K4087" s="14">
        <f t="shared" si="253"/>
        <v>42058.520543981482</v>
      </c>
      <c r="L4087" s="3">
        <v>1424701775</v>
      </c>
      <c r="M4087" s="3" t="b">
        <v>0</v>
      </c>
      <c r="N4087" s="3">
        <v>1</v>
      </c>
      <c r="O4087" s="3" t="b">
        <v>0</v>
      </c>
      <c r="P4087" s="3" t="s">
        <v>8266</v>
      </c>
      <c r="Q4087" s="8">
        <f t="shared" si="254"/>
        <v>2.8571428571428571E-3</v>
      </c>
      <c r="R4087" s="10">
        <f t="shared" si="255"/>
        <v>10</v>
      </c>
      <c r="S4087" s="3" t="s">
        <v>8307</v>
      </c>
      <c r="T4087" s="3" t="s">
        <v>8308</v>
      </c>
    </row>
    <row r="4088" spans="1:20" ht="88" x14ac:dyDescent="0.2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14">
        <f t="shared" si="252"/>
        <v>42329.083333333336</v>
      </c>
      <c r="J4088" s="3">
        <v>1448078400</v>
      </c>
      <c r="K4088" s="14">
        <f t="shared" si="253"/>
        <v>42304.857627314814</v>
      </c>
      <c r="L4088" s="3">
        <v>1445985299</v>
      </c>
      <c r="M4088" s="3" t="b">
        <v>0</v>
      </c>
      <c r="N4088" s="3">
        <v>5</v>
      </c>
      <c r="O4088" s="3" t="b">
        <v>0</v>
      </c>
      <c r="P4088" s="3" t="s">
        <v>8266</v>
      </c>
      <c r="Q4088" s="8">
        <f t="shared" si="254"/>
        <v>4.7E-2</v>
      </c>
      <c r="R4088" s="10">
        <f t="shared" si="255"/>
        <v>9.4</v>
      </c>
      <c r="S4088" s="3" t="s">
        <v>8307</v>
      </c>
      <c r="T4088" s="3" t="s">
        <v>8308</v>
      </c>
    </row>
    <row r="4089" spans="1:20" ht="22" x14ac:dyDescent="0.2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14">
        <f t="shared" si="252"/>
        <v>42568.65956018518</v>
      </c>
      <c r="J4089" s="3">
        <v>1468777786</v>
      </c>
      <c r="K4089" s="14">
        <f t="shared" si="253"/>
        <v>42538.65956018518</v>
      </c>
      <c r="L4089" s="3">
        <v>1466185786</v>
      </c>
      <c r="M4089" s="3" t="b">
        <v>0</v>
      </c>
      <c r="N4089" s="3">
        <v>0</v>
      </c>
      <c r="O4089" s="3" t="b">
        <v>0</v>
      </c>
      <c r="P4089" s="3" t="s">
        <v>8266</v>
      </c>
      <c r="Q4089" s="8">
        <f t="shared" si="254"/>
        <v>0</v>
      </c>
      <c r="R4089" s="10" t="e">
        <f t="shared" si="255"/>
        <v>#DIV/0!</v>
      </c>
      <c r="S4089" s="3" t="s">
        <v>8307</v>
      </c>
      <c r="T4089" s="3" t="s">
        <v>8308</v>
      </c>
    </row>
    <row r="4090" spans="1:20" ht="88" x14ac:dyDescent="0.2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14">
        <f t="shared" si="252"/>
        <v>42020.351388888892</v>
      </c>
      <c r="J4090" s="3">
        <v>1421403960</v>
      </c>
      <c r="K4090" s="14">
        <f t="shared" si="253"/>
        <v>41990.52921296296</v>
      </c>
      <c r="L4090" s="3">
        <v>1418827324</v>
      </c>
      <c r="M4090" s="3" t="b">
        <v>0</v>
      </c>
      <c r="N4090" s="3">
        <v>3</v>
      </c>
      <c r="O4090" s="3" t="b">
        <v>0</v>
      </c>
      <c r="P4090" s="3" t="s">
        <v>8266</v>
      </c>
      <c r="Q4090" s="8">
        <f t="shared" si="254"/>
        <v>0.108</v>
      </c>
      <c r="R4090" s="10">
        <f t="shared" si="255"/>
        <v>72</v>
      </c>
      <c r="S4090" s="3" t="s">
        <v>8307</v>
      </c>
      <c r="T4090" s="3" t="s">
        <v>8308</v>
      </c>
    </row>
    <row r="4091" spans="1:20" ht="88" x14ac:dyDescent="0.2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14">
        <f t="shared" si="252"/>
        <v>42155.649305555555</v>
      </c>
      <c r="J4091" s="3">
        <v>1433093700</v>
      </c>
      <c r="K4091" s="14">
        <f t="shared" si="253"/>
        <v>42122.649166666662</v>
      </c>
      <c r="L4091" s="3">
        <v>1430242488</v>
      </c>
      <c r="M4091" s="3" t="b">
        <v>0</v>
      </c>
      <c r="N4091" s="3">
        <v>8</v>
      </c>
      <c r="O4091" s="3" t="b">
        <v>0</v>
      </c>
      <c r="P4091" s="3" t="s">
        <v>8266</v>
      </c>
      <c r="Q4091" s="8">
        <f t="shared" si="254"/>
        <v>4.8000000000000001E-2</v>
      </c>
      <c r="R4091" s="10">
        <f t="shared" si="255"/>
        <v>30</v>
      </c>
      <c r="S4091" s="3" t="s">
        <v>8307</v>
      </c>
      <c r="T4091" s="3" t="s">
        <v>8308</v>
      </c>
    </row>
    <row r="4092" spans="1:20" ht="88" x14ac:dyDescent="0.2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14">
        <f t="shared" si="252"/>
        <v>42223.541666666664</v>
      </c>
      <c r="J4092" s="3">
        <v>1438959600</v>
      </c>
      <c r="K4092" s="14">
        <f t="shared" si="253"/>
        <v>42209.589548611104</v>
      </c>
      <c r="L4092" s="3">
        <v>1437754137</v>
      </c>
      <c r="M4092" s="3" t="b">
        <v>0</v>
      </c>
      <c r="N4092" s="3">
        <v>3</v>
      </c>
      <c r="O4092" s="3" t="b">
        <v>0</v>
      </c>
      <c r="P4092" s="3" t="s">
        <v>8266</v>
      </c>
      <c r="Q4092" s="8">
        <f t="shared" si="254"/>
        <v>3.2000000000000001E-2</v>
      </c>
      <c r="R4092" s="10">
        <f t="shared" si="255"/>
        <v>10.666666666666666</v>
      </c>
      <c r="S4092" s="3" t="s">
        <v>8307</v>
      </c>
      <c r="T4092" s="3" t="s">
        <v>8308</v>
      </c>
    </row>
    <row r="4093" spans="1:20" ht="110" x14ac:dyDescent="0.2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14">
        <f t="shared" si="252"/>
        <v>42020.423043981478</v>
      </c>
      <c r="J4093" s="3">
        <v>1421410151</v>
      </c>
      <c r="K4093" s="14">
        <f t="shared" si="253"/>
        <v>41990.423043981478</v>
      </c>
      <c r="L4093" s="3">
        <v>1418818151</v>
      </c>
      <c r="M4093" s="3" t="b">
        <v>0</v>
      </c>
      <c r="N4093" s="3">
        <v>8</v>
      </c>
      <c r="O4093" s="3" t="b">
        <v>0</v>
      </c>
      <c r="P4093" s="3" t="s">
        <v>8266</v>
      </c>
      <c r="Q4093" s="8">
        <f t="shared" si="254"/>
        <v>0.1275</v>
      </c>
      <c r="R4093" s="10">
        <f t="shared" si="255"/>
        <v>25.5</v>
      </c>
      <c r="S4093" s="3" t="s">
        <v>8307</v>
      </c>
      <c r="T4093" s="3" t="s">
        <v>8308</v>
      </c>
    </row>
    <row r="4094" spans="1:20" ht="88" x14ac:dyDescent="0.2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14">
        <f t="shared" si="252"/>
        <v>42099.06998842593</v>
      </c>
      <c r="J4094" s="3">
        <v>1428205247</v>
      </c>
      <c r="K4094" s="14">
        <f t="shared" si="253"/>
        <v>42039.111655092587</v>
      </c>
      <c r="L4094" s="3">
        <v>1423024847</v>
      </c>
      <c r="M4094" s="3" t="b">
        <v>0</v>
      </c>
      <c r="N4094" s="3">
        <v>1</v>
      </c>
      <c r="O4094" s="3" t="b">
        <v>0</v>
      </c>
      <c r="P4094" s="3" t="s">
        <v>8266</v>
      </c>
      <c r="Q4094" s="8">
        <f t="shared" si="254"/>
        <v>1.8181818181818181E-4</v>
      </c>
      <c r="R4094" s="10">
        <f t="shared" si="255"/>
        <v>20</v>
      </c>
      <c r="S4094" s="3" t="s">
        <v>8307</v>
      </c>
      <c r="T4094" s="3" t="s">
        <v>8308</v>
      </c>
    </row>
    <row r="4095" spans="1:20" ht="88" x14ac:dyDescent="0.2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14">
        <f t="shared" si="252"/>
        <v>42238.732557870368</v>
      </c>
      <c r="J4095" s="3">
        <v>1440272093</v>
      </c>
      <c r="K4095" s="14">
        <f t="shared" si="253"/>
        <v>42178.732557870368</v>
      </c>
      <c r="L4095" s="3">
        <v>1435088093</v>
      </c>
      <c r="M4095" s="3" t="b">
        <v>0</v>
      </c>
      <c r="N4095" s="3">
        <v>4</v>
      </c>
      <c r="O4095" s="3" t="b">
        <v>0</v>
      </c>
      <c r="P4095" s="3" t="s">
        <v>8266</v>
      </c>
      <c r="Q4095" s="8">
        <f t="shared" si="254"/>
        <v>2.4E-2</v>
      </c>
      <c r="R4095" s="10">
        <f t="shared" si="255"/>
        <v>15</v>
      </c>
      <c r="S4095" s="3" t="s">
        <v>8307</v>
      </c>
      <c r="T4095" s="3" t="s">
        <v>8308</v>
      </c>
    </row>
    <row r="4096" spans="1:20" ht="88" x14ac:dyDescent="0.2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14">
        <f t="shared" si="252"/>
        <v>41934.124305555553</v>
      </c>
      <c r="J4096" s="3">
        <v>1413953940</v>
      </c>
      <c r="K4096" s="14">
        <f t="shared" si="253"/>
        <v>41890.003472222219</v>
      </c>
      <c r="L4096" s="3">
        <v>1410141900</v>
      </c>
      <c r="M4096" s="3" t="b">
        <v>0</v>
      </c>
      <c r="N4096" s="3">
        <v>8</v>
      </c>
      <c r="O4096" s="3" t="b">
        <v>0</v>
      </c>
      <c r="P4096" s="3" t="s">
        <v>8266</v>
      </c>
      <c r="Q4096" s="8">
        <f t="shared" si="254"/>
        <v>0.36499999999999999</v>
      </c>
      <c r="R4096" s="10">
        <f t="shared" si="255"/>
        <v>91.25</v>
      </c>
      <c r="S4096" s="3" t="s">
        <v>8307</v>
      </c>
      <c r="T4096" s="3" t="s">
        <v>8308</v>
      </c>
    </row>
    <row r="4097" spans="1:20" ht="88" x14ac:dyDescent="0.2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14">
        <f t="shared" si="252"/>
        <v>42722.948495370372</v>
      </c>
      <c r="J4097" s="3">
        <v>1482108350</v>
      </c>
      <c r="K4097" s="14">
        <f t="shared" si="253"/>
        <v>42692.948495370372</v>
      </c>
      <c r="L4097" s="3">
        <v>1479516350</v>
      </c>
      <c r="M4097" s="3" t="b">
        <v>0</v>
      </c>
      <c r="N4097" s="3">
        <v>1</v>
      </c>
      <c r="O4097" s="3" t="b">
        <v>0</v>
      </c>
      <c r="P4097" s="3" t="s">
        <v>8266</v>
      </c>
      <c r="Q4097" s="8">
        <f t="shared" si="254"/>
        <v>2.6666666666666668E-2</v>
      </c>
      <c r="R4097" s="10">
        <f t="shared" si="255"/>
        <v>800</v>
      </c>
      <c r="S4097" s="3" t="s">
        <v>8307</v>
      </c>
      <c r="T4097" s="3" t="s">
        <v>8308</v>
      </c>
    </row>
    <row r="4098" spans="1:20" ht="88" x14ac:dyDescent="0.2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14">
        <f t="shared" si="252"/>
        <v>42794.285416666658</v>
      </c>
      <c r="J4098" s="3">
        <v>1488271860</v>
      </c>
      <c r="K4098" s="14">
        <f t="shared" si="253"/>
        <v>42750.446979166663</v>
      </c>
      <c r="L4098" s="3">
        <v>1484484219</v>
      </c>
      <c r="M4098" s="3" t="b">
        <v>0</v>
      </c>
      <c r="N4098" s="3">
        <v>5</v>
      </c>
      <c r="O4098" s="3" t="b">
        <v>0</v>
      </c>
      <c r="P4098" s="3" t="s">
        <v>8266</v>
      </c>
      <c r="Q4098" s="8">
        <f t="shared" si="254"/>
        <v>0.11428571428571428</v>
      </c>
      <c r="R4098" s="10">
        <f t="shared" si="255"/>
        <v>80</v>
      </c>
      <c r="S4098" s="3" t="s">
        <v>8307</v>
      </c>
      <c r="T4098" s="3" t="s">
        <v>8308</v>
      </c>
    </row>
    <row r="4099" spans="1:20" ht="110" x14ac:dyDescent="0.2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14">
        <f t="shared" ref="I4099:I4115" si="256">(((J4099/60)/60)/24)+DATE(1970,1,1)+(-2/24)</f>
        <v>42400.913194444445</v>
      </c>
      <c r="J4099" s="3">
        <v>1454284500</v>
      </c>
      <c r="K4099" s="14">
        <f t="shared" ref="K4099:K4115" si="257">(L4099/86400)+25569+(-2/24)</f>
        <v>42344.741168981483</v>
      </c>
      <c r="L4099" s="3">
        <v>1449431237</v>
      </c>
      <c r="M4099" s="3" t="b">
        <v>0</v>
      </c>
      <c r="N4099" s="3">
        <v>0</v>
      </c>
      <c r="O4099" s="3" t="b">
        <v>0</v>
      </c>
      <c r="P4099" s="3" t="s">
        <v>8266</v>
      </c>
      <c r="Q4099" s="8">
        <f t="shared" ref="Q4099:Q4115" si="258">E4099/D4099</f>
        <v>0</v>
      </c>
      <c r="R4099" s="10" t="e">
        <f t="shared" ref="R4099:R4115" si="259">E4099/N4099</f>
        <v>#DIV/0!</v>
      </c>
      <c r="S4099" s="3" t="s">
        <v>8307</v>
      </c>
      <c r="T4099" s="3" t="s">
        <v>8308</v>
      </c>
    </row>
    <row r="4100" spans="1:20" ht="88" x14ac:dyDescent="0.2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14">
        <f t="shared" si="256"/>
        <v>42525.63885416666</v>
      </c>
      <c r="J4100" s="3">
        <v>1465060797</v>
      </c>
      <c r="K4100" s="14">
        <f t="shared" si="257"/>
        <v>42495.63885416666</v>
      </c>
      <c r="L4100" s="3">
        <v>1462468797</v>
      </c>
      <c r="M4100" s="3" t="b">
        <v>0</v>
      </c>
      <c r="N4100" s="3">
        <v>0</v>
      </c>
      <c r="O4100" s="3" t="b">
        <v>0</v>
      </c>
      <c r="P4100" s="3" t="s">
        <v>8266</v>
      </c>
      <c r="Q4100" s="8">
        <f t="shared" si="258"/>
        <v>0</v>
      </c>
      <c r="R4100" s="10" t="e">
        <f t="shared" si="259"/>
        <v>#DIV/0!</v>
      </c>
      <c r="S4100" s="3" t="s">
        <v>8307</v>
      </c>
      <c r="T4100" s="3" t="s">
        <v>8308</v>
      </c>
    </row>
    <row r="4101" spans="1:20" ht="110" x14ac:dyDescent="0.2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14">
        <f t="shared" si="256"/>
        <v>42615.767048611109</v>
      </c>
      <c r="J4101" s="3">
        <v>1472847873</v>
      </c>
      <c r="K4101" s="14">
        <f t="shared" si="257"/>
        <v>42570.767048611109</v>
      </c>
      <c r="L4101" s="3">
        <v>1468959873</v>
      </c>
      <c r="M4101" s="3" t="b">
        <v>0</v>
      </c>
      <c r="N4101" s="3">
        <v>1</v>
      </c>
      <c r="O4101" s="3" t="b">
        <v>0</v>
      </c>
      <c r="P4101" s="3" t="s">
        <v>8266</v>
      </c>
      <c r="Q4101" s="8">
        <f t="shared" si="258"/>
        <v>1.1111111111111112E-2</v>
      </c>
      <c r="R4101" s="10">
        <f t="shared" si="259"/>
        <v>50</v>
      </c>
      <c r="S4101" s="3" t="s">
        <v>8307</v>
      </c>
      <c r="T4101" s="3" t="s">
        <v>8308</v>
      </c>
    </row>
    <row r="4102" spans="1:20" ht="66" x14ac:dyDescent="0.2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14">
        <f t="shared" si="256"/>
        <v>41937.041550925926</v>
      </c>
      <c r="J4102" s="3">
        <v>1414205990</v>
      </c>
      <c r="K4102" s="14">
        <f t="shared" si="257"/>
        <v>41927.041550925926</v>
      </c>
      <c r="L4102" s="3">
        <v>1413341990</v>
      </c>
      <c r="M4102" s="3" t="b">
        <v>0</v>
      </c>
      <c r="N4102" s="3">
        <v>0</v>
      </c>
      <c r="O4102" s="3" t="b">
        <v>0</v>
      </c>
      <c r="P4102" s="3" t="s">
        <v>8266</v>
      </c>
      <c r="Q4102" s="8">
        <f t="shared" si="258"/>
        <v>0</v>
      </c>
      <c r="R4102" s="10" t="e">
        <f t="shared" si="259"/>
        <v>#DIV/0!</v>
      </c>
      <c r="S4102" s="3" t="s">
        <v>8307</v>
      </c>
      <c r="T4102" s="3" t="s">
        <v>8308</v>
      </c>
    </row>
    <row r="4103" spans="1:20" ht="110" x14ac:dyDescent="0.2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14">
        <f t="shared" si="256"/>
        <v>42760.820393518516</v>
      </c>
      <c r="J4103" s="3">
        <v>1485380482</v>
      </c>
      <c r="K4103" s="14">
        <f t="shared" si="257"/>
        <v>42730.820393518516</v>
      </c>
      <c r="L4103" s="3">
        <v>1482788482</v>
      </c>
      <c r="M4103" s="3" t="b">
        <v>0</v>
      </c>
      <c r="N4103" s="3">
        <v>0</v>
      </c>
      <c r="O4103" s="3" t="b">
        <v>0</v>
      </c>
      <c r="P4103" s="3" t="s">
        <v>8266</v>
      </c>
      <c r="Q4103" s="8">
        <f t="shared" si="258"/>
        <v>0</v>
      </c>
      <c r="R4103" s="10" t="e">
        <f t="shared" si="259"/>
        <v>#DIV/0!</v>
      </c>
      <c r="S4103" s="3" t="s">
        <v>8307</v>
      </c>
      <c r="T4103" s="3" t="s">
        <v>8308</v>
      </c>
    </row>
    <row r="4104" spans="1:20" ht="88" x14ac:dyDescent="0.2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14">
        <f t="shared" si="256"/>
        <v>42505.764733796292</v>
      </c>
      <c r="J4104" s="3">
        <v>1463343673</v>
      </c>
      <c r="K4104" s="14">
        <f t="shared" si="257"/>
        <v>42475.764733796292</v>
      </c>
      <c r="L4104" s="3">
        <v>1460751673</v>
      </c>
      <c r="M4104" s="3" t="b">
        <v>0</v>
      </c>
      <c r="N4104" s="3">
        <v>6</v>
      </c>
      <c r="O4104" s="3" t="b">
        <v>0</v>
      </c>
      <c r="P4104" s="3" t="s">
        <v>8266</v>
      </c>
      <c r="Q4104" s="8">
        <f t="shared" si="258"/>
        <v>0.27400000000000002</v>
      </c>
      <c r="R4104" s="10">
        <f t="shared" si="259"/>
        <v>22.833333333333332</v>
      </c>
      <c r="S4104" s="3" t="s">
        <v>8307</v>
      </c>
      <c r="T4104" s="3" t="s">
        <v>8308</v>
      </c>
    </row>
    <row r="4105" spans="1:20" ht="88" x14ac:dyDescent="0.2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14">
        <f t="shared" si="256"/>
        <v>42242.688888888886</v>
      </c>
      <c r="J4105" s="3">
        <v>1440613920</v>
      </c>
      <c r="K4105" s="14">
        <f t="shared" si="257"/>
        <v>42188.749606481484</v>
      </c>
      <c r="L4105" s="3">
        <v>1435953566</v>
      </c>
      <c r="M4105" s="3" t="b">
        <v>0</v>
      </c>
      <c r="N4105" s="3">
        <v>6</v>
      </c>
      <c r="O4105" s="3" t="b">
        <v>0</v>
      </c>
      <c r="P4105" s="3" t="s">
        <v>8266</v>
      </c>
      <c r="Q4105" s="8">
        <f t="shared" si="258"/>
        <v>0.1</v>
      </c>
      <c r="R4105" s="10">
        <f t="shared" si="259"/>
        <v>16.666666666666668</v>
      </c>
      <c r="S4105" s="3" t="s">
        <v>8307</v>
      </c>
      <c r="T4105" s="3" t="s">
        <v>8308</v>
      </c>
    </row>
    <row r="4106" spans="1:20" ht="88" x14ac:dyDescent="0.2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14">
        <f t="shared" si="256"/>
        <v>42670.194837962961</v>
      </c>
      <c r="J4106" s="3">
        <v>1477550434</v>
      </c>
      <c r="K4106" s="14">
        <f t="shared" si="257"/>
        <v>42640.194837962961</v>
      </c>
      <c r="L4106" s="3">
        <v>1474958434</v>
      </c>
      <c r="M4106" s="3" t="b">
        <v>0</v>
      </c>
      <c r="N4106" s="3">
        <v>14</v>
      </c>
      <c r="O4106" s="3" t="b">
        <v>0</v>
      </c>
      <c r="P4106" s="3" t="s">
        <v>8266</v>
      </c>
      <c r="Q4106" s="8">
        <f t="shared" si="258"/>
        <v>0.21366666666666667</v>
      </c>
      <c r="R4106" s="10">
        <f t="shared" si="259"/>
        <v>45.785714285714285</v>
      </c>
      <c r="S4106" s="3" t="s">
        <v>8307</v>
      </c>
      <c r="T4106" s="3" t="s">
        <v>8308</v>
      </c>
    </row>
    <row r="4107" spans="1:20" ht="88" x14ac:dyDescent="0.2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14">
        <f t="shared" si="256"/>
        <v>42729.927187499998</v>
      </c>
      <c r="J4107" s="3">
        <v>1482711309</v>
      </c>
      <c r="K4107" s="14">
        <f t="shared" si="257"/>
        <v>42696.927187499998</v>
      </c>
      <c r="L4107" s="3">
        <v>1479860109</v>
      </c>
      <c r="M4107" s="3" t="b">
        <v>0</v>
      </c>
      <c r="N4107" s="3">
        <v>6</v>
      </c>
      <c r="O4107" s="3" t="b">
        <v>0</v>
      </c>
      <c r="P4107" s="3" t="s">
        <v>8266</v>
      </c>
      <c r="Q4107" s="8">
        <f t="shared" si="258"/>
        <v>6.9696969696969702E-2</v>
      </c>
      <c r="R4107" s="10">
        <f t="shared" si="259"/>
        <v>383.33333333333331</v>
      </c>
      <c r="S4107" s="3" t="s">
        <v>8307</v>
      </c>
      <c r="T4107" s="3" t="s">
        <v>8308</v>
      </c>
    </row>
    <row r="4108" spans="1:20" ht="110" x14ac:dyDescent="0.2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14">
        <f t="shared" si="256"/>
        <v>42095.958333333336</v>
      </c>
      <c r="J4108" s="3">
        <v>1427936400</v>
      </c>
      <c r="K4108" s="14">
        <f t="shared" si="257"/>
        <v>42052.966041666667</v>
      </c>
      <c r="L4108" s="3">
        <v>1424221866</v>
      </c>
      <c r="M4108" s="3" t="b">
        <v>0</v>
      </c>
      <c r="N4108" s="3">
        <v>33</v>
      </c>
      <c r="O4108" s="3" t="b">
        <v>0</v>
      </c>
      <c r="P4108" s="3" t="s">
        <v>8266</v>
      </c>
      <c r="Q4108" s="8">
        <f t="shared" si="258"/>
        <v>0.70599999999999996</v>
      </c>
      <c r="R4108" s="10">
        <f t="shared" si="259"/>
        <v>106.96969696969697</v>
      </c>
      <c r="S4108" s="3" t="s">
        <v>8307</v>
      </c>
      <c r="T4108" s="3" t="s">
        <v>8308</v>
      </c>
    </row>
    <row r="4109" spans="1:20" ht="110" x14ac:dyDescent="0.2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14">
        <f t="shared" si="256"/>
        <v>41906.833344907405</v>
      </c>
      <c r="J4109" s="3">
        <v>1411596001</v>
      </c>
      <c r="K4109" s="14">
        <f t="shared" si="257"/>
        <v>41883.833344907405</v>
      </c>
      <c r="L4109" s="3">
        <v>1409608801</v>
      </c>
      <c r="M4109" s="3" t="b">
        <v>0</v>
      </c>
      <c r="N4109" s="3">
        <v>4</v>
      </c>
      <c r="O4109" s="3" t="b">
        <v>0</v>
      </c>
      <c r="P4109" s="3" t="s">
        <v>8266</v>
      </c>
      <c r="Q4109" s="8">
        <f t="shared" si="258"/>
        <v>2.0500000000000001E-2</v>
      </c>
      <c r="R4109" s="10">
        <f t="shared" si="259"/>
        <v>10.25</v>
      </c>
      <c r="S4109" s="3" t="s">
        <v>8307</v>
      </c>
      <c r="T4109" s="3" t="s">
        <v>8308</v>
      </c>
    </row>
    <row r="4110" spans="1:20" ht="110" x14ac:dyDescent="0.2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14">
        <f t="shared" si="256"/>
        <v>42797.124999999993</v>
      </c>
      <c r="J4110" s="3">
        <v>1488517200</v>
      </c>
      <c r="K4110" s="14">
        <f t="shared" si="257"/>
        <v>42766.948344907403</v>
      </c>
      <c r="L4110" s="3">
        <v>1485909937</v>
      </c>
      <c r="M4110" s="3" t="b">
        <v>0</v>
      </c>
      <c r="N4110" s="3">
        <v>1</v>
      </c>
      <c r="O4110" s="3" t="b">
        <v>0</v>
      </c>
      <c r="P4110" s="3" t="s">
        <v>8266</v>
      </c>
      <c r="Q4110" s="8">
        <f t="shared" si="258"/>
        <v>1.9666666666666666E-2</v>
      </c>
      <c r="R4110" s="10">
        <f t="shared" si="259"/>
        <v>59</v>
      </c>
      <c r="S4110" s="3" t="s">
        <v>8307</v>
      </c>
      <c r="T4110" s="3" t="s">
        <v>8308</v>
      </c>
    </row>
    <row r="4111" spans="1:20" ht="88" x14ac:dyDescent="0.2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14">
        <f t="shared" si="256"/>
        <v>42337.497731481482</v>
      </c>
      <c r="J4111" s="3">
        <v>1448805404</v>
      </c>
      <c r="K4111" s="14">
        <f t="shared" si="257"/>
        <v>42307.456064814811</v>
      </c>
      <c r="L4111" s="3">
        <v>1446209804</v>
      </c>
      <c r="M4111" s="3" t="b">
        <v>0</v>
      </c>
      <c r="N4111" s="3">
        <v>0</v>
      </c>
      <c r="O4111" s="3" t="b">
        <v>0</v>
      </c>
      <c r="P4111" s="3" t="s">
        <v>8266</v>
      </c>
      <c r="Q4111" s="8">
        <f t="shared" si="258"/>
        <v>0</v>
      </c>
      <c r="R4111" s="10" t="e">
        <f t="shared" si="259"/>
        <v>#DIV/0!</v>
      </c>
      <c r="S4111" s="3" t="s">
        <v>8307</v>
      </c>
      <c r="T4111" s="3" t="s">
        <v>8308</v>
      </c>
    </row>
    <row r="4112" spans="1:20" ht="88" x14ac:dyDescent="0.2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14">
        <f t="shared" si="256"/>
        <v>42572.543414351843</v>
      </c>
      <c r="J4112" s="3">
        <v>1469113351</v>
      </c>
      <c r="K4112" s="14">
        <f t="shared" si="257"/>
        <v>42512.543414351851</v>
      </c>
      <c r="L4112" s="3">
        <v>1463929351</v>
      </c>
      <c r="M4112" s="3" t="b">
        <v>0</v>
      </c>
      <c r="N4112" s="3">
        <v>6</v>
      </c>
      <c r="O4112" s="3" t="b">
        <v>0</v>
      </c>
      <c r="P4112" s="3" t="s">
        <v>8266</v>
      </c>
      <c r="Q4112" s="8">
        <f t="shared" si="258"/>
        <v>0.28666666666666668</v>
      </c>
      <c r="R4112" s="10">
        <f t="shared" si="259"/>
        <v>14.333333333333334</v>
      </c>
      <c r="S4112" s="3" t="s">
        <v>8307</v>
      </c>
      <c r="T4112" s="3" t="s">
        <v>8308</v>
      </c>
    </row>
    <row r="4113" spans="1:20" ht="88" x14ac:dyDescent="0.2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14">
        <f t="shared" si="256"/>
        <v>42059.052546296291</v>
      </c>
      <c r="J4113" s="3">
        <v>1424747740</v>
      </c>
      <c r="K4113" s="14">
        <f t="shared" si="257"/>
        <v>42029.052546296291</v>
      </c>
      <c r="L4113" s="3">
        <v>1422155740</v>
      </c>
      <c r="M4113" s="3" t="b">
        <v>0</v>
      </c>
      <c r="N4113" s="3">
        <v>6</v>
      </c>
      <c r="O4113" s="3" t="b">
        <v>0</v>
      </c>
      <c r="P4113" s="3" t="s">
        <v>8266</v>
      </c>
      <c r="Q4113" s="8">
        <f t="shared" si="258"/>
        <v>3.1333333333333331E-2</v>
      </c>
      <c r="R4113" s="10">
        <f t="shared" si="259"/>
        <v>15.666666666666666</v>
      </c>
      <c r="S4113" s="3" t="s">
        <v>8307</v>
      </c>
      <c r="T4113" s="3" t="s">
        <v>8308</v>
      </c>
    </row>
    <row r="4114" spans="1:20" ht="110" x14ac:dyDescent="0.2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14">
        <f t="shared" si="256"/>
        <v>42427.916666666664</v>
      </c>
      <c r="J4114" s="3">
        <v>1456617600</v>
      </c>
      <c r="K4114" s="14">
        <f t="shared" si="257"/>
        <v>42400.863263888888</v>
      </c>
      <c r="L4114" s="3">
        <v>1454280186</v>
      </c>
      <c r="M4114" s="3" t="b">
        <v>0</v>
      </c>
      <c r="N4114" s="3">
        <v>1</v>
      </c>
      <c r="O4114" s="3" t="b">
        <v>0</v>
      </c>
      <c r="P4114" s="3" t="s">
        <v>8266</v>
      </c>
      <c r="Q4114" s="8">
        <f t="shared" si="258"/>
        <v>4.0000000000000002E-4</v>
      </c>
      <c r="R4114" s="10">
        <f t="shared" si="259"/>
        <v>1</v>
      </c>
      <c r="S4114" s="3" t="s">
        <v>8307</v>
      </c>
      <c r="T4114" s="3" t="s">
        <v>8308</v>
      </c>
    </row>
    <row r="4115" spans="1:20" ht="88" x14ac:dyDescent="0.2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14">
        <f t="shared" si="256"/>
        <v>42377.19027777778</v>
      </c>
      <c r="J4115" s="3">
        <v>1452234840</v>
      </c>
      <c r="K4115" s="14">
        <f t="shared" si="257"/>
        <v>42358.489849537036</v>
      </c>
      <c r="L4115" s="3">
        <v>1450619123</v>
      </c>
      <c r="M4115" s="3" t="b">
        <v>0</v>
      </c>
      <c r="N4115" s="3">
        <v>3</v>
      </c>
      <c r="O4115" s="3" t="b">
        <v>0</v>
      </c>
      <c r="P4115" s="3" t="s">
        <v>8266</v>
      </c>
      <c r="Q4115" s="8">
        <f t="shared" si="258"/>
        <v>2E-3</v>
      </c>
      <c r="R4115" s="10">
        <f t="shared" si="259"/>
        <v>1</v>
      </c>
      <c r="S4115" s="3" t="s">
        <v>8307</v>
      </c>
      <c r="T4115" s="3" t="s">
        <v>8308</v>
      </c>
    </row>
  </sheetData>
  <conditionalFormatting sqref="F2:F4115">
    <cfRule type="containsText" dxfId="6" priority="1" operator="containsText" text="canceled">
      <formula>NOT(ISERROR(SEARCH("canceled",F2)))</formula>
    </cfRule>
    <cfRule type="containsText" dxfId="5" priority="2" operator="containsText" text="live">
      <formula>NOT(ISERROR(SEARCH("live",F2)))</formula>
    </cfRule>
    <cfRule type="containsText" dxfId="4" priority="3" operator="containsText" text="failed">
      <formula>NOT(ISERROR(SEARCH("failed",F2)))</formula>
    </cfRule>
    <cfRule type="containsText" dxfId="3" priority="4" operator="containsText" text="successful">
      <formula>NOT(ISERROR(SEARCH("successful",F2)))</formula>
    </cfRule>
  </conditionalFormatting>
  <conditionalFormatting sqref="Q2:Q4115">
    <cfRule type="expression" dxfId="2" priority="7" stopIfTrue="1">
      <formula>Q2&lt;100%</formula>
    </cfRule>
    <cfRule type="expression" dxfId="1" priority="8" stopIfTrue="1">
      <formula>Q2&lt;200%</formula>
    </cfRule>
    <cfRule type="expression" dxfId="0" priority="9">
      <formula>Q2&gt;199%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673BA-799C-0A40-B3F9-723F37C776EF}">
  <dimension ref="A1:F14"/>
  <sheetViews>
    <sheetView workbookViewId="0">
      <selection activeCell="J34" sqref="J3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12" t="s">
        <v>8223</v>
      </c>
      <c r="B1" t="s">
        <v>8354</v>
      </c>
    </row>
    <row r="3" spans="1:6" x14ac:dyDescent="0.2">
      <c r="A3" s="12" t="s">
        <v>8352</v>
      </c>
      <c r="B3" s="12" t="s">
        <v>8353</v>
      </c>
    </row>
    <row r="4" spans="1:6" x14ac:dyDescent="0.2">
      <c r="A4" s="12" t="s">
        <v>8350</v>
      </c>
      <c r="B4" t="s">
        <v>8220</v>
      </c>
      <c r="C4" t="s">
        <v>8221</v>
      </c>
      <c r="D4" t="s">
        <v>8222</v>
      </c>
      <c r="E4" t="s">
        <v>8219</v>
      </c>
      <c r="F4" t="s">
        <v>8351</v>
      </c>
    </row>
    <row r="5" spans="1:6" x14ac:dyDescent="0.2">
      <c r="A5" s="13" t="s">
        <v>8305</v>
      </c>
      <c r="B5" s="11">
        <v>40</v>
      </c>
      <c r="C5" s="11">
        <v>211</v>
      </c>
      <c r="D5" s="11"/>
      <c r="E5" s="11">
        <v>320</v>
      </c>
      <c r="F5" s="11">
        <v>571</v>
      </c>
    </row>
    <row r="6" spans="1:6" x14ac:dyDescent="0.2">
      <c r="A6" s="13" t="s">
        <v>8326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">
      <c r="A7" s="13" t="s">
        <v>8323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">
      <c r="A8" s="13" t="s">
        <v>8321</v>
      </c>
      <c r="B8" s="11">
        <v>24</v>
      </c>
      <c r="C8" s="11"/>
      <c r="D8" s="11"/>
      <c r="E8" s="11"/>
      <c r="F8" s="11">
        <v>24</v>
      </c>
    </row>
    <row r="9" spans="1:6" x14ac:dyDescent="0.2">
      <c r="A9" s="13" t="s">
        <v>8315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">
      <c r="A10" s="13" t="s">
        <v>8328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">
      <c r="A11" s="13" t="s">
        <v>8312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">
      <c r="A12" s="13" t="s">
        <v>8309</v>
      </c>
      <c r="B12" s="11">
        <v>178</v>
      </c>
      <c r="C12" s="11">
        <v>182</v>
      </c>
      <c r="D12" s="11"/>
      <c r="E12" s="11">
        <v>209</v>
      </c>
      <c r="F12" s="11">
        <v>569</v>
      </c>
    </row>
    <row r="13" spans="1:6" x14ac:dyDescent="0.2">
      <c r="A13" s="13" t="s">
        <v>8307</v>
      </c>
      <c r="B13" s="11">
        <v>37</v>
      </c>
      <c r="C13" s="11">
        <v>493</v>
      </c>
      <c r="D13" s="11">
        <v>24</v>
      </c>
      <c r="E13" s="11">
        <v>819</v>
      </c>
      <c r="F13" s="11">
        <v>1373</v>
      </c>
    </row>
    <row r="14" spans="1:6" x14ac:dyDescent="0.2">
      <c r="A14" s="13" t="s">
        <v>8351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B86FB-BE45-7E45-8D87-5EEFBBC0137C}">
  <dimension ref="A1:F42"/>
  <sheetViews>
    <sheetView workbookViewId="0">
      <selection activeCell="Q30" sqref="Q3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8223</v>
      </c>
      <c r="B1" t="s">
        <v>8354</v>
      </c>
    </row>
    <row r="2" spans="1:6" x14ac:dyDescent="0.2">
      <c r="A2" s="12" t="s">
        <v>8303</v>
      </c>
      <c r="B2" t="s">
        <v>8354</v>
      </c>
    </row>
    <row r="4" spans="1:6" x14ac:dyDescent="0.2">
      <c r="A4" s="12" t="s">
        <v>8352</v>
      </c>
      <c r="B4" s="12" t="s">
        <v>8353</v>
      </c>
    </row>
    <row r="5" spans="1:6" x14ac:dyDescent="0.2">
      <c r="A5" s="12" t="s">
        <v>8350</v>
      </c>
      <c r="B5" t="s">
        <v>8220</v>
      </c>
      <c r="C5" t="s">
        <v>8221</v>
      </c>
      <c r="D5" t="s">
        <v>8222</v>
      </c>
      <c r="E5" t="s">
        <v>8219</v>
      </c>
      <c r="F5" t="s">
        <v>8351</v>
      </c>
    </row>
    <row r="6" spans="1:6" x14ac:dyDescent="0.2">
      <c r="A6" s="13" t="s">
        <v>8334</v>
      </c>
      <c r="B6" s="11">
        <v>20</v>
      </c>
      <c r="C6" s="11"/>
      <c r="D6" s="11"/>
      <c r="E6" s="11"/>
      <c r="F6" s="11">
        <v>20</v>
      </c>
    </row>
    <row r="7" spans="1:6" x14ac:dyDescent="0.2">
      <c r="A7" s="13" t="s">
        <v>8322</v>
      </c>
      <c r="B7" s="11">
        <v>24</v>
      </c>
      <c r="C7" s="11"/>
      <c r="D7" s="11"/>
      <c r="E7" s="11"/>
      <c r="F7" s="11">
        <v>24</v>
      </c>
    </row>
    <row r="8" spans="1:6" x14ac:dyDescent="0.2">
      <c r="A8" s="13" t="s">
        <v>8348</v>
      </c>
      <c r="B8" s="11"/>
      <c r="C8" s="11">
        <v>40</v>
      </c>
      <c r="D8" s="11"/>
      <c r="E8" s="11"/>
      <c r="F8" s="11">
        <v>40</v>
      </c>
    </row>
    <row r="9" spans="1:6" x14ac:dyDescent="0.2">
      <c r="A9" s="13" t="s">
        <v>8344</v>
      </c>
      <c r="B9" s="11"/>
      <c r="C9" s="11"/>
      <c r="D9" s="11"/>
      <c r="E9" s="11">
        <v>40</v>
      </c>
      <c r="F9" s="11">
        <v>40</v>
      </c>
    </row>
    <row r="10" spans="1:6" x14ac:dyDescent="0.2">
      <c r="A10" s="13" t="s">
        <v>8320</v>
      </c>
      <c r="B10" s="11"/>
      <c r="C10" s="11"/>
      <c r="D10" s="11"/>
      <c r="E10" s="11">
        <v>40</v>
      </c>
      <c r="F10" s="11">
        <v>40</v>
      </c>
    </row>
    <row r="11" spans="1:6" x14ac:dyDescent="0.2">
      <c r="A11" s="13" t="s">
        <v>8337</v>
      </c>
      <c r="B11" s="11"/>
      <c r="C11" s="11">
        <v>40</v>
      </c>
      <c r="D11" s="11">
        <v>20</v>
      </c>
      <c r="E11" s="11"/>
      <c r="F11" s="11">
        <v>60</v>
      </c>
    </row>
    <row r="12" spans="1:6" x14ac:dyDescent="0.2">
      <c r="A12" s="13" t="s">
        <v>8314</v>
      </c>
      <c r="B12" s="11"/>
      <c r="C12" s="11">
        <v>40</v>
      </c>
      <c r="D12" s="11"/>
      <c r="E12" s="11"/>
      <c r="F12" s="11">
        <v>40</v>
      </c>
    </row>
    <row r="13" spans="1:6" x14ac:dyDescent="0.2">
      <c r="A13" s="13" t="s">
        <v>8327</v>
      </c>
      <c r="B13" s="11">
        <v>20</v>
      </c>
      <c r="C13" s="11">
        <v>120</v>
      </c>
      <c r="D13" s="11"/>
      <c r="E13" s="11"/>
      <c r="F13" s="11">
        <v>140</v>
      </c>
    </row>
    <row r="14" spans="1:6" x14ac:dyDescent="0.2">
      <c r="A14" s="13" t="s">
        <v>8338</v>
      </c>
      <c r="B14" s="11"/>
      <c r="C14" s="11">
        <v>20</v>
      </c>
      <c r="D14" s="11"/>
      <c r="E14" s="11"/>
      <c r="F14" s="11">
        <v>20</v>
      </c>
    </row>
    <row r="15" spans="1:6" x14ac:dyDescent="0.2">
      <c r="A15" s="13" t="s">
        <v>8339</v>
      </c>
      <c r="B15" s="11"/>
      <c r="C15" s="11"/>
      <c r="D15" s="11"/>
      <c r="E15" s="11">
        <v>140</v>
      </c>
      <c r="F15" s="11">
        <v>140</v>
      </c>
    </row>
    <row r="16" spans="1:6" x14ac:dyDescent="0.2">
      <c r="A16" s="13" t="s">
        <v>8319</v>
      </c>
      <c r="B16" s="11"/>
      <c r="C16" s="11">
        <v>20</v>
      </c>
      <c r="D16" s="11"/>
      <c r="E16" s="11">
        <v>140</v>
      </c>
      <c r="F16" s="11">
        <v>160</v>
      </c>
    </row>
    <row r="17" spans="1:6" x14ac:dyDescent="0.2">
      <c r="A17" s="13" t="s">
        <v>8318</v>
      </c>
      <c r="B17" s="11"/>
      <c r="C17" s="11">
        <v>60</v>
      </c>
      <c r="D17" s="11"/>
      <c r="E17" s="11"/>
      <c r="F17" s="11">
        <v>60</v>
      </c>
    </row>
    <row r="18" spans="1:6" x14ac:dyDescent="0.2">
      <c r="A18" s="13" t="s">
        <v>8346</v>
      </c>
      <c r="B18" s="11"/>
      <c r="C18" s="11">
        <v>11</v>
      </c>
      <c r="D18" s="11"/>
      <c r="E18" s="11">
        <v>9</v>
      </c>
      <c r="F18" s="11">
        <v>20</v>
      </c>
    </row>
    <row r="19" spans="1:6" x14ac:dyDescent="0.2">
      <c r="A19" s="13" t="s">
        <v>8317</v>
      </c>
      <c r="B19" s="11"/>
      <c r="C19" s="11"/>
      <c r="D19" s="11"/>
      <c r="E19" s="11">
        <v>20</v>
      </c>
      <c r="F19" s="11">
        <v>20</v>
      </c>
    </row>
    <row r="20" spans="1:6" x14ac:dyDescent="0.2">
      <c r="A20" s="13" t="s">
        <v>8325</v>
      </c>
      <c r="B20" s="11"/>
      <c r="C20" s="11">
        <v>40</v>
      </c>
      <c r="D20" s="11"/>
      <c r="E20" s="11"/>
      <c r="F20" s="11">
        <v>40</v>
      </c>
    </row>
    <row r="21" spans="1:6" x14ac:dyDescent="0.2">
      <c r="A21" s="13" t="s">
        <v>8349</v>
      </c>
      <c r="B21" s="11">
        <v>20</v>
      </c>
      <c r="C21" s="11">
        <v>60</v>
      </c>
      <c r="D21" s="11"/>
      <c r="E21" s="11">
        <v>60</v>
      </c>
      <c r="F21" s="11">
        <v>140</v>
      </c>
    </row>
    <row r="22" spans="1:6" x14ac:dyDescent="0.2">
      <c r="A22" s="13" t="s">
        <v>8333</v>
      </c>
      <c r="B22" s="11"/>
      <c r="C22" s="11">
        <v>20</v>
      </c>
      <c r="D22" s="11"/>
      <c r="E22" s="11"/>
      <c r="F22" s="11">
        <v>20</v>
      </c>
    </row>
    <row r="23" spans="1:6" x14ac:dyDescent="0.2">
      <c r="A23" s="13" t="s">
        <v>8313</v>
      </c>
      <c r="B23" s="11"/>
      <c r="C23" s="11"/>
      <c r="D23" s="11"/>
      <c r="E23" s="11">
        <v>60</v>
      </c>
      <c r="F23" s="11">
        <v>60</v>
      </c>
    </row>
    <row r="24" spans="1:6" x14ac:dyDescent="0.2">
      <c r="A24" s="13" t="s">
        <v>8340</v>
      </c>
      <c r="B24" s="11"/>
      <c r="C24" s="11">
        <v>20</v>
      </c>
      <c r="D24" s="11"/>
      <c r="E24" s="11"/>
      <c r="F24" s="11">
        <v>20</v>
      </c>
    </row>
    <row r="25" spans="1:6" x14ac:dyDescent="0.2">
      <c r="A25" s="13" t="s">
        <v>8329</v>
      </c>
      <c r="B25" s="11"/>
      <c r="C25" s="11">
        <v>57</v>
      </c>
      <c r="D25" s="11"/>
      <c r="E25" s="11">
        <v>103</v>
      </c>
      <c r="F25" s="11">
        <v>160</v>
      </c>
    </row>
    <row r="26" spans="1:6" x14ac:dyDescent="0.2">
      <c r="A26" s="13" t="s">
        <v>8335</v>
      </c>
      <c r="B26" s="11"/>
      <c r="C26" s="11">
        <v>20</v>
      </c>
      <c r="D26" s="11"/>
      <c r="E26" s="11"/>
      <c r="F26" s="11">
        <v>20</v>
      </c>
    </row>
    <row r="27" spans="1:6" x14ac:dyDescent="0.2">
      <c r="A27" s="13" t="s">
        <v>8308</v>
      </c>
      <c r="B27" s="11"/>
      <c r="C27" s="11">
        <v>353</v>
      </c>
      <c r="D27" s="11">
        <v>19</v>
      </c>
      <c r="E27" s="11">
        <v>674</v>
      </c>
      <c r="F27" s="11">
        <v>1046</v>
      </c>
    </row>
    <row r="28" spans="1:6" x14ac:dyDescent="0.2">
      <c r="A28" s="13" t="s">
        <v>8336</v>
      </c>
      <c r="B28" s="11"/>
      <c r="C28" s="11"/>
      <c r="D28" s="11"/>
      <c r="E28" s="11">
        <v>40</v>
      </c>
      <c r="F28" s="11">
        <v>40</v>
      </c>
    </row>
    <row r="29" spans="1:6" x14ac:dyDescent="0.2">
      <c r="A29" s="13" t="s">
        <v>8332</v>
      </c>
      <c r="B29" s="11"/>
      <c r="C29" s="11"/>
      <c r="D29" s="11"/>
      <c r="E29" s="11">
        <v>20</v>
      </c>
      <c r="F29" s="11">
        <v>20</v>
      </c>
    </row>
    <row r="30" spans="1:6" x14ac:dyDescent="0.2">
      <c r="A30" s="13" t="s">
        <v>8343</v>
      </c>
      <c r="B30" s="11"/>
      <c r="C30" s="11">
        <v>20</v>
      </c>
      <c r="D30" s="11"/>
      <c r="E30" s="11"/>
      <c r="F30" s="11">
        <v>20</v>
      </c>
    </row>
    <row r="31" spans="1:6" x14ac:dyDescent="0.2">
      <c r="A31" s="13" t="s">
        <v>8316</v>
      </c>
      <c r="B31" s="11"/>
      <c r="C31" s="11"/>
      <c r="D31" s="11"/>
      <c r="E31" s="11">
        <v>260</v>
      </c>
      <c r="F31" s="11">
        <v>260</v>
      </c>
    </row>
    <row r="32" spans="1:6" x14ac:dyDescent="0.2">
      <c r="A32" s="13" t="s">
        <v>8342</v>
      </c>
      <c r="B32" s="11"/>
      <c r="C32" s="11"/>
      <c r="D32" s="11">
        <v>6</v>
      </c>
      <c r="E32" s="11">
        <v>34</v>
      </c>
      <c r="F32" s="11">
        <v>40</v>
      </c>
    </row>
    <row r="33" spans="1:6" x14ac:dyDescent="0.2">
      <c r="A33" s="13" t="s">
        <v>8345</v>
      </c>
      <c r="B33" s="11">
        <v>18</v>
      </c>
      <c r="C33" s="11">
        <v>2</v>
      </c>
      <c r="D33" s="11"/>
      <c r="E33" s="11">
        <v>40</v>
      </c>
      <c r="F33" s="11">
        <v>60</v>
      </c>
    </row>
    <row r="34" spans="1:6" x14ac:dyDescent="0.2">
      <c r="A34" s="13" t="s">
        <v>8347</v>
      </c>
      <c r="B34" s="11">
        <v>17</v>
      </c>
      <c r="C34" s="11">
        <v>80</v>
      </c>
      <c r="D34" s="11">
        <v>5</v>
      </c>
      <c r="E34" s="11">
        <v>85</v>
      </c>
      <c r="F34" s="11">
        <v>187</v>
      </c>
    </row>
    <row r="35" spans="1:6" x14ac:dyDescent="0.2">
      <c r="A35" s="13" t="s">
        <v>8341</v>
      </c>
      <c r="B35" s="11"/>
      <c r="C35" s="11"/>
      <c r="D35" s="11"/>
      <c r="E35" s="11">
        <v>80</v>
      </c>
      <c r="F35" s="11">
        <v>80</v>
      </c>
    </row>
    <row r="36" spans="1:6" x14ac:dyDescent="0.2">
      <c r="A36" s="13" t="s">
        <v>8306</v>
      </c>
      <c r="B36" s="11">
        <v>40</v>
      </c>
      <c r="C36" s="11">
        <v>211</v>
      </c>
      <c r="D36" s="11"/>
      <c r="E36" s="11">
        <v>320</v>
      </c>
      <c r="F36" s="11">
        <v>571</v>
      </c>
    </row>
    <row r="37" spans="1:6" x14ac:dyDescent="0.2">
      <c r="A37" s="13" t="s">
        <v>8331</v>
      </c>
      <c r="B37" s="11">
        <v>10</v>
      </c>
      <c r="C37" s="11">
        <v>47</v>
      </c>
      <c r="D37" s="11"/>
      <c r="E37" s="11"/>
      <c r="F37" s="11">
        <v>57</v>
      </c>
    </row>
    <row r="38" spans="1:6" x14ac:dyDescent="0.2">
      <c r="A38" s="13" t="s">
        <v>8324</v>
      </c>
      <c r="B38" s="11"/>
      <c r="C38" s="11">
        <v>100</v>
      </c>
      <c r="D38" s="11"/>
      <c r="E38" s="11"/>
      <c r="F38" s="11">
        <v>100</v>
      </c>
    </row>
    <row r="39" spans="1:6" x14ac:dyDescent="0.2">
      <c r="A39" s="13" t="s">
        <v>8311</v>
      </c>
      <c r="B39" s="11">
        <v>60</v>
      </c>
      <c r="C39" s="11">
        <v>120</v>
      </c>
      <c r="D39" s="11"/>
      <c r="E39" s="11">
        <v>20</v>
      </c>
      <c r="F39" s="11">
        <v>200</v>
      </c>
    </row>
    <row r="40" spans="1:6" x14ac:dyDescent="0.2">
      <c r="A40" s="13" t="s">
        <v>8310</v>
      </c>
      <c r="B40" s="11">
        <v>100</v>
      </c>
      <c r="C40" s="11">
        <v>29</v>
      </c>
      <c r="D40" s="11"/>
      <c r="E40" s="11"/>
      <c r="F40" s="11">
        <v>129</v>
      </c>
    </row>
    <row r="41" spans="1:6" x14ac:dyDescent="0.2">
      <c r="A41" s="13" t="s">
        <v>8330</v>
      </c>
      <c r="B41" s="11">
        <v>20</v>
      </c>
      <c r="C41" s="11"/>
      <c r="D41" s="11"/>
      <c r="E41" s="11"/>
      <c r="F41" s="11">
        <v>20</v>
      </c>
    </row>
    <row r="42" spans="1:6" x14ac:dyDescent="0.2">
      <c r="A42" s="13" t="s">
        <v>8351</v>
      </c>
      <c r="B42" s="11">
        <v>349</v>
      </c>
      <c r="C42" s="11">
        <v>1530</v>
      </c>
      <c r="D42" s="11">
        <v>50</v>
      </c>
      <c r="E42" s="11">
        <v>2185</v>
      </c>
      <c r="F42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DD34E-548D-EF40-A696-F83A2D0303BC}">
  <dimension ref="A1:F10"/>
  <sheetViews>
    <sheetView workbookViewId="0">
      <selection activeCell="B1" sqref="B1"/>
    </sheetView>
  </sheetViews>
  <sheetFormatPr baseColWidth="10" defaultRowHeight="15" x14ac:dyDescent="0.2"/>
  <cols>
    <col min="1" max="1" width="25.16406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8303</v>
      </c>
      <c r="B1" t="s">
        <v>8355</v>
      </c>
    </row>
    <row r="2" spans="1:6" x14ac:dyDescent="0.2">
      <c r="A2" s="12" t="s">
        <v>8362</v>
      </c>
      <c r="B2" t="s">
        <v>8355</v>
      </c>
    </row>
    <row r="4" spans="1:6" x14ac:dyDescent="0.2">
      <c r="A4" s="12" t="s">
        <v>8352</v>
      </c>
      <c r="B4" s="12" t="s">
        <v>8353</v>
      </c>
    </row>
    <row r="5" spans="1:6" x14ac:dyDescent="0.2">
      <c r="A5" s="12" t="s">
        <v>8350</v>
      </c>
      <c r="B5" t="s">
        <v>8220</v>
      </c>
      <c r="C5" t="s">
        <v>8221</v>
      </c>
      <c r="D5" t="s">
        <v>8222</v>
      </c>
      <c r="E5" t="s">
        <v>8219</v>
      </c>
      <c r="F5" t="s">
        <v>8351</v>
      </c>
    </row>
    <row r="6" spans="1:6" x14ac:dyDescent="0.2">
      <c r="A6" s="13" t="s">
        <v>8361</v>
      </c>
      <c r="B6" s="11">
        <v>89</v>
      </c>
      <c r="C6" s="11">
        <v>362</v>
      </c>
      <c r="D6" s="11">
        <v>50</v>
      </c>
      <c r="E6" s="11">
        <v>564</v>
      </c>
      <c r="F6" s="11">
        <v>1065</v>
      </c>
    </row>
    <row r="7" spans="1:6" x14ac:dyDescent="0.2">
      <c r="A7" s="13" t="s">
        <v>8358</v>
      </c>
      <c r="B7" s="11">
        <v>80</v>
      </c>
      <c r="C7" s="11">
        <v>377</v>
      </c>
      <c r="D7" s="11"/>
      <c r="E7" s="11">
        <v>638</v>
      </c>
      <c r="F7" s="11">
        <v>1095</v>
      </c>
    </row>
    <row r="8" spans="1:6" x14ac:dyDescent="0.2">
      <c r="A8" s="13" t="s">
        <v>8359</v>
      </c>
      <c r="B8" s="11">
        <v>100</v>
      </c>
      <c r="C8" s="11">
        <v>409</v>
      </c>
      <c r="D8" s="11"/>
      <c r="E8" s="11">
        <v>507</v>
      </c>
      <c r="F8" s="11">
        <v>1016</v>
      </c>
    </row>
    <row r="9" spans="1:6" x14ac:dyDescent="0.2">
      <c r="A9" s="13" t="s">
        <v>8360</v>
      </c>
      <c r="B9" s="11">
        <v>80</v>
      </c>
      <c r="C9" s="11">
        <v>382</v>
      </c>
      <c r="D9" s="11"/>
      <c r="E9" s="11">
        <v>476</v>
      </c>
      <c r="F9" s="11">
        <v>938</v>
      </c>
    </row>
    <row r="10" spans="1:6" x14ac:dyDescent="0.2">
      <c r="A10" s="13" t="s">
        <v>8351</v>
      </c>
      <c r="B10" s="11">
        <v>349</v>
      </c>
      <c r="C10" s="11">
        <v>1530</v>
      </c>
      <c r="D10" s="11">
        <v>50</v>
      </c>
      <c r="E10" s="11">
        <v>2185</v>
      </c>
      <c r="F10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F1CFB-880D-DD45-99B5-71124B3FE9E9}">
  <dimension ref="A1:H13"/>
  <sheetViews>
    <sheetView tabSelected="1" workbookViewId="0">
      <selection activeCell="K26" sqref="K26"/>
    </sheetView>
  </sheetViews>
  <sheetFormatPr baseColWidth="10" defaultRowHeight="15" x14ac:dyDescent="0.2"/>
  <cols>
    <col min="1" max="1" width="20.1640625" customWidth="1"/>
    <col min="2" max="2" width="15.1640625" customWidth="1"/>
    <col min="3" max="3" width="13.1640625" customWidth="1"/>
    <col min="4" max="4" width="14.6640625" customWidth="1"/>
    <col min="5" max="5" width="12.1640625" customWidth="1"/>
    <col min="6" max="6" width="18.5" customWidth="1"/>
    <col min="7" max="7" width="15" customWidth="1"/>
    <col min="8" max="8" width="17.1640625" customWidth="1"/>
  </cols>
  <sheetData>
    <row r="1" spans="1:8" s="15" customFormat="1" x14ac:dyDescent="0.2">
      <c r="A1" s="15" t="s">
        <v>8363</v>
      </c>
      <c r="B1" s="15" t="s">
        <v>8364</v>
      </c>
      <c r="C1" s="15" t="s">
        <v>8365</v>
      </c>
      <c r="D1" s="15" t="s">
        <v>8366</v>
      </c>
      <c r="E1" s="15" t="s">
        <v>8367</v>
      </c>
      <c r="F1" s="15" t="s">
        <v>8368</v>
      </c>
      <c r="G1" s="15" t="s">
        <v>8369</v>
      </c>
      <c r="H1" s="15" t="s">
        <v>8370</v>
      </c>
    </row>
    <row r="2" spans="1:8" x14ac:dyDescent="0.2">
      <c r="A2" t="s">
        <v>8371</v>
      </c>
      <c r="B2">
        <f>COUNTIFS(Sheet1!F2:F4115,"successful",Sheet1!D2:D4115,"&lt;1000")</f>
        <v>322</v>
      </c>
      <c r="C2">
        <f>COUNTIFS(Sheet1!F2:F4115,"Failed",Sheet1!D2:D4115,"&lt;1000")</f>
        <v>113</v>
      </c>
      <c r="D2">
        <f>COUNTIFS(Sheet1!F2:F4115,"canceled",Sheet1!D2:D4115,"&lt;1000")</f>
        <v>18</v>
      </c>
      <c r="E2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2">
      <c r="A3" t="s">
        <v>8372</v>
      </c>
      <c r="B3">
        <f>COUNTIFS(Sheet1!F2:F4115,"successful",Sheet1!D2:D4115,"&gt;999",Sheet1!D2:D4115,"&lt;5000")</f>
        <v>932</v>
      </c>
      <c r="C3">
        <f>COUNTIFS(Sheet1!F2:F4115,"failed",Sheet1!D2:D4115,"&gt;999",Sheet1!D2:D4115,"&lt;5000")</f>
        <v>420</v>
      </c>
      <c r="D3">
        <f>COUNTIFS(Sheet1!F2:F4115,"canceled",Sheet1!D2:D4115,"&gt;999",Sheet1!D2:D4115,"&lt;5000")</f>
        <v>60</v>
      </c>
      <c r="E3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2">
      <c r="A4" t="s">
        <v>8373</v>
      </c>
      <c r="B4">
        <f>COUNTIFS(Sheet1!F2:F4115,"successful",Sheet1!D2:D4115,"&gt;4999",Sheet1!D2:D4115,"&lt;10000")</f>
        <v>381</v>
      </c>
      <c r="C4">
        <f>COUNTIFS(Sheet1!F2:F4115,"failed",Sheet1!D2:D4115,"&gt;4999",Sheet1!D2:D4115,"&lt;10000")</f>
        <v>283</v>
      </c>
      <c r="D4">
        <f>COUNTIFS(Sheet1!F2:F4115,"canceled",Sheet1!D2:D4115,"&gt;4999",Sheet1!D2:D4115,"&lt;10000")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2">
      <c r="A5" t="s">
        <v>8374</v>
      </c>
      <c r="B5">
        <f>COUNTIFS(Sheet1!F2:F4115,"successful",Sheet1!D2:D4115,"&gt;9999",Sheet1!D2:D4115,"&lt;15000")</f>
        <v>168</v>
      </c>
      <c r="C5">
        <f>COUNTIFS(Sheet1!F2:F4115,"failed",Sheet1!D2:D4115,"&gt;9999",Sheet1!D2:D4115,"&lt;15000")</f>
        <v>144</v>
      </c>
      <c r="D5">
        <f>COUNTIFS(Sheet1!F2:F4115,"canceled",Sheet1!D2:D4115,"&gt;9999",Sheet1!D2:D4115,"&lt;15000")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2">
      <c r="A6" t="s">
        <v>8375</v>
      </c>
      <c r="B6">
        <f>COUNTIFS(Sheet1!F2:F4115,"successful",Sheet1!D2:D4115,"&gt;14999",Sheet1!D2:D4115,"&lt;20000")</f>
        <v>94</v>
      </c>
      <c r="C6">
        <f>COUNTIFS(Sheet1!F2:F4115,"failed",Sheet1!D2:D4115,"&gt;14999",Sheet1!D2:D4115,"&lt;20000")</f>
        <v>90</v>
      </c>
      <c r="D6">
        <f>COUNTIFS(Sheet1!F2:F4115,"canceled",Sheet1!D2:D4115,"&gt;14999",Sheet1!D2:D4115,"&lt;20000")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2">
      <c r="A7" t="s">
        <v>8376</v>
      </c>
      <c r="B7">
        <f>COUNTIFS(Sheet1!F2:F4115,"successful",Sheet1!D2:D4115,"&gt;19999",Sheet1!D2:D4115,"&lt;25000")</f>
        <v>62</v>
      </c>
      <c r="C7">
        <f>COUNTIFS(Sheet1!F2:F4115,"failed",Sheet1!D2:D4115,"&gt;19999",Sheet1!D2:D4115,"&lt;25000")</f>
        <v>72</v>
      </c>
      <c r="D7">
        <f>COUNTIFS(Sheet1!F2:F4115,"canceled",Sheet1!D2:D4115,"&gt;19999",Sheet1!D2:D4115,"&lt;25000")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2">
      <c r="A8" t="s">
        <v>8377</v>
      </c>
      <c r="B8">
        <f>COUNTIFS(Sheet1!F2:F4115,"successful",Sheet1!D2:D4115,"&gt;24999",Sheet1!D2:D4115,"&lt;30000")</f>
        <v>55</v>
      </c>
      <c r="C8">
        <f>COUNTIFS(Sheet1!F2:F4115,"failed",Sheet1!D2:D4115,"&gt;24999",Sheet1!D2:D4115,"&lt;30000")</f>
        <v>64</v>
      </c>
      <c r="D8">
        <f>COUNTIFS(Sheet1!F2:F4115,"canceled",Sheet1!D2:D4115,"&gt;24999",Sheet1!D2:D4115,"&lt;30000")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2">
      <c r="A9" t="s">
        <v>8378</v>
      </c>
      <c r="B9">
        <f>COUNTIFS(Sheet1!F2:F4115,"successful",Sheet1!D2:D4115,"&gt;29999",Sheet1!D2:D4115,"&lt;35000")</f>
        <v>32</v>
      </c>
      <c r="C9">
        <f>COUNTIFS(Sheet1!F2:F4115,"failed",Sheet1!D2:D4115,"&gt;29999",Sheet1!D2:D4115,"&lt;35000")</f>
        <v>37</v>
      </c>
      <c r="D9">
        <f>COUNTIFS(Sheet1!F2:F4115,"canceled",Sheet1!D2:D4115,"&gt;29999",Sheet1!D2:D4115,"&lt;35000")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2">
      <c r="A10" t="s">
        <v>8379</v>
      </c>
      <c r="B10">
        <f>COUNTIFS(Sheet1!F2:F4115,"successful",Sheet1!D2:D4115,"&gt;34999",Sheet1!D2:D4115,"&lt;40000")</f>
        <v>26</v>
      </c>
      <c r="C10">
        <f>COUNTIFS(Sheet1!F2:F4115,"failed",Sheet1!D2:D4115,"&gt;34999",Sheet1!D2:D4115,"&lt;40000")</f>
        <v>22</v>
      </c>
      <c r="D10">
        <f>COUNTIFS(Sheet1!F2:F4115,"canceled",Sheet1!D2:D4115,"&gt;34999",Sheet1!D2:D4115,"&lt;40000")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2">
      <c r="A11" t="s">
        <v>8380</v>
      </c>
      <c r="B11">
        <f>COUNTIFS(Sheet1!F2:F4115,"successful",Sheet1!D2:D4115,"&gt;39999",Sheet1!D2:D4115,"&lt;45000")</f>
        <v>21</v>
      </c>
      <c r="C11">
        <f>COUNTIFS(Sheet1!F2:F4115,"failed",Sheet1!D2:D4115,"&gt;39999",Sheet1!D2:D4115,"&lt;45000")</f>
        <v>16</v>
      </c>
      <c r="D11">
        <f>COUNTIFS(Sheet1!F2:F4115,"canceled",Sheet1!D2:D4115,"&gt;39999",Sheet1!D2:D4115,"&lt;45000")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2">
      <c r="A12" t="s">
        <v>8381</v>
      </c>
      <c r="B12">
        <f>COUNTIFS(Sheet1!F2:F4115,"successful",Sheet1!D2:D4115,"&gt;44999",Sheet1!D2:D4115,"&lt;50000")</f>
        <v>6</v>
      </c>
      <c r="C12">
        <f>COUNTIFS(Sheet1!F2:F4115,"failed",Sheet1!D2:D4115,"&gt;44999",Sheet1!D2:D4115,"&lt;50000")</f>
        <v>11</v>
      </c>
      <c r="D12">
        <f>COUNTIFS(Sheet1!F2:F4115,"canceled",Sheet1!D2:D4115,"&gt;44999",Sheet1!D2:D4115,"&lt;50000")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2">
      <c r="A13" t="s">
        <v>8382</v>
      </c>
      <c r="B13">
        <f>COUNTIFS(Sheet1!F2:F4115,"successful",Sheet1!D2:D4115,"&gt;50000")</f>
        <v>55</v>
      </c>
      <c r="C13">
        <f>COUNTIFS(Sheet1!F2:F4115,"failed",Sheet1!D2:D4115,"&gt;5000")</f>
        <v>875</v>
      </c>
      <c r="D13">
        <f>COUNTIFS(Sheet1!F2:F4115,"canceled",Sheet1!D2:D4115,"&gt;5000")</f>
        <v>247</v>
      </c>
      <c r="E13">
        <f t="shared" si="0"/>
        <v>1177</v>
      </c>
      <c r="F13" s="16">
        <f t="shared" si="1"/>
        <v>4.6728971962616821E-2</v>
      </c>
      <c r="G13" s="16">
        <f t="shared" si="2"/>
        <v>0.74341546304163131</v>
      </c>
      <c r="H13" s="16">
        <f t="shared" si="3"/>
        <v>0.20985556499575192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klif borja</cp:lastModifiedBy>
  <dcterms:created xsi:type="dcterms:W3CDTF">2017-04-20T15:17:24Z</dcterms:created>
  <dcterms:modified xsi:type="dcterms:W3CDTF">2019-04-20T16:35:27Z</dcterms:modified>
</cp:coreProperties>
</file>