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08E62E8-AB5D-475B-805A-44D230C64B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асть 1" sheetId="1" r:id="rId1"/>
    <sheet name="Часть 2" sheetId="2" r:id="rId2"/>
  </sheets>
  <definedNames>
    <definedName name="solver_adj" localSheetId="0" hidden="1">'Часть 1'!$F$14:$J$16</definedName>
    <definedName name="solver_adj" localSheetId="1" hidden="1">'Часть 2'!$C$8:$C$9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'Часть 1'!$K$21</definedName>
    <definedName name="solver_lhs1" localSheetId="1" hidden="1">'Часть 2'!$C$8</definedName>
    <definedName name="solver_lhs2" localSheetId="0" hidden="1">'Часть 1'!$K$22</definedName>
    <definedName name="solver_lhs2" localSheetId="1" hidden="1">'Часть 2'!$C$8</definedName>
    <definedName name="solver_lhs3" localSheetId="0" hidden="1">'Часть 1'!$K$23</definedName>
    <definedName name="solver_lhs3" localSheetId="1" hidden="1">'Часть 2'!$C$9</definedName>
    <definedName name="solver_lhs4" localSheetId="1" hidden="1">'Часть 2'!$C$9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'Часть 1'!$L$10</definedName>
    <definedName name="solver_opt" localSheetId="1" hidden="1">'Часть 2'!$H$11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0" hidden="1">2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1" hidden="1">3</definedName>
    <definedName name="solver_rhs1" localSheetId="0" hidden="1">'Часть 1'!$L$6</definedName>
    <definedName name="solver_rhs1" localSheetId="1" hidden="1">'Часть 2'!$E$8</definedName>
    <definedName name="solver_rhs2" localSheetId="0" hidden="1">'Часть 1'!$L$6</definedName>
    <definedName name="solver_rhs2" localSheetId="1" hidden="1">'Часть 2'!$D$8</definedName>
    <definedName name="solver_rhs3" localSheetId="0" hidden="1">'Часть 1'!$L$6</definedName>
    <definedName name="solver_rhs3" localSheetId="1" hidden="1">'Часть 2'!$E$9</definedName>
    <definedName name="solver_rhs4" localSheetId="1" hidden="1">'Часть 2'!$D$9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30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N15" i="2"/>
  <c r="O15" i="2"/>
  <c r="P15" i="2"/>
  <c r="Q15" i="2"/>
  <c r="R15" i="2"/>
  <c r="S15" i="2"/>
  <c r="T15" i="2"/>
  <c r="U15" i="2"/>
  <c r="V15" i="2"/>
  <c r="M16" i="2"/>
  <c r="N16" i="2"/>
  <c r="O16" i="2"/>
  <c r="P16" i="2"/>
  <c r="Q16" i="2"/>
  <c r="R16" i="2"/>
  <c r="S16" i="2"/>
  <c r="T16" i="2"/>
  <c r="U16" i="2"/>
  <c r="V16" i="2"/>
  <c r="M17" i="2"/>
  <c r="N17" i="2"/>
  <c r="O17" i="2"/>
  <c r="P17" i="2"/>
  <c r="Q17" i="2"/>
  <c r="R17" i="2"/>
  <c r="S17" i="2"/>
  <c r="T17" i="2"/>
  <c r="U17" i="2"/>
  <c r="V17" i="2"/>
  <c r="M18" i="2"/>
  <c r="N18" i="2"/>
  <c r="O18" i="2"/>
  <c r="P18" i="2"/>
  <c r="Q18" i="2"/>
  <c r="R18" i="2"/>
  <c r="S18" i="2"/>
  <c r="T18" i="2"/>
  <c r="U18" i="2"/>
  <c r="V18" i="2"/>
  <c r="M19" i="2"/>
  <c r="N19" i="2"/>
  <c r="O19" i="2"/>
  <c r="P19" i="2"/>
  <c r="Q19" i="2"/>
  <c r="R19" i="2"/>
  <c r="S19" i="2"/>
  <c r="T19" i="2"/>
  <c r="U19" i="2"/>
  <c r="V19" i="2"/>
  <c r="M20" i="2"/>
  <c r="N20" i="2"/>
  <c r="O20" i="2"/>
  <c r="P20" i="2"/>
  <c r="Q20" i="2"/>
  <c r="R20" i="2"/>
  <c r="S20" i="2"/>
  <c r="T20" i="2"/>
  <c r="U20" i="2"/>
  <c r="V20" i="2"/>
  <c r="M21" i="2"/>
  <c r="N21" i="2"/>
  <c r="O21" i="2"/>
  <c r="P21" i="2"/>
  <c r="Q21" i="2"/>
  <c r="R21" i="2"/>
  <c r="S21" i="2"/>
  <c r="T21" i="2"/>
  <c r="U21" i="2"/>
  <c r="V21" i="2"/>
  <c r="M22" i="2"/>
  <c r="N22" i="2"/>
  <c r="O22" i="2"/>
  <c r="P22" i="2"/>
  <c r="Q22" i="2"/>
  <c r="R22" i="2"/>
  <c r="S22" i="2"/>
  <c r="T22" i="2"/>
  <c r="U22" i="2"/>
  <c r="V22" i="2"/>
  <c r="M23" i="2"/>
  <c r="N23" i="2"/>
  <c r="O23" i="2"/>
  <c r="P23" i="2"/>
  <c r="Q23" i="2"/>
  <c r="R23" i="2"/>
  <c r="S23" i="2"/>
  <c r="T23" i="2"/>
  <c r="U23" i="2"/>
  <c r="V23" i="2"/>
  <c r="M24" i="2"/>
  <c r="N24" i="2"/>
  <c r="O24" i="2"/>
  <c r="P24" i="2"/>
  <c r="Q24" i="2"/>
  <c r="R24" i="2"/>
  <c r="S24" i="2"/>
  <c r="T24" i="2"/>
  <c r="U24" i="2"/>
  <c r="V24" i="2"/>
  <c r="M25" i="2"/>
  <c r="N25" i="2"/>
  <c r="O25" i="2"/>
  <c r="P25" i="2"/>
  <c r="Q25" i="2"/>
  <c r="R25" i="2"/>
  <c r="S25" i="2"/>
  <c r="T25" i="2"/>
  <c r="U25" i="2"/>
  <c r="V25" i="2"/>
  <c r="M26" i="2"/>
  <c r="N26" i="2"/>
  <c r="O26" i="2"/>
  <c r="P26" i="2"/>
  <c r="Q26" i="2"/>
  <c r="R26" i="2"/>
  <c r="S26" i="2"/>
  <c r="T26" i="2"/>
  <c r="U26" i="2"/>
  <c r="V26" i="2"/>
  <c r="M27" i="2"/>
  <c r="N27" i="2"/>
  <c r="O27" i="2"/>
  <c r="P27" i="2"/>
  <c r="Q27" i="2"/>
  <c r="R27" i="2"/>
  <c r="S27" i="2"/>
  <c r="T27" i="2"/>
  <c r="U27" i="2"/>
  <c r="V27" i="2"/>
  <c r="M28" i="2"/>
  <c r="N28" i="2"/>
  <c r="O28" i="2"/>
  <c r="P28" i="2"/>
  <c r="Q28" i="2"/>
  <c r="R28" i="2"/>
  <c r="S28" i="2"/>
  <c r="T28" i="2"/>
  <c r="U28" i="2"/>
  <c r="V28" i="2"/>
  <c r="M29" i="2"/>
  <c r="N29" i="2"/>
  <c r="O29" i="2"/>
  <c r="P29" i="2"/>
  <c r="Q29" i="2"/>
  <c r="R29" i="2"/>
  <c r="S29" i="2"/>
  <c r="T29" i="2"/>
  <c r="U29" i="2"/>
  <c r="V29" i="2"/>
  <c r="M30" i="2"/>
  <c r="N30" i="2"/>
  <c r="O30" i="2"/>
  <c r="P30" i="2"/>
  <c r="Q30" i="2"/>
  <c r="R30" i="2"/>
  <c r="S30" i="2"/>
  <c r="T30" i="2"/>
  <c r="U30" i="2"/>
  <c r="V30" i="2"/>
  <c r="M31" i="2"/>
  <c r="N31" i="2"/>
  <c r="O31" i="2"/>
  <c r="P31" i="2"/>
  <c r="Q31" i="2"/>
  <c r="R31" i="2"/>
  <c r="S31" i="2"/>
  <c r="T31" i="2"/>
  <c r="U31" i="2"/>
  <c r="V31" i="2"/>
  <c r="M32" i="2"/>
  <c r="N32" i="2"/>
  <c r="O32" i="2"/>
  <c r="P32" i="2"/>
  <c r="Q32" i="2"/>
  <c r="R32" i="2"/>
  <c r="S32" i="2"/>
  <c r="T32" i="2"/>
  <c r="U32" i="2"/>
  <c r="V32" i="2"/>
  <c r="M33" i="2"/>
  <c r="N33" i="2"/>
  <c r="O33" i="2"/>
  <c r="P33" i="2"/>
  <c r="Q33" i="2"/>
  <c r="R33" i="2"/>
  <c r="S33" i="2"/>
  <c r="T33" i="2"/>
  <c r="U33" i="2"/>
  <c r="V33" i="2"/>
  <c r="M34" i="2"/>
  <c r="N34" i="2"/>
  <c r="O34" i="2"/>
  <c r="P34" i="2"/>
  <c r="Q34" i="2"/>
  <c r="R34" i="2"/>
  <c r="S34" i="2"/>
  <c r="T34" i="2"/>
  <c r="U34" i="2"/>
  <c r="V34" i="2"/>
  <c r="M35" i="2"/>
  <c r="N35" i="2"/>
  <c r="O35" i="2"/>
  <c r="P35" i="2"/>
  <c r="Q35" i="2"/>
  <c r="R35" i="2"/>
  <c r="S35" i="2"/>
  <c r="T35" i="2"/>
  <c r="U35" i="2"/>
  <c r="V35" i="2"/>
  <c r="M36" i="2"/>
  <c r="N36" i="2"/>
  <c r="O36" i="2"/>
  <c r="P36" i="2"/>
  <c r="Q36" i="2"/>
  <c r="R36" i="2"/>
  <c r="S36" i="2"/>
  <c r="T36" i="2"/>
  <c r="U36" i="2"/>
  <c r="V36" i="2"/>
  <c r="M37" i="2"/>
  <c r="N37" i="2"/>
  <c r="O37" i="2"/>
  <c r="P37" i="2"/>
  <c r="Q37" i="2"/>
  <c r="R37" i="2"/>
  <c r="S37" i="2"/>
  <c r="T37" i="2"/>
  <c r="U37" i="2"/>
  <c r="V37" i="2"/>
  <c r="M38" i="2"/>
  <c r="N38" i="2"/>
  <c r="O38" i="2"/>
  <c r="P38" i="2"/>
  <c r="Q38" i="2"/>
  <c r="R38" i="2"/>
  <c r="S38" i="2"/>
  <c r="T38" i="2"/>
  <c r="U38" i="2"/>
  <c r="V38" i="2"/>
  <c r="M39" i="2"/>
  <c r="N39" i="2"/>
  <c r="O39" i="2"/>
  <c r="P39" i="2"/>
  <c r="Q39" i="2"/>
  <c r="R39" i="2"/>
  <c r="S39" i="2"/>
  <c r="T39" i="2"/>
  <c r="U39" i="2"/>
  <c r="V39" i="2"/>
  <c r="M40" i="2"/>
  <c r="N40" i="2"/>
  <c r="O40" i="2"/>
  <c r="P40" i="2"/>
  <c r="Q40" i="2"/>
  <c r="R40" i="2"/>
  <c r="S40" i="2"/>
  <c r="T40" i="2"/>
  <c r="U40" i="2"/>
  <c r="V40" i="2"/>
  <c r="M41" i="2"/>
  <c r="N41" i="2"/>
  <c r="O41" i="2"/>
  <c r="P41" i="2"/>
  <c r="Q41" i="2"/>
  <c r="R41" i="2"/>
  <c r="S41" i="2"/>
  <c r="T41" i="2"/>
  <c r="U41" i="2"/>
  <c r="V41" i="2"/>
  <c r="M42" i="2"/>
  <c r="N42" i="2"/>
  <c r="O42" i="2"/>
  <c r="P42" i="2"/>
  <c r="Q42" i="2"/>
  <c r="R42" i="2"/>
  <c r="S42" i="2"/>
  <c r="T42" i="2"/>
  <c r="U42" i="2"/>
  <c r="V42" i="2"/>
  <c r="M43" i="2"/>
  <c r="N43" i="2"/>
  <c r="O43" i="2"/>
  <c r="P43" i="2"/>
  <c r="Q43" i="2"/>
  <c r="R43" i="2"/>
  <c r="S43" i="2"/>
  <c r="T43" i="2"/>
  <c r="U43" i="2"/>
  <c r="V43" i="2"/>
  <c r="M44" i="2"/>
  <c r="N44" i="2"/>
  <c r="O44" i="2"/>
  <c r="P44" i="2"/>
  <c r="Q44" i="2"/>
  <c r="R44" i="2"/>
  <c r="S44" i="2"/>
  <c r="T44" i="2"/>
  <c r="U44" i="2"/>
  <c r="V44" i="2"/>
  <c r="M45" i="2"/>
  <c r="N45" i="2"/>
  <c r="O45" i="2"/>
  <c r="P45" i="2"/>
  <c r="Q45" i="2"/>
  <c r="R45" i="2"/>
  <c r="S45" i="2"/>
  <c r="T45" i="2"/>
  <c r="U45" i="2"/>
  <c r="V45" i="2"/>
  <c r="M46" i="2"/>
  <c r="N46" i="2"/>
  <c r="O46" i="2"/>
  <c r="P46" i="2"/>
  <c r="Q46" i="2"/>
  <c r="R46" i="2"/>
  <c r="S46" i="2"/>
  <c r="T46" i="2"/>
  <c r="U46" i="2"/>
  <c r="V46" i="2"/>
  <c r="M47" i="2"/>
  <c r="N47" i="2"/>
  <c r="O47" i="2"/>
  <c r="P47" i="2"/>
  <c r="Q47" i="2"/>
  <c r="R47" i="2"/>
  <c r="S47" i="2"/>
  <c r="T47" i="2"/>
  <c r="U47" i="2"/>
  <c r="V47" i="2"/>
  <c r="M48" i="2"/>
  <c r="N48" i="2"/>
  <c r="O48" i="2"/>
  <c r="P48" i="2"/>
  <c r="Q48" i="2"/>
  <c r="R48" i="2"/>
  <c r="S48" i="2"/>
  <c r="T48" i="2"/>
  <c r="U48" i="2"/>
  <c r="V48" i="2"/>
  <c r="M49" i="2"/>
  <c r="N49" i="2"/>
  <c r="O49" i="2"/>
  <c r="P49" i="2"/>
  <c r="Q49" i="2"/>
  <c r="R49" i="2"/>
  <c r="S49" i="2"/>
  <c r="T49" i="2"/>
  <c r="U49" i="2"/>
  <c r="V49" i="2"/>
  <c r="M50" i="2"/>
  <c r="N50" i="2"/>
  <c r="O50" i="2"/>
  <c r="P50" i="2"/>
  <c r="Q50" i="2"/>
  <c r="R50" i="2"/>
  <c r="S50" i="2"/>
  <c r="T50" i="2"/>
  <c r="U50" i="2"/>
  <c r="V50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5" i="2"/>
  <c r="H7" i="2"/>
  <c r="C12" i="2"/>
  <c r="F17" i="1"/>
  <c r="G17" i="1"/>
  <c r="H17" i="1"/>
  <c r="J17" i="1"/>
  <c r="I17" i="1"/>
  <c r="J23" i="1"/>
  <c r="H22" i="1"/>
  <c r="H6" i="2"/>
  <c r="H8" i="2" s="1"/>
  <c r="H5" i="2"/>
  <c r="H4" i="2"/>
  <c r="F22" i="1"/>
  <c r="G22" i="1"/>
  <c r="I22" i="1"/>
  <c r="J22" i="1"/>
  <c r="F23" i="1"/>
  <c r="G23" i="1"/>
  <c r="H23" i="1"/>
  <c r="I23" i="1"/>
  <c r="G21" i="1"/>
  <c r="H21" i="1"/>
  <c r="I21" i="1"/>
  <c r="J21" i="1"/>
  <c r="F21" i="1"/>
  <c r="H11" i="2" l="1"/>
  <c r="L10" i="1"/>
  <c r="K23" i="1"/>
  <c r="K22" i="1"/>
  <c r="K21" i="1"/>
</calcChain>
</file>

<file path=xl/sharedStrings.xml><?xml version="1.0" encoding="utf-8"?>
<sst xmlns="http://schemas.openxmlformats.org/spreadsheetml/2006/main" count="39" uniqueCount="33">
  <si>
    <t>Задача об оптимальном производственном плане</t>
  </si>
  <si>
    <t>Деталь</t>
  </si>
  <si>
    <t>Производительность станка</t>
  </si>
  <si>
    <t>Количество деталей</t>
  </si>
  <si>
    <t>Целевая функция</t>
  </si>
  <si>
    <t>Всего в месяц</t>
  </si>
  <si>
    <t>Белоцкий Алексей</t>
  </si>
  <si>
    <t>Выполнил:</t>
  </si>
  <si>
    <t>L</t>
  </si>
  <si>
    <t>l</t>
  </si>
  <si>
    <t>l_0</t>
  </si>
  <si>
    <t>teta</t>
  </si>
  <si>
    <t>delta</t>
  </si>
  <si>
    <t>ny</t>
  </si>
  <si>
    <t>P</t>
  </si>
  <si>
    <t>n_max</t>
  </si>
  <si>
    <t>D</t>
  </si>
  <si>
    <t>A_эф</t>
  </si>
  <si>
    <t>Q</t>
  </si>
  <si>
    <t>P_ny</t>
  </si>
  <si>
    <t>P_q</t>
  </si>
  <si>
    <t>P_н</t>
  </si>
  <si>
    <t>P_summ</t>
  </si>
  <si>
    <t>Параметр</t>
  </si>
  <si>
    <t>Значение</t>
  </si>
  <si>
    <t>Исходные данные</t>
  </si>
  <si>
    <t>Мин значение</t>
  </si>
  <si>
    <t>Макс значение</t>
  </si>
  <si>
    <t>Ограничения варьируемых параметров</t>
  </si>
  <si>
    <t>Варьируемые параметры</t>
  </si>
  <si>
    <t>Время обработки на станке</t>
  </si>
  <si>
    <t xml:space="preserve">Количество деталей, произведенных на станке </t>
  </si>
  <si>
    <t>Общее время работы станка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</si>
</sst>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31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'Часть 2'!$L$14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2'!$L$15:$L$50</c:f>
              <c:numCache>
                <c:formatCode>General</c:formatCode>
                <c:ptCount val="36"/>
                <c:pt idx="0">
                  <c:v>4.9575238914456327E-3</c:v>
                </c:pt>
                <c:pt idx="1">
                  <c:v>5.3888896083142115E-3</c:v>
                </c:pt>
                <c:pt idx="2">
                  <c:v>5.8253653785380281E-3</c:v>
                </c:pt>
                <c:pt idx="3">
                  <c:v>6.265771959035102E-3</c:v>
                </c:pt>
                <c:pt idx="4">
                  <c:v>6.7092670333183087E-3</c:v>
                </c:pt>
                <c:pt idx="5">
                  <c:v>7.1552329026304227E-3</c:v>
                </c:pt>
                <c:pt idx="6">
                  <c:v>7.6032062929035204E-3</c:v>
                </c:pt>
                <c:pt idx="7">
                  <c:v>8.0528329357327268E-3</c:v>
                </c:pt>
                <c:pt idx="8">
                  <c:v>8.5038372890253542E-3</c:v>
                </c:pt>
                <c:pt idx="9">
                  <c:v>8.9560018195503337E-3</c:v>
                </c:pt>
                <c:pt idx="10">
                  <c:v>9.4091525007228179E-3</c:v>
                </c:pt>
                <c:pt idx="11">
                  <c:v>9.8631484538788741E-3</c:v>
                </c:pt>
                <c:pt idx="12">
                  <c:v>1.0317874414657105E-2</c:v>
                </c:pt>
                <c:pt idx="13">
                  <c:v>1.0773235164672016E-2</c:v>
                </c:pt>
                <c:pt idx="14">
                  <c:v>1.1229151355269015E-2</c:v>
                </c:pt>
                <c:pt idx="15">
                  <c:v>1.1685556333578253E-2</c:v>
                </c:pt>
                <c:pt idx="16">
                  <c:v>1.2142393701017551E-2</c:v>
                </c:pt>
                <c:pt idx="17">
                  <c:v>1.2599615414350236E-2</c:v>
                </c:pt>
                <c:pt idx="18">
                  <c:v>1.3057180293659154E-2</c:v>
                </c:pt>
                <c:pt idx="19">
                  <c:v>1.3515052839015737E-2</c:v>
                </c:pt>
                <c:pt idx="20">
                  <c:v>1.3973202283815211E-2</c:v>
                </c:pt>
                <c:pt idx="21">
                  <c:v>1.4431601831337303E-2</c:v>
                </c:pt>
                <c:pt idx="22">
                  <c:v>1.4890228034451759E-2</c:v>
                </c:pt>
                <c:pt idx="23">
                  <c:v>1.5349060288104736E-2</c:v>
                </c:pt>
                <c:pt idx="24">
                  <c:v>1.5808080411366363E-2</c:v>
                </c:pt>
                <c:pt idx="25">
                  <c:v>1.6267272301127324E-2</c:v>
                </c:pt>
                <c:pt idx="26">
                  <c:v>1.6726621643512681E-2</c:v>
                </c:pt>
                <c:pt idx="27">
                  <c:v>1.7186115672093421E-2</c:v>
                </c:pt>
                <c:pt idx="28">
                  <c:v>1.7645742964275169E-2</c:v>
                </c:pt>
                <c:pt idx="29">
                  <c:v>1.8105493269011702E-2</c:v>
                </c:pt>
                <c:pt idx="30">
                  <c:v>1.8565357360361408E-2</c:v>
                </c:pt>
                <c:pt idx="31">
                  <c:v>1.9025326912474546E-2</c:v>
                </c:pt>
                <c:pt idx="32">
                  <c:v>1.9485394392439442E-2</c:v>
                </c:pt>
                <c:pt idx="33">
                  <c:v>1.9945552968080382E-2</c:v>
                </c:pt>
                <c:pt idx="34">
                  <c:v>2.0405796428328554E-2</c:v>
                </c:pt>
                <c:pt idx="35">
                  <c:v>2.086611911421014E-2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4-42CB-B094-E2CAF5929EC7}"/>
            </c:ext>
          </c:extLst>
        </c:ser>
        <c:ser>
          <c:idx val="1"/>
          <c:order val="1"/>
          <c:tx>
            <c:strRef>
              <c:f>'Часть 2'!$M$14</c:f>
              <c:strCache>
                <c:ptCount val="1"/>
                <c:pt idx="0">
                  <c:v>0,015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2'!$M$15:$M$50</c:f>
              <c:numCache>
                <c:formatCode>General</c:formatCode>
                <c:ptCount val="36"/>
                <c:pt idx="0">
                  <c:v>4.2184379648790103E-3</c:v>
                </c:pt>
                <c:pt idx="1">
                  <c:v>4.4229767424354641E-3</c:v>
                </c:pt>
                <c:pt idx="2">
                  <c:v>4.6447619500658427E-3</c:v>
                </c:pt>
                <c:pt idx="3">
                  <c:v>4.8798136423684694E-3</c:v>
                </c:pt>
                <c:pt idx="4">
                  <c:v>5.1252890011992932E-3</c:v>
                </c:pt>
                <c:pt idx="5">
                  <c:v>5.3791032932526735E-3</c:v>
                </c:pt>
                <c:pt idx="6">
                  <c:v>5.6396929685493822E-3</c:v>
                </c:pt>
                <c:pt idx="7">
                  <c:v>5.9058623712229478E-3</c:v>
                </c:pt>
                <c:pt idx="8">
                  <c:v>6.1766815467105629E-3</c:v>
                </c:pt>
                <c:pt idx="9">
                  <c:v>6.4514163203573749E-3</c:v>
                </c:pt>
                <c:pt idx="10">
                  <c:v>6.7294793524395055E-3</c:v>
                </c:pt>
                <c:pt idx="11">
                  <c:v>7.0103951774661954E-3</c:v>
                </c:pt>
                <c:pt idx="12">
                  <c:v>7.2937747782177327E-3</c:v>
                </c:pt>
                <c:pt idx="13">
                  <c:v>7.5792967926430494E-3</c:v>
                </c:pt>
                <c:pt idx="14">
                  <c:v>7.8666934190329222E-3</c:v>
                </c:pt>
                <c:pt idx="15">
                  <c:v>8.1557397039516057E-3</c:v>
                </c:pt>
                <c:pt idx="16">
                  <c:v>8.4462453021842358E-3</c:v>
                </c:pt>
                <c:pt idx="17">
                  <c:v>8.7380480678070412E-3</c:v>
                </c:pt>
                <c:pt idx="18">
                  <c:v>9.0310090185996474E-3</c:v>
                </c:pt>
                <c:pt idx="19">
                  <c:v>9.3250083423031069E-3</c:v>
                </c:pt>
                <c:pt idx="20">
                  <c:v>9.6199422016263383E-3</c:v>
                </c:pt>
                <c:pt idx="21">
                  <c:v>9.9157201576383931E-3</c:v>
                </c:pt>
                <c:pt idx="22">
                  <c:v>1.0212263076274692E-2</c:v>
                </c:pt>
                <c:pt idx="23">
                  <c:v>1.0509501415478488E-2</c:v>
                </c:pt>
                <c:pt idx="24">
                  <c:v>1.0807373814611476E-2</c:v>
                </c:pt>
                <c:pt idx="25">
                  <c:v>1.1105825925679718E-2</c:v>
                </c:pt>
                <c:pt idx="26">
                  <c:v>1.1404809439355283E-2</c:v>
                </c:pt>
                <c:pt idx="27">
                  <c:v>1.1704281268940275E-2</c:v>
                </c:pt>
                <c:pt idx="28">
                  <c:v>1.2004202863178689E-2</c:v>
                </c:pt>
                <c:pt idx="29">
                  <c:v>1.2304539624789491E-2</c:v>
                </c:pt>
                <c:pt idx="30">
                  <c:v>1.2605260416219753E-2</c:v>
                </c:pt>
                <c:pt idx="31">
                  <c:v>1.2906337137726591E-2</c:v>
                </c:pt>
                <c:pt idx="32">
                  <c:v>1.3207744365733099E-2</c:v>
                </c:pt>
                <c:pt idx="33">
                  <c:v>1.3509459041646282E-2</c:v>
                </c:pt>
                <c:pt idx="34">
                  <c:v>1.3811460203108868E-2</c:v>
                </c:pt>
                <c:pt idx="35">
                  <c:v>1.4113728751084223E-2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4-42CB-B094-E2CAF5929EC7}"/>
            </c:ext>
          </c:extLst>
        </c:ser>
        <c:ser>
          <c:idx val="2"/>
          <c:order val="2"/>
          <c:tx>
            <c:strRef>
              <c:f>'Часть 2'!$N$14</c:f>
              <c:strCache>
                <c:ptCount val="1"/>
                <c:pt idx="0">
                  <c:v>0,02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2'!$N$15:$N$50</c:f>
              <c:numCache>
                <c:formatCode>General</c:formatCode>
                <c:ptCount val="36"/>
                <c:pt idx="0">
                  <c:v>5.0082383565650621E-3</c:v>
                </c:pt>
                <c:pt idx="1">
                  <c:v>4.9939688140136912E-3</c:v>
                </c:pt>
                <c:pt idx="2">
                  <c:v>5.0205796983042181E-3</c:v>
                </c:pt>
                <c:pt idx="3">
                  <c:v>5.0786370647808166E-3</c:v>
                </c:pt>
                <c:pt idx="4">
                  <c:v>5.1614023815464722E-3</c:v>
                </c:pt>
                <c:pt idx="5">
                  <c:v>5.2639340585433746E-3</c:v>
                </c:pt>
                <c:pt idx="6">
                  <c:v>5.3825259032281633E-3</c:v>
                </c:pt>
                <c:pt idx="7">
                  <c:v>5.5143437683618009E-3</c:v>
                </c:pt>
                <c:pt idx="8">
                  <c:v>5.6571833172028132E-3</c:v>
                </c:pt>
                <c:pt idx="9">
                  <c:v>5.8093042839026648E-3</c:v>
                </c:pt>
                <c:pt idx="10">
                  <c:v>5.9693144557825314E-3</c:v>
                </c:pt>
                <c:pt idx="11">
                  <c:v>6.136086803530982E-3</c:v>
                </c:pt>
                <c:pt idx="12">
                  <c:v>6.3086992122568459E-3</c:v>
                </c:pt>
                <c:pt idx="13">
                  <c:v>6.4863899348761144E-3</c:v>
                </c:pt>
                <c:pt idx="14">
                  <c:v>6.6685241821521097E-3</c:v>
                </c:pt>
                <c:pt idx="15">
                  <c:v>6.8545687311260253E-3</c:v>
                </c:pt>
                <c:pt idx="16">
                  <c:v>7.0440723931404084E-3</c:v>
                </c:pt>
                <c:pt idx="17">
                  <c:v>7.2366508223018749E-3</c:v>
                </c:pt>
                <c:pt idx="18">
                  <c:v>7.4319745792732362E-3</c:v>
                </c:pt>
                <c:pt idx="19">
                  <c:v>7.6297596646258837E-3</c:v>
                </c:pt>
                <c:pt idx="20">
                  <c:v>7.8297599455216874E-3</c:v>
                </c:pt>
                <c:pt idx="21">
                  <c:v>8.0317610481984072E-3</c:v>
                </c:pt>
                <c:pt idx="22">
                  <c:v>8.2355753956140816E-3</c:v>
                </c:pt>
                <c:pt idx="23">
                  <c:v>8.4410381473378968E-3</c:v>
                </c:pt>
                <c:pt idx="24">
                  <c:v>8.6480038559309021E-3</c:v>
                </c:pt>
                <c:pt idx="25">
                  <c:v>8.8563436965185885E-3</c:v>
                </c:pt>
                <c:pt idx="26">
                  <c:v>9.0659431581014086E-3</c:v>
                </c:pt>
                <c:pt idx="27">
                  <c:v>9.2767001092473166E-3</c:v>
                </c:pt>
                <c:pt idx="28">
                  <c:v>9.4885231692013339E-3</c:v>
                </c:pt>
                <c:pt idx="29">
                  <c:v>9.7013303295936052E-3</c:v>
                </c:pt>
                <c:pt idx="30">
                  <c:v>9.9150477828912655E-3</c:v>
                </c:pt>
                <c:pt idx="31">
                  <c:v>1.0129608922296357E-2</c:v>
                </c:pt>
                <c:pt idx="32">
                  <c:v>1.0344953484515492E-2</c:v>
                </c:pt>
                <c:pt idx="33">
                  <c:v>1.0561026812143038E-2</c:v>
                </c:pt>
                <c:pt idx="34">
                  <c:v>1.0777779216628423E-2</c:v>
                </c:pt>
                <c:pt idx="35">
                  <c:v>1.0995165426181125E-2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4-42CB-B094-E2CAF5929EC7}"/>
            </c:ext>
          </c:extLst>
        </c:ser>
        <c:ser>
          <c:idx val="3"/>
          <c:order val="3"/>
          <c:tx>
            <c:strRef>
              <c:f>'Часть 2'!$O$14</c:f>
              <c:strCache>
                <c:ptCount val="1"/>
                <c:pt idx="0">
                  <c:v>0,025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2'!$O$15:$O$50</c:f>
              <c:numCache>
                <c:formatCode>General</c:formatCode>
                <c:ptCount val="36"/>
                <c:pt idx="0">
                  <c:v>7.1178466705880111E-3</c:v>
                </c:pt>
                <c:pt idx="1">
                  <c:v>6.8235895833345557E-3</c:v>
                </c:pt>
                <c:pt idx="2">
                  <c:v>6.609177079756676E-3</c:v>
                </c:pt>
                <c:pt idx="3">
                  <c:v>6.4561834866984687E-3</c:v>
                </c:pt>
                <c:pt idx="4">
                  <c:v>6.3514476090485794E-3</c:v>
                </c:pt>
                <c:pt idx="5">
                  <c:v>6.2853179037253397E-3</c:v>
                </c:pt>
                <c:pt idx="6">
                  <c:v>6.250555713417507E-3</c:v>
                </c:pt>
                <c:pt idx="7">
                  <c:v>6.2416255942988295E-3</c:v>
                </c:pt>
                <c:pt idx="8">
                  <c:v>6.2542222011711182E-3</c:v>
                </c:pt>
                <c:pt idx="9">
                  <c:v>6.2849465772989539E-3</c:v>
                </c:pt>
                <c:pt idx="10">
                  <c:v>6.331079557294006E-3</c:v>
                </c:pt>
                <c:pt idx="11">
                  <c:v>6.3904199120323867E-3</c:v>
                </c:pt>
                <c:pt idx="12">
                  <c:v>6.4611666358672781E-3</c:v>
                </c:pt>
                <c:pt idx="13">
                  <c:v>6.5418319415252221E-3</c:v>
                </c:pt>
                <c:pt idx="14">
                  <c:v>6.631176006278338E-3</c:v>
                </c:pt>
                <c:pt idx="15">
                  <c:v>6.7281573790352045E-3</c:v>
                </c:pt>
                <c:pt idx="16">
                  <c:v>6.831894831949235E-3</c:v>
                </c:pt>
                <c:pt idx="17">
                  <c:v>6.941637689447412E-3</c:v>
                </c:pt>
                <c:pt idx="18">
                  <c:v>7.0567425153242897E-3</c:v>
                </c:pt>
                <c:pt idx="19">
                  <c:v>7.1766546231958675E-3</c:v>
                </c:pt>
                <c:pt idx="20">
                  <c:v>7.3008932848626701E-3</c:v>
                </c:pt>
                <c:pt idx="21">
                  <c:v>7.4290398015703267E-3</c:v>
                </c:pt>
                <c:pt idx="22">
                  <c:v>7.5607278119087544E-3</c:v>
                </c:pt>
                <c:pt idx="23">
                  <c:v>7.6956353619115191E-3</c:v>
                </c:pt>
                <c:pt idx="24">
                  <c:v>7.8334783745494154E-3</c:v>
                </c:pt>
                <c:pt idx="25">
                  <c:v>7.974005238739432E-3</c:v>
                </c:pt>
                <c:pt idx="26">
                  <c:v>8.1169923001855604E-3</c:v>
                </c:pt>
                <c:pt idx="27">
                  <c:v>8.2622400834346001E-3</c:v>
                </c:pt>
                <c:pt idx="28">
                  <c:v>8.4095701104494776E-3</c:v>
                </c:pt>
                <c:pt idx="29">
                  <c:v>8.5588222086328235E-3</c:v>
                </c:pt>
                <c:pt idx="30">
                  <c:v>8.7098522226470021E-3</c:v>
                </c:pt>
                <c:pt idx="31">
                  <c:v>8.8625300610897604E-3</c:v>
                </c:pt>
                <c:pt idx="32">
                  <c:v>9.016738022216194E-3</c:v>
                </c:pt>
                <c:pt idx="33">
                  <c:v>9.1723693532809337E-3</c:v>
                </c:pt>
                <c:pt idx="34">
                  <c:v>9.3293270063336386E-3</c:v>
                </c:pt>
                <c:pt idx="35">
                  <c:v>9.4875225599084477E-3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4-42CB-B094-E2CAF5929EC7}"/>
            </c:ext>
          </c:extLst>
        </c:ser>
        <c:ser>
          <c:idx val="4"/>
          <c:order val="4"/>
          <c:tx>
            <c:strRef>
              <c:f>'Часть 2'!$P$14</c:f>
              <c:strCache>
                <c:ptCount val="1"/>
                <c:pt idx="0">
                  <c:v>0,03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2'!$P$15:$P$50</c:f>
              <c:numCache>
                <c:formatCode>General</c:formatCode>
                <c:ptCount val="36"/>
                <c:pt idx="0">
                  <c:v>1.0646201869032082E-2</c:v>
                </c:pt>
                <c:pt idx="1">
                  <c:v>9.9723819044837108E-3</c:v>
                </c:pt>
                <c:pt idx="2">
                  <c:v>9.4365333805267338E-3</c:v>
                </c:pt>
                <c:pt idx="3">
                  <c:v>9.0068167339477541E-3</c:v>
                </c:pt>
                <c:pt idx="4">
                  <c:v>8.660489419594344E-3</c:v>
                </c:pt>
                <c:pt idx="5">
                  <c:v>8.3808735710213869E-3</c:v>
                </c:pt>
                <c:pt idx="6">
                  <c:v>8.1554607883950504E-3</c:v>
                </c:pt>
                <c:pt idx="7">
                  <c:v>7.974685824783577E-3</c:v>
                </c:pt>
                <c:pt idx="8">
                  <c:v>7.8311090436844911E-3</c:v>
                </c:pt>
                <c:pt idx="9">
                  <c:v>7.7188570478589911E-3</c:v>
                </c:pt>
                <c:pt idx="10">
                  <c:v>7.6332311195160402E-3</c:v>
                </c:pt>
                <c:pt idx="11">
                  <c:v>7.5704275347295621E-3</c:v>
                </c:pt>
                <c:pt idx="12">
                  <c:v>7.5273341557418553E-3</c:v>
                </c:pt>
                <c:pt idx="13">
                  <c:v>7.5013800861443835E-3</c:v>
                </c:pt>
                <c:pt idx="14">
                  <c:v>7.4904229122633673E-3</c:v>
                </c:pt>
                <c:pt idx="15">
                  <c:v>7.4926630066128336E-3</c:v>
                </c:pt>
                <c:pt idx="16">
                  <c:v>7.5065776074738771E-3</c:v>
                </c:pt>
                <c:pt idx="17">
                  <c:v>7.5308695474563276E-3</c:v>
                </c:pt>
                <c:pt idx="18">
                  <c:v>7.5644269687971718E-3</c:v>
                </c:pt>
                <c:pt idx="19">
                  <c:v>7.6062913734248564E-3</c:v>
                </c:pt>
                <c:pt idx="20">
                  <c:v>7.6556320630106946E-3</c:v>
                </c:pt>
                <c:pt idx="21">
                  <c:v>7.7117255261071249E-3</c:v>
                </c:pt>
                <c:pt idx="22">
                  <c:v>7.7739386901975252E-3</c:v>
                </c:pt>
                <c:pt idx="23">
                  <c:v>7.8417152188279028E-3</c:v>
                </c:pt>
                <c:pt idx="24">
                  <c:v>7.914564226891789E-3</c:v>
                </c:pt>
                <c:pt idx="25">
                  <c:v>7.9920509304377378E-3</c:v>
                </c:pt>
                <c:pt idx="26">
                  <c:v>8.0737888548422475E-3</c:v>
                </c:pt>
                <c:pt idx="27">
                  <c:v>8.159433306522185E-3</c:v>
                </c:pt>
                <c:pt idx="28">
                  <c:v>8.2486758754294967E-3</c:v>
                </c:pt>
                <c:pt idx="29">
                  <c:v>8.3412397833159194E-3</c:v>
                </c:pt>
                <c:pt idx="30">
                  <c:v>8.4368759297580205E-3</c:v>
                </c:pt>
                <c:pt idx="31">
                  <c:v>8.5353595168127031E-3</c:v>
                </c:pt>
                <c:pt idx="32">
                  <c:v>8.6364871558647811E-3</c:v>
                </c:pt>
                <c:pt idx="33">
                  <c:v>8.7400743781702525E-3</c:v>
                </c:pt>
                <c:pt idx="34">
                  <c:v>8.8459534848709283E-3</c:v>
                </c:pt>
                <c:pt idx="35">
                  <c:v>8.9539716836737962E-3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4-42CB-B094-E2CAF5929EC7}"/>
            </c:ext>
          </c:extLst>
        </c:ser>
        <c:ser>
          <c:idx val="5"/>
          <c:order val="5"/>
          <c:tx>
            <c:strRef>
              <c:f>'Часть 2'!$Q$14</c:f>
              <c:strCache>
                <c:ptCount val="1"/>
                <c:pt idx="0">
                  <c:v>0,035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2'!$Q$15:$Q$50</c:f>
              <c:numCache>
                <c:formatCode>General</c:formatCode>
                <c:ptCount val="36"/>
                <c:pt idx="0">
                  <c:v>1.5780247873410074E-2</c:v>
                </c:pt>
                <c:pt idx="1">
                  <c:v>1.4597694086918252E-2</c:v>
                </c:pt>
                <c:pt idx="2">
                  <c:v>1.3634233838032205E-2</c:v>
                </c:pt>
                <c:pt idx="3">
                  <c:v>1.2839307079612146E-2</c:v>
                </c:pt>
                <c:pt idx="4">
                  <c:v>1.2176799492272503E-2</c:v>
                </c:pt>
                <c:pt idx="5">
                  <c:v>1.1620227241797192E-2</c:v>
                </c:pt>
                <c:pt idx="6">
                  <c:v>1.1149727452524153E-2</c:v>
                </c:pt>
                <c:pt idx="7">
                  <c:v>1.0750110866594161E-2</c:v>
                </c:pt>
                <c:pt idx="8">
                  <c:v>1.0409563616783376E-2</c:v>
                </c:pt>
                <c:pt idx="9">
                  <c:v>1.0118758965809814E-2</c:v>
                </c:pt>
                <c:pt idx="10">
                  <c:v>9.8702355238478937E-3</c:v>
                </c:pt>
                <c:pt idx="11">
                  <c:v>9.6579531181816679E-3</c:v>
                </c:pt>
                <c:pt idx="12">
                  <c:v>9.4769697893162686E-3</c:v>
                </c:pt>
                <c:pt idx="13">
                  <c:v>9.3232030489733241E-3</c:v>
                </c:pt>
                <c:pt idx="14">
                  <c:v>9.1932508235875315E-3</c:v>
                </c:pt>
                <c:pt idx="15">
                  <c:v>9.084255371364031E-3</c:v>
                </c:pt>
                <c:pt idx="16">
                  <c:v>8.9937986030917873E-3</c:v>
                </c:pt>
                <c:pt idx="17">
                  <c:v>8.9198206649984402E-3</c:v>
                </c:pt>
                <c:pt idx="18">
                  <c:v>8.8605559681362508E-3</c:v>
                </c:pt>
                <c:pt idx="19">
                  <c:v>8.8144824530675143E-3</c:v>
                </c:pt>
                <c:pt idx="20">
                  <c:v>8.7802810016128809E-3</c:v>
                </c:pt>
                <c:pt idx="21">
                  <c:v>8.7568027043903492E-3</c:v>
                </c:pt>
                <c:pt idx="22">
                  <c:v>8.7430422656906478E-3</c:v>
                </c:pt>
                <c:pt idx="23">
                  <c:v>8.7381162438298927E-3</c:v>
                </c:pt>
                <c:pt idx="24">
                  <c:v>8.741245131439937E-3</c:v>
                </c:pt>
                <c:pt idx="25">
                  <c:v>8.7517385077090018E-3</c:v>
                </c:pt>
                <c:pt idx="26">
                  <c:v>8.7689826652488315E-3</c:v>
                </c:pt>
                <c:pt idx="27">
                  <c:v>8.7924302434158504E-3</c:v>
                </c:pt>
                <c:pt idx="28">
                  <c:v>8.8215914984763368E-3</c:v>
                </c:pt>
                <c:pt idx="29">
                  <c:v>8.8560269168230961E-3</c:v>
                </c:pt>
                <c:pt idx="30">
                  <c:v>8.89534093620966E-3</c:v>
                </c:pt>
                <c:pt idx="31">
                  <c:v>8.9391765858282419E-3</c:v>
                </c:pt>
                <c:pt idx="32">
                  <c:v>8.9872108920908342E-3</c:v>
                </c:pt>
                <c:pt idx="33">
                  <c:v>9.0391509254641386E-3</c:v>
                </c:pt>
                <c:pt idx="34">
                  <c:v>9.094730386372419E-3</c:v>
                </c:pt>
                <c:pt idx="35">
                  <c:v>9.1537066463133494E-3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04-42CB-B094-E2CAF5929EC7}"/>
            </c:ext>
          </c:extLst>
        </c:ser>
        <c:ser>
          <c:idx val="6"/>
          <c:order val="6"/>
          <c:tx>
            <c:strRef>
              <c:f>'Часть 2'!$R$14</c:f>
              <c:strCache>
                <c:ptCount val="1"/>
                <c:pt idx="0">
                  <c:v>0,04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2'!$R$15:$R$50</c:f>
              <c:numCache>
                <c:formatCode>General</c:formatCode>
                <c:ptCount val="36"/>
                <c:pt idx="0">
                  <c:v>2.2739930465020493E-2</c:v>
                </c:pt>
                <c:pt idx="1">
                  <c:v>2.0893176485859533E-2</c:v>
                </c:pt>
                <c:pt idx="2">
                  <c:v>1.9373465921433741E-2</c:v>
                </c:pt>
                <c:pt idx="3">
                  <c:v>1.8105327214496529E-2</c:v>
                </c:pt>
                <c:pt idx="4">
                  <c:v>1.7034852109871778E-2</c:v>
                </c:pt>
                <c:pt idx="5">
                  <c:v>1.6122507887096994E-2</c:v>
                </c:pt>
                <c:pt idx="6">
                  <c:v>1.5338645005825303E-2</c:v>
                </c:pt>
                <c:pt idx="7">
                  <c:v>1.4660590288144405E-2</c:v>
                </c:pt>
                <c:pt idx="8">
                  <c:v>1.4070709040122496E-2</c:v>
                </c:pt>
                <c:pt idx="9">
                  <c:v>1.355507913497131E-2</c:v>
                </c:pt>
                <c:pt idx="10">
                  <c:v>1.3102562871260246E-2</c:v>
                </c:pt>
                <c:pt idx="11">
                  <c:v>1.2704144014497851E-2</c:v>
                </c:pt>
                <c:pt idx="12">
                  <c:v>1.2352445645554766E-2</c:v>
                </c:pt>
                <c:pt idx="13">
                  <c:v>1.2041373787758909E-2</c:v>
                </c:pt>
                <c:pt idx="14">
                  <c:v>1.176585012721687E-2</c:v>
                </c:pt>
                <c:pt idx="15">
                  <c:v>1.1521608880258197E-2</c:v>
                </c:pt>
                <c:pt idx="16">
                  <c:v>1.1305040537623264E-2</c:v>
                </c:pt>
                <c:pt idx="17">
                  <c:v>1.1113070332164996E-2</c:v>
                </c:pt>
                <c:pt idx="18">
                  <c:v>1.094306274918589E-2</c:v>
                </c:pt>
                <c:pt idx="19">
                  <c:v>1.0792745793257065E-2</c:v>
                </c:pt>
                <c:pt idx="20">
                  <c:v>1.0660150401673497E-2</c:v>
                </c:pt>
                <c:pt idx="21">
                  <c:v>1.0543561584337256E-2</c:v>
                </c:pt>
                <c:pt idx="22">
                  <c:v>1.0441478724912651E-2</c:v>
                </c:pt>
                <c:pt idx="23">
                  <c:v>1.0352583099953178E-2</c:v>
                </c:pt>
                <c:pt idx="24">
                  <c:v>1.0275711129947202E-2</c:v>
                </c:pt>
                <c:pt idx="25">
                  <c:v>1.0209832215898711E-2</c:v>
                </c:pt>
                <c:pt idx="26">
                  <c:v>1.0154030269811248E-2</c:v>
                </c:pt>
                <c:pt idx="27">
                  <c:v>1.0107488240228512E-2</c:v>
                </c:pt>
                <c:pt idx="28">
                  <c:v>1.0069475081110654E-2</c:v>
                </c:pt>
                <c:pt idx="29">
                  <c:v>1.0039334725498844E-2</c:v>
                </c:pt>
                <c:pt idx="30">
                  <c:v>1.0016476713130124E-2</c:v>
                </c:pt>
                <c:pt idx="31">
                  <c:v>1.0000368189620853E-2</c:v>
                </c:pt>
                <c:pt idx="32">
                  <c:v>9.9905270486239268E-3</c:v>
                </c:pt>
                <c:pt idx="33">
                  <c:v>9.9865160308943001E-3</c:v>
                </c:pt>
                <c:pt idx="34">
                  <c:v>9.9879376280273824E-3</c:v>
                </c:pt>
                <c:pt idx="35">
                  <c:v>9.9944296656989985E-3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04-42CB-B094-E2CAF5929EC7}"/>
            </c:ext>
          </c:extLst>
        </c:ser>
        <c:ser>
          <c:idx val="7"/>
          <c:order val="7"/>
          <c:tx>
            <c:strRef>
              <c:f>'Часть 2'!$S$14</c:f>
              <c:strCache>
                <c:ptCount val="1"/>
                <c:pt idx="0">
                  <c:v>0,045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2'!$S$15:$S$50</c:f>
              <c:numCache>
                <c:formatCode>General</c:formatCode>
                <c:ptCount val="36"/>
                <c:pt idx="0">
                  <c:v>3.1759862918399946E-2</c:v>
                </c:pt>
                <c:pt idx="1">
                  <c:v>2.9068613699090855E-2</c:v>
                </c:pt>
                <c:pt idx="2">
                  <c:v>2.6843018091777731E-2</c:v>
                </c:pt>
                <c:pt idx="3">
                  <c:v>2.4975617570615342E-2</c:v>
                </c:pt>
                <c:pt idx="4">
                  <c:v>2.3389656045714247E-2</c:v>
                </c:pt>
                <c:pt idx="5">
                  <c:v>2.2028845717822185E-2</c:v>
                </c:pt>
                <c:pt idx="6">
                  <c:v>2.0850970737499964E-2</c:v>
                </c:pt>
                <c:pt idx="7">
                  <c:v>1.9823748396352908E-2</c:v>
                </c:pt>
                <c:pt idx="8">
                  <c:v>1.8922069921185156E-2</c:v>
                </c:pt>
                <c:pt idx="9">
                  <c:v>1.812611259631576E-2</c:v>
                </c:pt>
                <c:pt idx="10">
                  <c:v>1.7420018249199972E-2</c:v>
                </c:pt>
                <c:pt idx="11">
                  <c:v>1.6790949311587273E-2</c:v>
                </c:pt>
                <c:pt idx="12">
                  <c:v>1.6228402318545426E-2</c:v>
                </c:pt>
                <c:pt idx="13">
                  <c:v>1.5723700494695628E-2</c:v>
                </c:pt>
                <c:pt idx="14">
                  <c:v>1.5269613193888865E-2</c:v>
                </c:pt>
                <c:pt idx="15">
                  <c:v>1.4860066673359979E-2</c:v>
                </c:pt>
                <c:pt idx="16">
                  <c:v>1.4489921612307671E-2</c:v>
                </c:pt>
                <c:pt idx="17">
                  <c:v>1.4154800070790103E-2</c:v>
                </c:pt>
                <c:pt idx="18">
                  <c:v>1.3850949528857123E-2</c:v>
                </c:pt>
                <c:pt idx="19">
                  <c:v>1.3575135055517221E-2</c:v>
                </c:pt>
                <c:pt idx="20">
                  <c:v>1.3324553043911093E-2</c:v>
                </c:pt>
                <c:pt idx="21">
                  <c:v>1.3096761642903208E-2</c:v>
                </c:pt>
                <c:pt idx="22">
                  <c:v>1.2889624232749981E-2</c:v>
                </c:pt>
                <c:pt idx="23">
                  <c:v>1.2701263177919177E-2</c:v>
                </c:pt>
                <c:pt idx="24">
                  <c:v>1.2530021741176452E-2</c:v>
                </c:pt>
                <c:pt idx="25">
                  <c:v>1.23744325266857E-2</c:v>
                </c:pt>
                <c:pt idx="26">
                  <c:v>1.2233191182592577E-2</c:v>
                </c:pt>
                <c:pt idx="27">
                  <c:v>1.2105134368054037E-2</c:v>
                </c:pt>
                <c:pt idx="28">
                  <c:v>1.1989221199157879E-2</c:v>
                </c:pt>
                <c:pt idx="29">
                  <c:v>1.1884517549316225E-2</c:v>
                </c:pt>
                <c:pt idx="30">
                  <c:v>1.1790182704599986E-2</c:v>
                </c:pt>
                <c:pt idx="31">
                  <c:v>1.1705457971951206E-2</c:v>
                </c:pt>
                <c:pt idx="32">
                  <c:v>1.1629656914793637E-2</c:v>
                </c:pt>
                <c:pt idx="33">
                  <c:v>1.1562156951116266E-2</c:v>
                </c:pt>
                <c:pt idx="34">
                  <c:v>1.1502392097272713E-2</c:v>
                </c:pt>
                <c:pt idx="35">
                  <c:v>1.144984667927406E-2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04-42CB-B094-E2CAF5929EC7}"/>
            </c:ext>
          </c:extLst>
        </c:ser>
        <c:ser>
          <c:idx val="8"/>
          <c:order val="8"/>
          <c:tx>
            <c:strRef>
              <c:f>'Часть 2'!$T$14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2'!$T$15:$T$50</c:f>
              <c:numCache>
                <c:formatCode>General</c:formatCode>
                <c:ptCount val="36"/>
                <c:pt idx="0">
                  <c:v>4.3081992254704091E-2</c:v>
                </c:pt>
                <c:pt idx="1">
                  <c:v>3.9341857445676441E-2</c:v>
                </c:pt>
                <c:pt idx="2">
                  <c:v>3.6240479306053404E-2</c:v>
                </c:pt>
                <c:pt idx="3">
                  <c:v>3.3630452450587753E-2</c:v>
                </c:pt>
                <c:pt idx="4">
                  <c:v>3.1406487318388639E-2</c:v>
                </c:pt>
                <c:pt idx="5">
                  <c:v>2.9491371564802721E-2</c:v>
                </c:pt>
                <c:pt idx="6">
                  <c:v>2.7827195931340053E-2</c:v>
                </c:pt>
                <c:pt idx="7">
                  <c:v>2.6369676867390637E-2</c:v>
                </c:pt>
                <c:pt idx="8">
                  <c:v>2.5084371611368939E-2</c:v>
                </c:pt>
                <c:pt idx="9">
                  <c:v>2.3944088509391625E-2</c:v>
                </c:pt>
                <c:pt idx="10">
                  <c:v>2.2927074238352045E-2</c:v>
                </c:pt>
                <c:pt idx="11">
                  <c:v>2.2015718965259088E-2</c:v>
                </c:pt>
                <c:pt idx="12">
                  <c:v>2.1195614644938222E-2</c:v>
                </c:pt>
                <c:pt idx="13">
                  <c:v>2.0454858979201778E-2</c:v>
                </c:pt>
                <c:pt idx="14">
                  <c:v>1.9783533386226702E-2</c:v>
                </c:pt>
                <c:pt idx="15">
                  <c:v>1.9173306257281635E-2</c:v>
                </c:pt>
                <c:pt idx="16">
                  <c:v>1.8617127769593875E-2</c:v>
                </c:pt>
                <c:pt idx="17">
                  <c:v>1.8108992518579291E-2</c:v>
                </c:pt>
                <c:pt idx="18">
                  <c:v>1.7643753014594317E-2</c:v>
                </c:pt>
                <c:pt idx="19">
                  <c:v>1.7216971766566926E-2</c:v>
                </c:pt>
                <c:pt idx="20">
                  <c:v>1.682480294890136E-2</c:v>
                </c:pt>
                <c:pt idx="21">
                  <c:v>1.646389697156261E-2</c:v>
                </c:pt>
                <c:pt idx="22">
                  <c:v>1.6131322943270028E-2</c:v>
                </c:pt>
                <c:pt idx="23">
                  <c:v>1.5824505232292146E-2</c:v>
                </c:pt>
                <c:pt idx="24">
                  <c:v>1.5541171222395319E-2</c:v>
                </c:pt>
                <c:pt idx="25">
                  <c:v>1.5279308024915454E-2</c:v>
                </c:pt>
                <c:pt idx="26">
                  <c:v>1.503712640548447E-2</c:v>
                </c:pt>
                <c:pt idx="27">
                  <c:v>1.4813030560476781E-2</c:v>
                </c:pt>
                <c:pt idx="28">
                  <c:v>1.4605592665595813E-2</c:v>
                </c:pt>
                <c:pt idx="29">
                  <c:v>1.4413531340062586E-2</c:v>
                </c:pt>
                <c:pt idx="30">
                  <c:v>1.4235693341176022E-2</c:v>
                </c:pt>
                <c:pt idx="31">
                  <c:v>1.407103793771807E-2</c:v>
                </c:pt>
                <c:pt idx="32">
                  <c:v>1.3918623515729544E-2</c:v>
                </c:pt>
                <c:pt idx="33">
                  <c:v>1.3777596053247462E-2</c:v>
                </c:pt>
                <c:pt idx="34">
                  <c:v>1.3647179166669111E-2</c:v>
                </c:pt>
                <c:pt idx="35">
                  <c:v>1.3526665484267574E-2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04-42CB-B094-E2CAF5929EC7}"/>
            </c:ext>
          </c:extLst>
        </c:ser>
        <c:ser>
          <c:idx val="9"/>
          <c:order val="9"/>
          <c:tx>
            <c:strRef>
              <c:f>'Часть 2'!$U$14</c:f>
              <c:strCache>
                <c:ptCount val="1"/>
                <c:pt idx="0">
                  <c:v>0,055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2'!$U$15:$U$50</c:f>
              <c:numCache>
                <c:formatCode>General</c:formatCode>
                <c:ptCount val="36"/>
                <c:pt idx="0">
                  <c:v>5.6952265720517127E-2</c:v>
                </c:pt>
                <c:pt idx="1">
                  <c:v>5.193515969265193E-2</c:v>
                </c:pt>
                <c:pt idx="2">
                  <c:v>4.776823879176427E-2</c:v>
                </c:pt>
                <c:pt idx="3">
                  <c:v>4.4255306450090098E-2</c:v>
                </c:pt>
                <c:pt idx="4">
                  <c:v>4.1256222262083656E-2</c:v>
                </c:pt>
                <c:pt idx="5">
                  <c:v>3.8668216597011411E-2</c:v>
                </c:pt>
                <c:pt idx="6">
                  <c:v>3.6414212231823201E-2</c:v>
                </c:pt>
                <c:pt idx="7">
                  <c:v>3.4435267760657126E-2</c:v>
                </c:pt>
                <c:pt idx="8">
                  <c:v>3.2685539867842846E-2</c:v>
                </c:pt>
                <c:pt idx="9">
                  <c:v>3.1128836462061642E-2</c:v>
                </c:pt>
                <c:pt idx="10">
                  <c:v>2.9736203870258566E-2</c:v>
                </c:pt>
                <c:pt idx="11">
                  <c:v>2.8484203404722443E-2</c:v>
                </c:pt>
                <c:pt idx="12">
                  <c:v>2.7353657957325965E-2</c:v>
                </c:pt>
                <c:pt idx="13">
                  <c:v>2.6328725569181356E-2</c:v>
                </c:pt>
                <c:pt idx="14">
                  <c:v>2.5396204607882136E-2</c:v>
                </c:pt>
                <c:pt idx="15">
                  <c:v>2.454500570220685E-2</c:v>
                </c:pt>
                <c:pt idx="16">
                  <c:v>2.3765745538045051E-2</c:v>
                </c:pt>
                <c:pt idx="17">
                  <c:v>2.3050430921895231E-2</c:v>
                </c:pt>
                <c:pt idx="18">
                  <c:v>2.239221054504183E-2</c:v>
                </c:pt>
                <c:pt idx="19">
                  <c:v>2.1785178106867972E-2</c:v>
                </c:pt>
                <c:pt idx="20">
                  <c:v>2.1224214813505705E-2</c:v>
                </c:pt>
                <c:pt idx="21">
                  <c:v>2.0704862360618428E-2</c:v>
                </c:pt>
                <c:pt idx="22">
                  <c:v>2.0223219731911601E-2</c:v>
                </c:pt>
                <c:pt idx="23">
                  <c:v>1.9775858761550642E-2</c:v>
                </c:pt>
                <c:pt idx="24">
                  <c:v>1.9359754597328565E-2</c:v>
                </c:pt>
                <c:pt idx="25">
                  <c:v>1.8972228084433464E-2</c:v>
                </c:pt>
                <c:pt idx="26">
                  <c:v>1.8610897751921422E-2</c:v>
                </c:pt>
                <c:pt idx="27">
                  <c:v>1.8273639585166791E-2</c:v>
                </c:pt>
                <c:pt idx="28">
                  <c:v>1.7958553150030823E-2</c:v>
                </c:pt>
                <c:pt idx="29">
                  <c:v>1.76639329286967E-2</c:v>
                </c:pt>
                <c:pt idx="30">
                  <c:v>1.7388243955129282E-2</c:v>
                </c:pt>
                <c:pt idx="31">
                  <c:v>1.713010101607735E-2</c:v>
                </c:pt>
                <c:pt idx="32">
                  <c:v>1.688825082336122E-2</c:v>
                </c:pt>
                <c:pt idx="33">
                  <c:v>1.6661556673748169E-2</c:v>
                </c:pt>
                <c:pt idx="34">
                  <c:v>1.6448985200662982E-2</c:v>
                </c:pt>
                <c:pt idx="35">
                  <c:v>1.6249594892337137E-2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04-42CB-B094-E2CAF5929EC7}"/>
            </c:ext>
          </c:extLst>
        </c:ser>
        <c:ser>
          <c:idx val="10"/>
          <c:order val="10"/>
          <c:tx>
            <c:strRef>
              <c:f>'Часть 2'!$V$14</c:f>
              <c:strCache>
                <c:ptCount val="1"/>
                <c:pt idx="0">
                  <c:v>0,06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2'!$V$15:$V$50</c:f>
              <c:numCache>
                <c:formatCode>General</c:formatCode>
                <c:ptCount val="36"/>
                <c:pt idx="0">
                  <c:v>7.3618964027256678E-2</c:v>
                </c:pt>
                <c:pt idx="1">
                  <c:v>6.7073339218369707E-2</c:v>
                </c:pt>
                <c:pt idx="2">
                  <c:v>6.1631485934213887E-2</c:v>
                </c:pt>
                <c:pt idx="3">
                  <c:v>5.7038687669082051E-2</c:v>
                </c:pt>
                <c:pt idx="4">
                  <c:v>5.3113004061754759E-2</c:v>
                </c:pt>
                <c:pt idx="5">
                  <c:v>4.9721012180671119E-2</c:v>
                </c:pt>
                <c:pt idx="6">
                  <c:v>4.6762644827160423E-2</c:v>
                </c:pt>
                <c:pt idx="7">
                  <c:v>4.416138002576863E-2</c:v>
                </c:pt>
                <c:pt idx="8">
                  <c:v>4.1857700684475932E-2</c:v>
                </c:pt>
                <c:pt idx="9">
                  <c:v>3.9804619625371934E-2</c:v>
                </c:pt>
                <c:pt idx="10">
                  <c:v>3.7964547106128337E-2</c:v>
                </c:pt>
                <c:pt idx="11">
                  <c:v>3.6307053335336507E-2</c:v>
                </c:pt>
                <c:pt idx="12">
                  <c:v>3.4807241210934849E-2</c:v>
                </c:pt>
                <c:pt idx="13">
                  <c:v>3.3444543561655077E-2</c:v>
                </c:pt>
                <c:pt idx="14">
                  <c:v>3.2201821078106943E-2</c:v>
                </c:pt>
                <c:pt idx="15">
                  <c:v>3.1064676740402669E-2</c:v>
                </c:pt>
                <c:pt idx="16">
                  <c:v>3.0020928454791027E-2</c:v>
                </c:pt>
                <c:pt idx="17">
                  <c:v>2.9060198882150615E-2</c:v>
                </c:pt>
                <c:pt idx="18">
                  <c:v>2.8173593160377378E-2</c:v>
                </c:pt>
                <c:pt idx="19">
                  <c:v>2.7353443304898851E-2</c:v>
                </c:pt>
                <c:pt idx="20">
                  <c:v>2.6593103729085559E-2</c:v>
                </c:pt>
                <c:pt idx="21">
                  <c:v>2.5886786341356993E-2</c:v>
                </c:pt>
                <c:pt idx="22">
                  <c:v>2.5229426561580212E-2</c:v>
                </c:pt>
                <c:pt idx="23">
                  <c:v>2.4616573698123239E-2</c:v>
                </c:pt>
                <c:pt idx="24">
                  <c:v>2.4044300670134317E-2</c:v>
                </c:pt>
                <c:pt idx="25">
                  <c:v>2.3509129206001903E-2</c:v>
                </c:pt>
                <c:pt idx="26">
                  <c:v>2.3007967508737966E-2</c:v>
                </c:pt>
                <c:pt idx="27">
                  <c:v>2.2538058029677475E-2</c:v>
                </c:pt>
                <c:pt idx="28">
                  <c:v>2.2096933488435964E-2</c:v>
                </c:pt>
                <c:pt idx="29">
                  <c:v>2.1682379659027348E-2</c:v>
                </c:pt>
                <c:pt idx="30">
                  <c:v>2.1292403738064167E-2</c:v>
                </c:pt>
                <c:pt idx="31">
                  <c:v>2.0925207342001626E-2</c:v>
                </c:pt>
                <c:pt idx="32">
                  <c:v>2.0579163361918253E-2</c:v>
                </c:pt>
                <c:pt idx="33">
                  <c:v>2.025279604786202E-2</c:v>
                </c:pt>
                <c:pt idx="34">
                  <c:v>1.9944763808967425E-2</c:v>
                </c:pt>
                <c:pt idx="35">
                  <c:v>1.9653844306890371E-2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04-42CB-B094-E2CAF5929EC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27787616"/>
        <c:axId val="1597418624"/>
        <c:axId val="1604536320"/>
      </c:surface3DChart>
      <c:catAx>
        <c:axId val="13277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418624"/>
        <c:crosses val="autoZero"/>
        <c:auto val="1"/>
        <c:lblAlgn val="ctr"/>
        <c:lblOffset val="100"/>
        <c:noMultiLvlLbl val="0"/>
      </c:catAx>
      <c:valAx>
        <c:axId val="15974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787616"/>
        <c:crosses val="autoZero"/>
        <c:crossBetween val="midCat"/>
      </c:valAx>
      <c:serAx>
        <c:axId val="160453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418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804333</xdr:colOff>
      <xdr:row>14</xdr:row>
      <xdr:rowOff>16935</xdr:rowOff>
    </xdr:from>
    <xdr:to>
      <xdr:col>9</xdr:col>
      <xdr:colOff>76199</xdr:colOff>
      <xdr:row>38</xdr:row>
      <xdr:rowOff>93133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30268E-A975-80C4-8928-DFB085B3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tabSelected="1" workbookViewId="0">
      <selection activeCell="K11" sqref="K11"/>
    </sheetView>
  </sheetViews>
  <sheetFormatPr defaultRowHeight="14.4" x14ac:dyDescent="0.3"/>
  <cols>
    <col min="2" max="2" width="18.109375" customWidth="1"/>
    <col min="11" max="11" width="25.88671875" customWidth="1"/>
    <col min="12" max="12" width="19" customWidth="1"/>
    <col min="13" max="13" width="15.33203125" customWidth="1"/>
  </cols>
  <sheetData>
    <row r="1" spans="2:12" x14ac:dyDescent="0.3">
      <c r="D1" s="2" t="s">
        <v>0</v>
      </c>
      <c r="E1" s="1"/>
      <c r="F1" s="1"/>
      <c r="G1" s="1"/>
      <c r="H1" s="1"/>
      <c r="I1" s="1"/>
      <c r="J1" s="1"/>
      <c r="K1" s="1"/>
      <c r="L1" s="1"/>
    </row>
    <row r="2" spans="2:12" x14ac:dyDescent="0.3">
      <c r="D2" s="1"/>
      <c r="E2" s="1"/>
      <c r="F2" s="1"/>
      <c r="G2" s="1"/>
      <c r="H2" s="1"/>
      <c r="I2" s="1"/>
      <c r="J2" s="1"/>
      <c r="K2" s="1"/>
      <c r="L2" s="1"/>
    </row>
    <row r="4" spans="2:12" x14ac:dyDescent="0.3">
      <c r="B4" t="s">
        <v>7</v>
      </c>
      <c r="E4" s="14" t="s">
        <v>25</v>
      </c>
      <c r="F4" s="7"/>
      <c r="G4" s="7"/>
      <c r="H4" s="7"/>
      <c r="I4" s="7"/>
      <c r="J4" s="7"/>
      <c r="K4" s="4"/>
    </row>
    <row r="5" spans="2:12" x14ac:dyDescent="0.3">
      <c r="B5" t="s">
        <v>6</v>
      </c>
      <c r="E5" s="11"/>
      <c r="F5" s="7" t="s">
        <v>2</v>
      </c>
      <c r="G5" s="7"/>
      <c r="H5" s="7"/>
      <c r="I5" s="7"/>
      <c r="J5" s="7"/>
      <c r="K5" s="4"/>
      <c r="L5" s="12" t="s">
        <v>3</v>
      </c>
    </row>
    <row r="6" spans="2:12" x14ac:dyDescent="0.3">
      <c r="E6" s="11" t="s">
        <v>1</v>
      </c>
      <c r="F6" s="11">
        <v>1</v>
      </c>
      <c r="G6" s="11">
        <v>2</v>
      </c>
      <c r="H6" s="11">
        <v>3</v>
      </c>
      <c r="I6" s="11">
        <v>4</v>
      </c>
      <c r="J6" s="11">
        <v>5</v>
      </c>
      <c r="K6" s="4"/>
      <c r="L6" s="12">
        <v>30</v>
      </c>
    </row>
    <row r="7" spans="2:12" x14ac:dyDescent="0.3">
      <c r="E7" s="11">
        <v>1</v>
      </c>
      <c r="F7" s="11">
        <v>15</v>
      </c>
      <c r="G7" s="11">
        <v>0</v>
      </c>
      <c r="H7" s="11">
        <v>14</v>
      </c>
      <c r="I7" s="11">
        <v>23</v>
      </c>
      <c r="J7" s="11">
        <v>0</v>
      </c>
      <c r="K7" s="4"/>
      <c r="L7" s="4"/>
    </row>
    <row r="8" spans="2:12" x14ac:dyDescent="0.3">
      <c r="E8" s="11">
        <v>2</v>
      </c>
      <c r="F8" s="11">
        <v>0</v>
      </c>
      <c r="G8" s="11">
        <v>20</v>
      </c>
      <c r="H8" s="11">
        <v>50</v>
      </c>
      <c r="I8" s="11">
        <v>18</v>
      </c>
      <c r="J8" s="11">
        <v>10</v>
      </c>
      <c r="K8" s="4"/>
      <c r="L8" s="4"/>
    </row>
    <row r="9" spans="2:12" x14ac:dyDescent="0.3">
      <c r="E9" s="11">
        <v>3</v>
      </c>
      <c r="F9" s="11">
        <v>11</v>
      </c>
      <c r="G9" s="11">
        <v>10</v>
      </c>
      <c r="H9" s="11">
        <v>0</v>
      </c>
      <c r="I9" s="11">
        <v>40</v>
      </c>
      <c r="J9" s="11">
        <v>10</v>
      </c>
      <c r="K9" s="4"/>
      <c r="L9" s="13" t="s">
        <v>4</v>
      </c>
    </row>
    <row r="10" spans="2:12" x14ac:dyDescent="0.3">
      <c r="E10" s="4"/>
      <c r="F10" s="4"/>
      <c r="G10" s="4"/>
      <c r="H10" s="4"/>
      <c r="I10" s="4"/>
      <c r="J10" s="4"/>
      <c r="K10" s="4"/>
      <c r="L10" s="13">
        <f>MAX(F17:J17)</f>
        <v>0.91999164219370266</v>
      </c>
    </row>
    <row r="11" spans="2:12" x14ac:dyDescent="0.3">
      <c r="E11" s="7" t="s">
        <v>29</v>
      </c>
      <c r="F11" s="7"/>
      <c r="G11" s="7"/>
      <c r="H11" s="7"/>
      <c r="I11" s="7"/>
      <c r="J11" s="7"/>
      <c r="K11" s="4"/>
    </row>
    <row r="12" spans="2:12" x14ac:dyDescent="0.3">
      <c r="E12" s="11"/>
      <c r="F12" s="7" t="s">
        <v>30</v>
      </c>
      <c r="G12" s="7"/>
      <c r="H12" s="7"/>
      <c r="I12" s="7"/>
      <c r="J12" s="7"/>
      <c r="K12" s="4"/>
    </row>
    <row r="13" spans="2:12" x14ac:dyDescent="0.3">
      <c r="E13" s="11" t="s">
        <v>1</v>
      </c>
      <c r="F13" s="11">
        <v>1</v>
      </c>
      <c r="G13" s="11">
        <v>2</v>
      </c>
      <c r="H13" s="11">
        <v>3</v>
      </c>
      <c r="I13" s="11">
        <v>4</v>
      </c>
      <c r="J13" s="11">
        <v>5</v>
      </c>
      <c r="K13" s="4"/>
    </row>
    <row r="14" spans="2:12" x14ac:dyDescent="0.3">
      <c r="E14" s="11">
        <v>1</v>
      </c>
      <c r="F14" s="15">
        <v>0.73553487067026568</v>
      </c>
      <c r="G14" s="15">
        <v>0</v>
      </c>
      <c r="H14" s="15">
        <v>0.5975024943811893</v>
      </c>
      <c r="I14" s="15">
        <v>0.46095400080910337</v>
      </c>
      <c r="J14" s="15">
        <v>0</v>
      </c>
      <c r="K14" s="4"/>
    </row>
    <row r="15" spans="2:12" x14ac:dyDescent="0.3">
      <c r="E15" s="11">
        <v>2</v>
      </c>
      <c r="F15" s="15">
        <v>0</v>
      </c>
      <c r="G15" s="15">
        <v>0.51760132519093849</v>
      </c>
      <c r="H15" s="15">
        <v>0.32248914781251337</v>
      </c>
      <c r="I15" s="15">
        <v>0</v>
      </c>
      <c r="J15" s="15">
        <v>0.35235161055555692</v>
      </c>
      <c r="K15" s="4"/>
    </row>
    <row r="16" spans="2:12" x14ac:dyDescent="0.3">
      <c r="E16" s="11">
        <v>3</v>
      </c>
      <c r="F16" s="19">
        <v>0.18294897408447686</v>
      </c>
      <c r="G16" s="19">
        <v>0.40089912219635132</v>
      </c>
      <c r="H16" s="19">
        <v>0</v>
      </c>
      <c r="I16" s="19">
        <v>0.45755516313045985</v>
      </c>
      <c r="J16" s="19">
        <v>0.567636353788885</v>
      </c>
      <c r="K16" s="4"/>
    </row>
    <row r="17" spans="5:11" x14ac:dyDescent="0.3">
      <c r="E17" s="11"/>
      <c r="F17" s="20">
        <f t="shared" ref="F17:H17" si="0">SUM(F14:F16)</f>
        <v>0.91848384475474254</v>
      </c>
      <c r="G17" s="20">
        <f t="shared" si="0"/>
        <v>0.91850044738728975</v>
      </c>
      <c r="H17" s="20">
        <f t="shared" si="0"/>
        <v>0.91999164219370266</v>
      </c>
      <c r="I17" s="20">
        <f>SUM(I14:I16)</f>
        <v>0.91850916393956328</v>
      </c>
      <c r="J17" s="20">
        <f>SUM(J14:J16)</f>
        <v>0.91998796434444197</v>
      </c>
      <c r="K17" s="20" t="s">
        <v>32</v>
      </c>
    </row>
    <row r="18" spans="5:11" x14ac:dyDescent="0.3">
      <c r="E18" s="16"/>
      <c r="F18" s="4"/>
      <c r="G18" s="4"/>
      <c r="H18" s="4"/>
      <c r="I18" s="4"/>
      <c r="J18" s="4"/>
      <c r="K18" s="4"/>
    </row>
    <row r="19" spans="5:11" x14ac:dyDescent="0.3">
      <c r="E19" s="11"/>
      <c r="F19" s="7" t="s">
        <v>31</v>
      </c>
      <c r="G19" s="7"/>
      <c r="H19" s="7"/>
      <c r="I19" s="7"/>
      <c r="J19" s="7"/>
      <c r="K19" s="4"/>
    </row>
    <row r="20" spans="5:11" x14ac:dyDescent="0.3">
      <c r="E20" s="11" t="s">
        <v>1</v>
      </c>
      <c r="F20" s="11">
        <v>1</v>
      </c>
      <c r="G20" s="11">
        <v>2</v>
      </c>
      <c r="H20" s="11">
        <v>3</v>
      </c>
      <c r="I20" s="11">
        <v>4</v>
      </c>
      <c r="J20" s="11">
        <v>5</v>
      </c>
      <c r="K20" s="17" t="s">
        <v>5</v>
      </c>
    </row>
    <row r="21" spans="5:11" x14ac:dyDescent="0.3">
      <c r="E21" s="11">
        <v>1</v>
      </c>
      <c r="F21" s="18">
        <f>F14*F7</f>
        <v>11.033023060053985</v>
      </c>
      <c r="G21" s="18">
        <f>G14*G7</f>
        <v>0</v>
      </c>
      <c r="H21" s="18">
        <f>H14*H7</f>
        <v>8.3650349213366511</v>
      </c>
      <c r="I21" s="18">
        <f>I14*I7</f>
        <v>10.601942018609378</v>
      </c>
      <c r="J21" s="18">
        <f>J14*J7</f>
        <v>0</v>
      </c>
      <c r="K21" s="17">
        <f>SUM(F21:J21)</f>
        <v>30.000000000000014</v>
      </c>
    </row>
    <row r="22" spans="5:11" x14ac:dyDescent="0.3">
      <c r="E22" s="11">
        <v>2</v>
      </c>
      <c r="F22" s="18">
        <f>F15*F8</f>
        <v>0</v>
      </c>
      <c r="G22" s="18">
        <f>G15*G8</f>
        <v>10.35202650381877</v>
      </c>
      <c r="H22" s="18">
        <f>H15*H8</f>
        <v>16.124457390625668</v>
      </c>
      <c r="I22" s="18">
        <f>I15*I8</f>
        <v>0</v>
      </c>
      <c r="J22" s="18">
        <f>J15*J8</f>
        <v>3.523516105555569</v>
      </c>
      <c r="K22" s="17">
        <f t="shared" ref="K22:K23" si="1">SUM(F22:J22)</f>
        <v>30.000000000000007</v>
      </c>
    </row>
    <row r="23" spans="5:11" x14ac:dyDescent="0.3">
      <c r="E23" s="11">
        <v>3</v>
      </c>
      <c r="F23" s="18">
        <f>F16*F9</f>
        <v>2.0124387149292455</v>
      </c>
      <c r="G23" s="18">
        <f>G16*G9</f>
        <v>4.0089912219635133</v>
      </c>
      <c r="H23" s="18">
        <f>H16*H9</f>
        <v>0</v>
      </c>
      <c r="I23" s="18">
        <f>I16*I9</f>
        <v>18.302206525218395</v>
      </c>
      <c r="J23" s="18">
        <f>J16*J9</f>
        <v>5.6763635378888502</v>
      </c>
      <c r="K23" s="17">
        <f t="shared" si="1"/>
        <v>30.000000000000004</v>
      </c>
    </row>
  </sheetData>
  <mergeCells count="6">
    <mergeCell ref="F5:J5"/>
    <mergeCell ref="D1:L2"/>
    <mergeCell ref="E11:J11"/>
    <mergeCell ref="F12:J12"/>
    <mergeCell ref="F19:J19"/>
    <mergeCell ref="E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74F4-D009-481E-8296-4C8EF3AE80AA}">
  <dimension ref="A1:V50"/>
  <sheetViews>
    <sheetView topLeftCell="A3" zoomScale="90" zoomScaleNormal="90" workbookViewId="0">
      <selection activeCell="L17" sqref="L17"/>
    </sheetView>
  </sheetViews>
  <sheetFormatPr defaultRowHeight="14.4" x14ac:dyDescent="0.3"/>
  <cols>
    <col min="1" max="1" width="25.109375" customWidth="1"/>
    <col min="2" max="2" width="9.33203125" bestFit="1" customWidth="1"/>
    <col min="3" max="3" width="11" bestFit="1" customWidth="1"/>
    <col min="4" max="4" width="18.77734375" customWidth="1"/>
    <col min="5" max="5" width="20.21875" customWidth="1"/>
    <col min="7" max="7" width="7.88671875" bestFit="1" customWidth="1"/>
    <col min="8" max="8" width="12" bestFit="1" customWidth="1"/>
    <col min="12" max="12" width="13.88671875" bestFit="1" customWidth="1"/>
  </cols>
  <sheetData>
    <row r="1" spans="1:22" x14ac:dyDescent="0.3">
      <c r="B1" s="7" t="s">
        <v>25</v>
      </c>
      <c r="C1" s="7"/>
      <c r="D1" s="3"/>
      <c r="E1" s="3"/>
      <c r="F1" s="3"/>
      <c r="G1" s="3"/>
      <c r="H1" s="3"/>
    </row>
    <row r="2" spans="1:22" x14ac:dyDescent="0.3">
      <c r="B2" s="8" t="s">
        <v>23</v>
      </c>
      <c r="C2" s="8" t="s">
        <v>24</v>
      </c>
      <c r="D2" s="3"/>
      <c r="E2" s="3"/>
      <c r="F2" s="3"/>
      <c r="G2" s="3"/>
      <c r="H2" s="3"/>
    </row>
    <row r="3" spans="1:22" x14ac:dyDescent="0.3">
      <c r="B3" s="8" t="s">
        <v>16</v>
      </c>
      <c r="C3" s="8">
        <v>110</v>
      </c>
      <c r="D3" s="3"/>
      <c r="E3" s="3"/>
      <c r="F3" s="3"/>
      <c r="G3" s="3"/>
      <c r="H3" s="3"/>
    </row>
    <row r="4" spans="1:22" x14ac:dyDescent="0.3">
      <c r="B4" s="8" t="s">
        <v>8</v>
      </c>
      <c r="C4" s="8">
        <v>110</v>
      </c>
      <c r="D4" s="3"/>
      <c r="E4" s="3"/>
      <c r="F4" s="3"/>
      <c r="G4" s="8" t="s">
        <v>17</v>
      </c>
      <c r="H4" s="8">
        <f>C3*(C5+C6)*SIN(3.14/4)</f>
        <v>7619.5754523158448</v>
      </c>
    </row>
    <row r="5" spans="1:22" x14ac:dyDescent="0.3">
      <c r="B5" s="8" t="s">
        <v>9</v>
      </c>
      <c r="C5" s="8">
        <v>86</v>
      </c>
      <c r="D5" s="3"/>
      <c r="E5" s="3"/>
      <c r="F5" s="3"/>
      <c r="G5" s="8" t="s">
        <v>14</v>
      </c>
      <c r="H5" s="8">
        <f>H4*C12*(0.3/(2*0.35))</f>
        <v>350</v>
      </c>
    </row>
    <row r="6" spans="1:22" x14ac:dyDescent="0.3">
      <c r="B6" s="8" t="s">
        <v>10</v>
      </c>
      <c r="C6" s="8">
        <v>12</v>
      </c>
      <c r="D6" s="7" t="s">
        <v>28</v>
      </c>
      <c r="E6" s="7"/>
      <c r="F6" s="3"/>
      <c r="G6" s="8" t="s">
        <v>18</v>
      </c>
      <c r="H6" s="8">
        <f>1.02*10^7*((C12*C8^3*3.14*C3)/(C9*C6))</f>
        <v>9.8296302937233477</v>
      </c>
    </row>
    <row r="7" spans="1:22" x14ac:dyDescent="0.3">
      <c r="B7" s="8" t="s">
        <v>11</v>
      </c>
      <c r="C7" s="8">
        <v>0.78500000000000003</v>
      </c>
      <c r="D7" s="8" t="s">
        <v>26</v>
      </c>
      <c r="E7" s="8" t="s">
        <v>27</v>
      </c>
      <c r="F7" s="3"/>
      <c r="G7" s="8" t="s">
        <v>19</v>
      </c>
      <c r="H7" s="8">
        <f>0.055*10^-16*C9*C3^3*(C11/C8)*(3.14*C4-2*C5*C7)</f>
        <v>3.160621529442896E-3</v>
      </c>
    </row>
    <row r="8" spans="1:22" x14ac:dyDescent="0.3">
      <c r="A8" s="6" t="s">
        <v>29</v>
      </c>
      <c r="B8" s="5" t="s">
        <v>12</v>
      </c>
      <c r="C8" s="5">
        <v>1.4618201916805858E-2</v>
      </c>
      <c r="D8" s="9">
        <v>0.01</v>
      </c>
      <c r="E8" s="10">
        <v>0.06</v>
      </c>
      <c r="F8" s="3"/>
      <c r="G8" s="8" t="s">
        <v>20</v>
      </c>
      <c r="H8" s="8">
        <f>10^-3*H6*C12</f>
        <v>1.0535405098063434E-3</v>
      </c>
    </row>
    <row r="9" spans="1:22" x14ac:dyDescent="0.3">
      <c r="A9" s="6"/>
      <c r="B9" s="5" t="s">
        <v>13</v>
      </c>
      <c r="C9" s="5">
        <v>10</v>
      </c>
      <c r="D9" s="9">
        <v>10</v>
      </c>
      <c r="E9" s="10">
        <v>45</v>
      </c>
      <c r="F9" s="3"/>
      <c r="G9" s="3"/>
      <c r="H9" s="3"/>
    </row>
    <row r="10" spans="1:22" x14ac:dyDescent="0.3">
      <c r="B10" s="8" t="s">
        <v>14</v>
      </c>
      <c r="C10" s="8">
        <v>350</v>
      </c>
      <c r="D10" s="3"/>
      <c r="E10" s="3"/>
      <c r="F10" s="3"/>
      <c r="G10" s="7" t="s">
        <v>4</v>
      </c>
      <c r="H10" s="7"/>
    </row>
    <row r="11" spans="1:22" x14ac:dyDescent="0.3">
      <c r="B11" s="8" t="s">
        <v>15</v>
      </c>
      <c r="C11" s="8">
        <v>3000</v>
      </c>
      <c r="D11" s="3"/>
      <c r="E11" s="3"/>
      <c r="F11" s="3"/>
      <c r="G11" s="8" t="s">
        <v>22</v>
      </c>
      <c r="H11" s="8">
        <f>H7+H8</f>
        <v>4.2141620392492397E-3</v>
      </c>
    </row>
    <row r="12" spans="1:22" x14ac:dyDescent="0.3">
      <c r="B12" s="8" t="s">
        <v>21</v>
      </c>
      <c r="C12" s="8">
        <f>(C10/H4)*((2*0.35)/0.3)</f>
        <v>0.10718007476629872</v>
      </c>
      <c r="D12" s="3"/>
      <c r="E12" s="3"/>
      <c r="F12" s="3"/>
      <c r="G12" s="3"/>
      <c r="H12" s="3"/>
    </row>
    <row r="14" spans="1:22" x14ac:dyDescent="0.3">
      <c r="L14">
        <v>0.01</v>
      </c>
      <c r="M14">
        <v>1.4999999999999999E-2</v>
      </c>
      <c r="N14">
        <v>0.02</v>
      </c>
      <c r="O14">
        <v>2.5000000000000001E-2</v>
      </c>
      <c r="P14">
        <v>0.03</v>
      </c>
      <c r="Q14">
        <v>3.5000000000000003E-2</v>
      </c>
      <c r="R14">
        <v>0.04</v>
      </c>
      <c r="S14">
        <v>4.5000000000000005E-2</v>
      </c>
      <c r="T14">
        <v>0.05</v>
      </c>
      <c r="U14">
        <v>5.5E-2</v>
      </c>
      <c r="V14">
        <v>6.0000000000000005E-2</v>
      </c>
    </row>
    <row r="15" spans="1:22" x14ac:dyDescent="0.3">
      <c r="K15">
        <v>10</v>
      </c>
      <c r="L15">
        <f>0.055*10^-16*$K15*$C$3^3*($C$11/L$14)*(3.14*$C$4-2*$C$5*$C$7)      +  10^-3*(1.02*10^7*(($C$12*L$14^3*3.14*$C$3)/($K15*$C$6)))*$C$12</f>
        <v>4.9575238914456327E-3</v>
      </c>
      <c r="M15">
        <f t="shared" ref="M15:V15" si="0">0.055*10^-16*$K15*$C$3^3*($C$11/M$14)*(3.14*$C$4-2*$C$5*$C$7)      +  10^-3*(1.02*10^7*(($C$12*M$14^3*3.14*$C$3)/($K15*$C$6)))*$C$12</f>
        <v>4.2184379648790103E-3</v>
      </c>
      <c r="N15">
        <f t="shared" si="0"/>
        <v>5.0082383565650621E-3</v>
      </c>
      <c r="O15">
        <f t="shared" si="0"/>
        <v>7.1178466705880111E-3</v>
      </c>
      <c r="P15">
        <f t="shared" si="0"/>
        <v>1.0646201869032082E-2</v>
      </c>
      <c r="Q15">
        <f t="shared" si="0"/>
        <v>1.5780247873410074E-2</v>
      </c>
      <c r="R15">
        <f t="shared" si="0"/>
        <v>2.2739930465020493E-2</v>
      </c>
      <c r="S15">
        <f t="shared" si="0"/>
        <v>3.1759862918399946E-2</v>
      </c>
      <c r="T15">
        <f t="shared" si="0"/>
        <v>4.3081992254704091E-2</v>
      </c>
      <c r="U15">
        <f t="shared" si="0"/>
        <v>5.6952265720517127E-2</v>
      </c>
      <c r="V15">
        <f t="shared" si="0"/>
        <v>7.3618964027256678E-2</v>
      </c>
    </row>
    <row r="16" spans="1:22" x14ac:dyDescent="0.3">
      <c r="K16">
        <v>11</v>
      </c>
      <c r="L16">
        <f t="shared" ref="L16:V50" si="1">0.055*10^-16*$K16*$C$3^3*($C$11/L$14)*(3.14*$C$4-2*$C$5*$C$7)      +  10^-3*(1.02*10^7*(($C$12*L$14^3*3.14*$C$3)/($K16*$C$6)))*$C$12</f>
        <v>5.3888896083142115E-3</v>
      </c>
      <c r="M16">
        <f t="shared" si="1"/>
        <v>4.4229767424354641E-3</v>
      </c>
      <c r="N16">
        <f t="shared" si="1"/>
        <v>4.9939688140136912E-3</v>
      </c>
      <c r="O16">
        <f t="shared" si="1"/>
        <v>6.8235895833345557E-3</v>
      </c>
      <c r="P16">
        <f t="shared" si="1"/>
        <v>9.9723819044837108E-3</v>
      </c>
      <c r="Q16">
        <f t="shared" si="1"/>
        <v>1.4597694086918252E-2</v>
      </c>
      <c r="R16">
        <f t="shared" si="1"/>
        <v>2.0893176485859533E-2</v>
      </c>
      <c r="S16">
        <f t="shared" si="1"/>
        <v>2.9068613699090855E-2</v>
      </c>
      <c r="T16">
        <f t="shared" si="1"/>
        <v>3.9341857445676441E-2</v>
      </c>
      <c r="U16">
        <f t="shared" si="1"/>
        <v>5.193515969265193E-2</v>
      </c>
      <c r="V16">
        <f t="shared" si="1"/>
        <v>6.7073339218369707E-2</v>
      </c>
    </row>
    <row r="17" spans="11:22" x14ac:dyDescent="0.3">
      <c r="K17">
        <v>12</v>
      </c>
      <c r="L17">
        <f t="shared" si="1"/>
        <v>5.8253653785380281E-3</v>
      </c>
      <c r="M17">
        <f t="shared" si="1"/>
        <v>4.6447619500658427E-3</v>
      </c>
      <c r="N17">
        <f t="shared" si="1"/>
        <v>5.0205796983042181E-3</v>
      </c>
      <c r="O17">
        <f t="shared" si="1"/>
        <v>6.609177079756676E-3</v>
      </c>
      <c r="P17">
        <f t="shared" si="1"/>
        <v>9.4365333805267338E-3</v>
      </c>
      <c r="Q17">
        <f t="shared" si="1"/>
        <v>1.3634233838032205E-2</v>
      </c>
      <c r="R17">
        <f t="shared" si="1"/>
        <v>1.9373465921433741E-2</v>
      </c>
      <c r="S17">
        <f t="shared" si="1"/>
        <v>2.6843018091777731E-2</v>
      </c>
      <c r="T17">
        <f t="shared" si="1"/>
        <v>3.6240479306053404E-2</v>
      </c>
      <c r="U17">
        <f t="shared" si="1"/>
        <v>4.776823879176427E-2</v>
      </c>
      <c r="V17">
        <f t="shared" si="1"/>
        <v>6.1631485934213887E-2</v>
      </c>
    </row>
    <row r="18" spans="11:22" x14ac:dyDescent="0.3">
      <c r="K18">
        <v>13</v>
      </c>
      <c r="L18">
        <f t="shared" si="1"/>
        <v>6.265771959035102E-3</v>
      </c>
      <c r="M18">
        <f t="shared" si="1"/>
        <v>4.8798136423684694E-3</v>
      </c>
      <c r="N18">
        <f t="shared" si="1"/>
        <v>5.0786370647808166E-3</v>
      </c>
      <c r="O18">
        <f t="shared" si="1"/>
        <v>6.4561834866984687E-3</v>
      </c>
      <c r="P18">
        <f t="shared" si="1"/>
        <v>9.0068167339477541E-3</v>
      </c>
      <c r="Q18">
        <f t="shared" si="1"/>
        <v>1.2839307079612146E-2</v>
      </c>
      <c r="R18">
        <f t="shared" si="1"/>
        <v>1.8105327214496529E-2</v>
      </c>
      <c r="S18">
        <f t="shared" si="1"/>
        <v>2.4975617570615342E-2</v>
      </c>
      <c r="T18">
        <f t="shared" si="1"/>
        <v>3.3630452450587753E-2</v>
      </c>
      <c r="U18">
        <f t="shared" si="1"/>
        <v>4.4255306450090098E-2</v>
      </c>
      <c r="V18">
        <f t="shared" si="1"/>
        <v>5.7038687669082051E-2</v>
      </c>
    </row>
    <row r="19" spans="11:22" x14ac:dyDescent="0.3">
      <c r="K19">
        <v>14</v>
      </c>
      <c r="L19">
        <f t="shared" si="1"/>
        <v>6.7092670333183087E-3</v>
      </c>
      <c r="M19">
        <f t="shared" si="1"/>
        <v>5.1252890011992932E-3</v>
      </c>
      <c r="N19">
        <f t="shared" si="1"/>
        <v>5.1614023815464722E-3</v>
      </c>
      <c r="O19">
        <f t="shared" si="1"/>
        <v>6.3514476090485794E-3</v>
      </c>
      <c r="P19">
        <f t="shared" si="1"/>
        <v>8.660489419594344E-3</v>
      </c>
      <c r="Q19">
        <f t="shared" si="1"/>
        <v>1.2176799492272503E-2</v>
      </c>
      <c r="R19">
        <f t="shared" si="1"/>
        <v>1.7034852109871778E-2</v>
      </c>
      <c r="S19">
        <f t="shared" si="1"/>
        <v>2.3389656045714247E-2</v>
      </c>
      <c r="T19">
        <f t="shared" si="1"/>
        <v>3.1406487318388639E-2</v>
      </c>
      <c r="U19">
        <f t="shared" si="1"/>
        <v>4.1256222262083656E-2</v>
      </c>
      <c r="V19">
        <f t="shared" si="1"/>
        <v>5.3113004061754759E-2</v>
      </c>
    </row>
    <row r="20" spans="11:22" x14ac:dyDescent="0.3">
      <c r="K20">
        <v>15</v>
      </c>
      <c r="L20">
        <f t="shared" si="1"/>
        <v>7.1552329026304227E-3</v>
      </c>
      <c r="M20">
        <f t="shared" si="1"/>
        <v>5.3791032932526735E-3</v>
      </c>
      <c r="N20">
        <f t="shared" si="1"/>
        <v>5.2639340585433746E-3</v>
      </c>
      <c r="O20">
        <f t="shared" si="1"/>
        <v>6.2853179037253397E-3</v>
      </c>
      <c r="P20">
        <f t="shared" si="1"/>
        <v>8.3808735710213869E-3</v>
      </c>
      <c r="Q20">
        <f t="shared" si="1"/>
        <v>1.1620227241797192E-2</v>
      </c>
      <c r="R20">
        <f t="shared" si="1"/>
        <v>1.6122507887096994E-2</v>
      </c>
      <c r="S20">
        <f t="shared" si="1"/>
        <v>2.2028845717822185E-2</v>
      </c>
      <c r="T20">
        <f t="shared" si="1"/>
        <v>2.9491371564802721E-2</v>
      </c>
      <c r="U20">
        <f t="shared" si="1"/>
        <v>3.8668216597011411E-2</v>
      </c>
      <c r="V20">
        <f t="shared" si="1"/>
        <v>4.9721012180671119E-2</v>
      </c>
    </row>
    <row r="21" spans="11:22" x14ac:dyDescent="0.3">
      <c r="K21">
        <v>16</v>
      </c>
      <c r="L21">
        <f t="shared" si="1"/>
        <v>7.6032062929035204E-3</v>
      </c>
      <c r="M21">
        <f t="shared" si="1"/>
        <v>5.6396929685493822E-3</v>
      </c>
      <c r="N21">
        <f t="shared" si="1"/>
        <v>5.3825259032281633E-3</v>
      </c>
      <c r="O21">
        <f t="shared" si="1"/>
        <v>6.250555713417507E-3</v>
      </c>
      <c r="P21">
        <f t="shared" si="1"/>
        <v>8.1554607883950504E-3</v>
      </c>
      <c r="Q21">
        <f t="shared" si="1"/>
        <v>1.1149727452524153E-2</v>
      </c>
      <c r="R21">
        <f t="shared" si="1"/>
        <v>1.5338645005825303E-2</v>
      </c>
      <c r="S21">
        <f t="shared" si="1"/>
        <v>2.0850970737499964E-2</v>
      </c>
      <c r="T21">
        <f t="shared" si="1"/>
        <v>2.7827195931340053E-2</v>
      </c>
      <c r="U21">
        <f t="shared" si="1"/>
        <v>3.6414212231823201E-2</v>
      </c>
      <c r="V21">
        <f t="shared" si="1"/>
        <v>4.6762644827160423E-2</v>
      </c>
    </row>
    <row r="22" spans="11:22" x14ac:dyDescent="0.3">
      <c r="K22">
        <v>17</v>
      </c>
      <c r="L22">
        <f t="shared" si="1"/>
        <v>8.0528329357327268E-3</v>
      </c>
      <c r="M22">
        <f t="shared" si="1"/>
        <v>5.9058623712229478E-3</v>
      </c>
      <c r="N22">
        <f t="shared" si="1"/>
        <v>5.5143437683618009E-3</v>
      </c>
      <c r="O22">
        <f t="shared" si="1"/>
        <v>6.2416255942988295E-3</v>
      </c>
      <c r="P22">
        <f t="shared" si="1"/>
        <v>7.974685824783577E-3</v>
      </c>
      <c r="Q22">
        <f t="shared" si="1"/>
        <v>1.0750110866594161E-2</v>
      </c>
      <c r="R22">
        <f t="shared" si="1"/>
        <v>1.4660590288144405E-2</v>
      </c>
      <c r="S22">
        <f t="shared" si="1"/>
        <v>1.9823748396352908E-2</v>
      </c>
      <c r="T22">
        <f t="shared" si="1"/>
        <v>2.6369676867390637E-2</v>
      </c>
      <c r="U22">
        <f t="shared" si="1"/>
        <v>3.4435267760657126E-2</v>
      </c>
      <c r="V22">
        <f t="shared" si="1"/>
        <v>4.416138002576863E-2</v>
      </c>
    </row>
    <row r="23" spans="11:22" x14ac:dyDescent="0.3">
      <c r="K23">
        <v>18</v>
      </c>
      <c r="L23">
        <f t="shared" si="1"/>
        <v>8.5038372890253542E-3</v>
      </c>
      <c r="M23">
        <f t="shared" si="1"/>
        <v>6.1766815467105629E-3</v>
      </c>
      <c r="N23">
        <f t="shared" si="1"/>
        <v>5.6571833172028132E-3</v>
      </c>
      <c r="O23">
        <f t="shared" si="1"/>
        <v>6.2542222011711182E-3</v>
      </c>
      <c r="P23">
        <f t="shared" si="1"/>
        <v>7.8311090436844911E-3</v>
      </c>
      <c r="Q23">
        <f t="shared" si="1"/>
        <v>1.0409563616783376E-2</v>
      </c>
      <c r="R23">
        <f t="shared" si="1"/>
        <v>1.4070709040122496E-2</v>
      </c>
      <c r="S23">
        <f t="shared" si="1"/>
        <v>1.8922069921185156E-2</v>
      </c>
      <c r="T23">
        <f t="shared" si="1"/>
        <v>2.5084371611368939E-2</v>
      </c>
      <c r="U23">
        <f t="shared" si="1"/>
        <v>3.2685539867842846E-2</v>
      </c>
      <c r="V23">
        <f t="shared" si="1"/>
        <v>4.1857700684475932E-2</v>
      </c>
    </row>
    <row r="24" spans="11:22" x14ac:dyDescent="0.3">
      <c r="K24">
        <v>19</v>
      </c>
      <c r="L24">
        <f t="shared" si="1"/>
        <v>8.9560018195503337E-3</v>
      </c>
      <c r="M24">
        <f t="shared" si="1"/>
        <v>6.4514163203573749E-3</v>
      </c>
      <c r="N24">
        <f t="shared" si="1"/>
        <v>5.8093042839026648E-3</v>
      </c>
      <c r="O24">
        <f t="shared" si="1"/>
        <v>6.2849465772989539E-3</v>
      </c>
      <c r="P24">
        <f t="shared" si="1"/>
        <v>7.7188570478589911E-3</v>
      </c>
      <c r="Q24">
        <f t="shared" si="1"/>
        <v>1.0118758965809814E-2</v>
      </c>
      <c r="R24">
        <f t="shared" si="1"/>
        <v>1.355507913497131E-2</v>
      </c>
      <c r="S24">
        <f t="shared" si="1"/>
        <v>1.812611259631576E-2</v>
      </c>
      <c r="T24">
        <f t="shared" si="1"/>
        <v>2.3944088509391625E-2</v>
      </c>
      <c r="U24">
        <f t="shared" si="1"/>
        <v>3.1128836462061642E-2</v>
      </c>
      <c r="V24">
        <f t="shared" si="1"/>
        <v>3.9804619625371934E-2</v>
      </c>
    </row>
    <row r="25" spans="11:22" x14ac:dyDescent="0.3">
      <c r="K25">
        <v>20</v>
      </c>
      <c r="L25">
        <f t="shared" si="1"/>
        <v>9.4091525007228179E-3</v>
      </c>
      <c r="M25">
        <f t="shared" si="1"/>
        <v>6.7294793524395055E-3</v>
      </c>
      <c r="N25">
        <f t="shared" si="1"/>
        <v>5.9693144557825314E-3</v>
      </c>
      <c r="O25">
        <f t="shared" si="1"/>
        <v>6.331079557294006E-3</v>
      </c>
      <c r="P25">
        <f t="shared" si="1"/>
        <v>7.6332311195160402E-3</v>
      </c>
      <c r="Q25">
        <f t="shared" si="1"/>
        <v>9.8702355238478937E-3</v>
      </c>
      <c r="R25">
        <f t="shared" si="1"/>
        <v>1.3102562871260246E-2</v>
      </c>
      <c r="S25">
        <f t="shared" si="1"/>
        <v>1.7420018249199972E-2</v>
      </c>
      <c r="T25">
        <f t="shared" si="1"/>
        <v>2.2927074238352045E-2</v>
      </c>
      <c r="U25">
        <f t="shared" si="1"/>
        <v>2.9736203870258566E-2</v>
      </c>
      <c r="V25">
        <f t="shared" si="1"/>
        <v>3.7964547106128337E-2</v>
      </c>
    </row>
    <row r="26" spans="11:22" x14ac:dyDescent="0.3">
      <c r="K26">
        <v>21</v>
      </c>
      <c r="L26">
        <f t="shared" si="1"/>
        <v>9.8631484538788741E-3</v>
      </c>
      <c r="M26">
        <f t="shared" si="1"/>
        <v>7.0103951774661954E-3</v>
      </c>
      <c r="N26">
        <f t="shared" si="1"/>
        <v>6.136086803530982E-3</v>
      </c>
      <c r="O26">
        <f t="shared" si="1"/>
        <v>6.3904199120323867E-3</v>
      </c>
      <c r="P26">
        <f t="shared" si="1"/>
        <v>7.5704275347295621E-3</v>
      </c>
      <c r="Q26">
        <f t="shared" si="1"/>
        <v>9.6579531181816679E-3</v>
      </c>
      <c r="R26">
        <f t="shared" si="1"/>
        <v>1.2704144014497851E-2</v>
      </c>
      <c r="S26">
        <f t="shared" si="1"/>
        <v>1.6790949311587273E-2</v>
      </c>
      <c r="T26">
        <f t="shared" si="1"/>
        <v>2.2015718965259088E-2</v>
      </c>
      <c r="U26">
        <f t="shared" si="1"/>
        <v>2.8484203404722443E-2</v>
      </c>
      <c r="V26">
        <f t="shared" si="1"/>
        <v>3.6307053335336507E-2</v>
      </c>
    </row>
    <row r="27" spans="11:22" x14ac:dyDescent="0.3">
      <c r="K27">
        <v>22</v>
      </c>
      <c r="L27">
        <f t="shared" si="1"/>
        <v>1.0317874414657105E-2</v>
      </c>
      <c r="M27">
        <f t="shared" si="1"/>
        <v>7.2937747782177327E-3</v>
      </c>
      <c r="N27">
        <f t="shared" si="1"/>
        <v>6.3086992122568459E-3</v>
      </c>
      <c r="O27">
        <f t="shared" si="1"/>
        <v>6.4611666358672781E-3</v>
      </c>
      <c r="P27">
        <f t="shared" si="1"/>
        <v>7.5273341557418553E-3</v>
      </c>
      <c r="Q27">
        <f t="shared" si="1"/>
        <v>9.4769697893162686E-3</v>
      </c>
      <c r="R27">
        <f t="shared" si="1"/>
        <v>1.2352445645554766E-2</v>
      </c>
      <c r="S27">
        <f t="shared" si="1"/>
        <v>1.6228402318545426E-2</v>
      </c>
      <c r="T27">
        <f t="shared" si="1"/>
        <v>2.1195614644938222E-2</v>
      </c>
      <c r="U27">
        <f t="shared" si="1"/>
        <v>2.7353657957325965E-2</v>
      </c>
      <c r="V27">
        <f t="shared" si="1"/>
        <v>3.4807241210934849E-2</v>
      </c>
    </row>
    <row r="28" spans="11:22" x14ac:dyDescent="0.3">
      <c r="K28">
        <v>23</v>
      </c>
      <c r="L28">
        <f t="shared" si="1"/>
        <v>1.0773235164672016E-2</v>
      </c>
      <c r="M28">
        <f t="shared" si="1"/>
        <v>7.5792967926430494E-3</v>
      </c>
      <c r="N28">
        <f t="shared" si="1"/>
        <v>6.4863899348761144E-3</v>
      </c>
      <c r="O28">
        <f t="shared" si="1"/>
        <v>6.5418319415252221E-3</v>
      </c>
      <c r="P28">
        <f t="shared" si="1"/>
        <v>7.5013800861443835E-3</v>
      </c>
      <c r="Q28">
        <f t="shared" si="1"/>
        <v>9.3232030489733241E-3</v>
      </c>
      <c r="R28">
        <f t="shared" si="1"/>
        <v>1.2041373787758909E-2</v>
      </c>
      <c r="S28">
        <f t="shared" si="1"/>
        <v>1.5723700494695628E-2</v>
      </c>
      <c r="T28">
        <f t="shared" si="1"/>
        <v>2.0454858979201778E-2</v>
      </c>
      <c r="U28">
        <f t="shared" si="1"/>
        <v>2.6328725569181356E-2</v>
      </c>
      <c r="V28">
        <f t="shared" si="1"/>
        <v>3.3444543561655077E-2</v>
      </c>
    </row>
    <row r="29" spans="11:22" x14ac:dyDescent="0.3">
      <c r="K29">
        <v>24</v>
      </c>
      <c r="L29">
        <f t="shared" si="1"/>
        <v>1.1229151355269015E-2</v>
      </c>
      <c r="M29">
        <f t="shared" si="1"/>
        <v>7.8666934190329222E-3</v>
      </c>
      <c r="N29">
        <f t="shared" si="1"/>
        <v>6.6685241821521097E-3</v>
      </c>
      <c r="O29">
        <f t="shared" si="1"/>
        <v>6.631176006278338E-3</v>
      </c>
      <c r="P29">
        <f t="shared" si="1"/>
        <v>7.4904229122633673E-3</v>
      </c>
      <c r="Q29">
        <f t="shared" si="1"/>
        <v>9.1932508235875315E-3</v>
      </c>
      <c r="R29">
        <f t="shared" si="1"/>
        <v>1.176585012721687E-2</v>
      </c>
      <c r="S29">
        <f t="shared" si="1"/>
        <v>1.5269613193888865E-2</v>
      </c>
      <c r="T29">
        <f t="shared" si="1"/>
        <v>1.9783533386226702E-2</v>
      </c>
      <c r="U29">
        <f t="shared" si="1"/>
        <v>2.5396204607882136E-2</v>
      </c>
      <c r="V29">
        <f t="shared" si="1"/>
        <v>3.2201821078106943E-2</v>
      </c>
    </row>
    <row r="30" spans="11:22" x14ac:dyDescent="0.3">
      <c r="K30">
        <v>25</v>
      </c>
      <c r="L30">
        <f t="shared" si="1"/>
        <v>1.1685556333578253E-2</v>
      </c>
      <c r="M30">
        <f t="shared" si="1"/>
        <v>8.1557397039516057E-3</v>
      </c>
      <c r="N30">
        <f t="shared" si="1"/>
        <v>6.8545687311260253E-3</v>
      </c>
      <c r="O30">
        <f t="shared" si="1"/>
        <v>6.7281573790352045E-3</v>
      </c>
      <c r="P30">
        <f t="shared" si="1"/>
        <v>7.4926630066128336E-3</v>
      </c>
      <c r="Q30">
        <f t="shared" si="1"/>
        <v>9.084255371364031E-3</v>
      </c>
      <c r="R30">
        <f t="shared" si="1"/>
        <v>1.1521608880258197E-2</v>
      </c>
      <c r="S30">
        <f t="shared" si="1"/>
        <v>1.4860066673359979E-2</v>
      </c>
      <c r="T30">
        <f t="shared" si="1"/>
        <v>1.9173306257281635E-2</v>
      </c>
      <c r="U30">
        <f t="shared" si="1"/>
        <v>2.454500570220685E-2</v>
      </c>
      <c r="V30">
        <f t="shared" si="1"/>
        <v>3.1064676740402669E-2</v>
      </c>
    </row>
    <row r="31" spans="11:22" x14ac:dyDescent="0.3">
      <c r="K31">
        <v>26</v>
      </c>
      <c r="L31">
        <f t="shared" si="1"/>
        <v>1.2142393701017551E-2</v>
      </c>
      <c r="M31">
        <f t="shared" si="1"/>
        <v>8.4462453021842358E-3</v>
      </c>
      <c r="N31">
        <f t="shared" si="1"/>
        <v>7.0440723931404084E-3</v>
      </c>
      <c r="O31">
        <f t="shared" si="1"/>
        <v>6.831894831949235E-3</v>
      </c>
      <c r="P31">
        <f t="shared" si="1"/>
        <v>7.5065776074738771E-3</v>
      </c>
      <c r="Q31">
        <f t="shared" si="1"/>
        <v>8.9937986030917873E-3</v>
      </c>
      <c r="R31">
        <f t="shared" si="1"/>
        <v>1.1305040537623264E-2</v>
      </c>
      <c r="S31">
        <f t="shared" si="1"/>
        <v>1.4489921612307671E-2</v>
      </c>
      <c r="T31">
        <f t="shared" si="1"/>
        <v>1.8617127769593875E-2</v>
      </c>
      <c r="U31">
        <f t="shared" si="1"/>
        <v>2.3765745538045051E-2</v>
      </c>
      <c r="V31">
        <f t="shared" si="1"/>
        <v>3.0020928454791027E-2</v>
      </c>
    </row>
    <row r="32" spans="11:22" x14ac:dyDescent="0.3">
      <c r="K32">
        <v>27</v>
      </c>
      <c r="L32">
        <f t="shared" si="1"/>
        <v>1.2599615414350236E-2</v>
      </c>
      <c r="M32">
        <f t="shared" si="1"/>
        <v>8.7380480678070412E-3</v>
      </c>
      <c r="N32">
        <f t="shared" si="1"/>
        <v>7.2366508223018749E-3</v>
      </c>
      <c r="O32">
        <f t="shared" si="1"/>
        <v>6.941637689447412E-3</v>
      </c>
      <c r="P32">
        <f t="shared" si="1"/>
        <v>7.5308695474563276E-3</v>
      </c>
      <c r="Q32">
        <f t="shared" si="1"/>
        <v>8.9198206649984402E-3</v>
      </c>
      <c r="R32">
        <f t="shared" si="1"/>
        <v>1.1113070332164996E-2</v>
      </c>
      <c r="S32">
        <f t="shared" si="1"/>
        <v>1.4154800070790103E-2</v>
      </c>
      <c r="T32">
        <f t="shared" si="1"/>
        <v>1.8108992518579291E-2</v>
      </c>
      <c r="U32">
        <f t="shared" si="1"/>
        <v>2.3050430921895231E-2</v>
      </c>
      <c r="V32">
        <f t="shared" si="1"/>
        <v>2.9060198882150615E-2</v>
      </c>
    </row>
    <row r="33" spans="11:22" x14ac:dyDescent="0.3">
      <c r="K33">
        <v>28</v>
      </c>
      <c r="L33">
        <f t="shared" si="1"/>
        <v>1.3057180293659154E-2</v>
      </c>
      <c r="M33">
        <f t="shared" si="1"/>
        <v>9.0310090185996474E-3</v>
      </c>
      <c r="N33">
        <f t="shared" si="1"/>
        <v>7.4319745792732362E-3</v>
      </c>
      <c r="O33">
        <f t="shared" si="1"/>
        <v>7.0567425153242897E-3</v>
      </c>
      <c r="P33">
        <f t="shared" si="1"/>
        <v>7.5644269687971718E-3</v>
      </c>
      <c r="Q33">
        <f t="shared" si="1"/>
        <v>8.8605559681362508E-3</v>
      </c>
      <c r="R33">
        <f t="shared" si="1"/>
        <v>1.094306274918589E-2</v>
      </c>
      <c r="S33">
        <f t="shared" si="1"/>
        <v>1.3850949528857123E-2</v>
      </c>
      <c r="T33">
        <f t="shared" si="1"/>
        <v>1.7643753014594317E-2</v>
      </c>
      <c r="U33">
        <f t="shared" si="1"/>
        <v>2.239221054504183E-2</v>
      </c>
      <c r="V33">
        <f t="shared" si="1"/>
        <v>2.8173593160377378E-2</v>
      </c>
    </row>
    <row r="34" spans="11:22" x14ac:dyDescent="0.3">
      <c r="K34">
        <v>29</v>
      </c>
      <c r="L34">
        <f t="shared" si="1"/>
        <v>1.3515052839015737E-2</v>
      </c>
      <c r="M34">
        <f t="shared" si="1"/>
        <v>9.3250083423031069E-3</v>
      </c>
      <c r="N34">
        <f t="shared" si="1"/>
        <v>7.6297596646258837E-3</v>
      </c>
      <c r="O34">
        <f t="shared" si="1"/>
        <v>7.1766546231958675E-3</v>
      </c>
      <c r="P34">
        <f t="shared" si="1"/>
        <v>7.6062913734248564E-3</v>
      </c>
      <c r="Q34">
        <f t="shared" si="1"/>
        <v>8.8144824530675143E-3</v>
      </c>
      <c r="R34">
        <f t="shared" si="1"/>
        <v>1.0792745793257065E-2</v>
      </c>
      <c r="S34">
        <f t="shared" si="1"/>
        <v>1.3575135055517221E-2</v>
      </c>
      <c r="T34">
        <f t="shared" si="1"/>
        <v>1.7216971766566926E-2</v>
      </c>
      <c r="U34">
        <f t="shared" si="1"/>
        <v>2.1785178106867972E-2</v>
      </c>
      <c r="V34">
        <f t="shared" si="1"/>
        <v>2.7353443304898851E-2</v>
      </c>
    </row>
    <row r="35" spans="11:22" x14ac:dyDescent="0.3">
      <c r="K35">
        <v>30</v>
      </c>
      <c r="L35">
        <f t="shared" si="1"/>
        <v>1.3973202283815211E-2</v>
      </c>
      <c r="M35">
        <f t="shared" si="1"/>
        <v>9.6199422016263383E-3</v>
      </c>
      <c r="N35">
        <f t="shared" si="1"/>
        <v>7.8297599455216874E-3</v>
      </c>
      <c r="O35">
        <f t="shared" si="1"/>
        <v>7.3008932848626701E-3</v>
      </c>
      <c r="P35">
        <f t="shared" si="1"/>
        <v>7.6556320630106946E-3</v>
      </c>
      <c r="Q35">
        <f t="shared" si="1"/>
        <v>8.7802810016128809E-3</v>
      </c>
      <c r="R35">
        <f t="shared" si="1"/>
        <v>1.0660150401673497E-2</v>
      </c>
      <c r="S35">
        <f t="shared" si="1"/>
        <v>1.3324553043911093E-2</v>
      </c>
      <c r="T35">
        <f t="shared" si="1"/>
        <v>1.682480294890136E-2</v>
      </c>
      <c r="U35">
        <f t="shared" si="1"/>
        <v>2.1224214813505705E-2</v>
      </c>
      <c r="V35">
        <f t="shared" si="1"/>
        <v>2.6593103729085559E-2</v>
      </c>
    </row>
    <row r="36" spans="11:22" x14ac:dyDescent="0.3">
      <c r="K36">
        <v>31</v>
      </c>
      <c r="L36">
        <f t="shared" si="1"/>
        <v>1.4431601831337303E-2</v>
      </c>
      <c r="M36">
        <f t="shared" si="1"/>
        <v>9.9157201576383931E-3</v>
      </c>
      <c r="N36">
        <f t="shared" si="1"/>
        <v>8.0317610481984072E-3</v>
      </c>
      <c r="O36">
        <f t="shared" si="1"/>
        <v>7.4290398015703267E-3</v>
      </c>
      <c r="P36">
        <f t="shared" si="1"/>
        <v>7.7117255261071249E-3</v>
      </c>
      <c r="Q36">
        <f t="shared" si="1"/>
        <v>8.7568027043903492E-3</v>
      </c>
      <c r="R36">
        <f t="shared" si="1"/>
        <v>1.0543561584337256E-2</v>
      </c>
      <c r="S36">
        <f t="shared" si="1"/>
        <v>1.3096761642903208E-2</v>
      </c>
      <c r="T36">
        <f t="shared" si="1"/>
        <v>1.646389697156261E-2</v>
      </c>
      <c r="U36">
        <f t="shared" si="1"/>
        <v>2.0704862360618428E-2</v>
      </c>
      <c r="V36">
        <f t="shared" si="1"/>
        <v>2.5886786341356993E-2</v>
      </c>
    </row>
    <row r="37" spans="11:22" x14ac:dyDescent="0.3">
      <c r="K37">
        <v>32</v>
      </c>
      <c r="L37">
        <f t="shared" si="1"/>
        <v>1.4890228034451759E-2</v>
      </c>
      <c r="M37">
        <f t="shared" si="1"/>
        <v>1.0212263076274692E-2</v>
      </c>
      <c r="N37">
        <f t="shared" si="1"/>
        <v>8.2355753956140816E-3</v>
      </c>
      <c r="O37">
        <f t="shared" si="1"/>
        <v>7.5607278119087544E-3</v>
      </c>
      <c r="P37">
        <f t="shared" si="1"/>
        <v>7.7739386901975252E-3</v>
      </c>
      <c r="Q37">
        <f t="shared" si="1"/>
        <v>8.7430422656906478E-3</v>
      </c>
      <c r="R37">
        <f t="shared" si="1"/>
        <v>1.0441478724912651E-2</v>
      </c>
      <c r="S37">
        <f t="shared" si="1"/>
        <v>1.2889624232749981E-2</v>
      </c>
      <c r="T37">
        <f t="shared" si="1"/>
        <v>1.6131322943270028E-2</v>
      </c>
      <c r="U37">
        <f t="shared" si="1"/>
        <v>2.0223219731911601E-2</v>
      </c>
      <c r="V37">
        <f t="shared" si="1"/>
        <v>2.5229426561580212E-2</v>
      </c>
    </row>
    <row r="38" spans="11:22" x14ac:dyDescent="0.3">
      <c r="K38">
        <v>33</v>
      </c>
      <c r="L38">
        <f t="shared" si="1"/>
        <v>1.5349060288104736E-2</v>
      </c>
      <c r="M38">
        <f t="shared" ref="M38:V50" si="2">0.055*10^-16*$K38*$C$3^3*($C$11/M$14)*(3.14*$C$4-2*$C$5*$C$7)      +  10^-3*(1.02*10^7*(($C$12*M$14^3*3.14*$C$3)/($K38*$C$6)))*$C$12</f>
        <v>1.0509501415478488E-2</v>
      </c>
      <c r="N38">
        <f t="shared" si="2"/>
        <v>8.4410381473378968E-3</v>
      </c>
      <c r="O38">
        <f t="shared" si="2"/>
        <v>7.6956353619115191E-3</v>
      </c>
      <c r="P38">
        <f t="shared" si="2"/>
        <v>7.8417152188279028E-3</v>
      </c>
      <c r="Q38">
        <f t="shared" si="2"/>
        <v>8.7381162438298927E-3</v>
      </c>
      <c r="R38">
        <f t="shared" si="2"/>
        <v>1.0352583099953178E-2</v>
      </c>
      <c r="S38">
        <f t="shared" si="2"/>
        <v>1.2701263177919177E-2</v>
      </c>
      <c r="T38">
        <f t="shared" si="2"/>
        <v>1.5824505232292146E-2</v>
      </c>
      <c r="U38">
        <f t="shared" si="2"/>
        <v>1.9775858761550642E-2</v>
      </c>
      <c r="V38">
        <f t="shared" si="2"/>
        <v>2.4616573698123239E-2</v>
      </c>
    </row>
    <row r="39" spans="11:22" x14ac:dyDescent="0.3">
      <c r="K39">
        <v>34</v>
      </c>
      <c r="L39">
        <f t="shared" si="1"/>
        <v>1.5808080411366363E-2</v>
      </c>
      <c r="M39">
        <f t="shared" si="2"/>
        <v>1.0807373814611476E-2</v>
      </c>
      <c r="N39">
        <f t="shared" si="2"/>
        <v>8.6480038559309021E-3</v>
      </c>
      <c r="O39">
        <f t="shared" si="2"/>
        <v>7.8334783745494154E-3</v>
      </c>
      <c r="P39">
        <f t="shared" si="2"/>
        <v>7.914564226891789E-3</v>
      </c>
      <c r="Q39">
        <f t="shared" si="2"/>
        <v>8.741245131439937E-3</v>
      </c>
      <c r="R39">
        <f t="shared" si="2"/>
        <v>1.0275711129947202E-2</v>
      </c>
      <c r="S39">
        <f t="shared" si="2"/>
        <v>1.2530021741176452E-2</v>
      </c>
      <c r="T39">
        <f t="shared" si="2"/>
        <v>1.5541171222395319E-2</v>
      </c>
      <c r="U39">
        <f t="shared" si="2"/>
        <v>1.9359754597328565E-2</v>
      </c>
      <c r="V39">
        <f t="shared" si="2"/>
        <v>2.4044300670134317E-2</v>
      </c>
    </row>
    <row r="40" spans="11:22" x14ac:dyDescent="0.3">
      <c r="K40">
        <v>35</v>
      </c>
      <c r="L40">
        <f t="shared" si="1"/>
        <v>1.6267272301127324E-2</v>
      </c>
      <c r="M40">
        <f t="shared" si="2"/>
        <v>1.1105825925679718E-2</v>
      </c>
      <c r="N40">
        <f t="shared" si="2"/>
        <v>8.8563436965185885E-3</v>
      </c>
      <c r="O40">
        <f t="shared" si="2"/>
        <v>7.974005238739432E-3</v>
      </c>
      <c r="P40">
        <f t="shared" si="2"/>
        <v>7.9920509304377378E-3</v>
      </c>
      <c r="Q40">
        <f t="shared" si="2"/>
        <v>8.7517385077090018E-3</v>
      </c>
      <c r="R40">
        <f t="shared" si="2"/>
        <v>1.0209832215898711E-2</v>
      </c>
      <c r="S40">
        <f t="shared" si="2"/>
        <v>1.23744325266857E-2</v>
      </c>
      <c r="T40">
        <f t="shared" si="2"/>
        <v>1.5279308024915454E-2</v>
      </c>
      <c r="U40">
        <f t="shared" si="2"/>
        <v>1.8972228084433464E-2</v>
      </c>
      <c r="V40">
        <f t="shared" si="2"/>
        <v>2.3509129206001903E-2</v>
      </c>
    </row>
    <row r="41" spans="11:22" x14ac:dyDescent="0.3">
      <c r="K41">
        <v>36</v>
      </c>
      <c r="L41">
        <f t="shared" si="1"/>
        <v>1.6726621643512681E-2</v>
      </c>
      <c r="M41">
        <f t="shared" si="2"/>
        <v>1.1404809439355283E-2</v>
      </c>
      <c r="N41">
        <f t="shared" si="2"/>
        <v>9.0659431581014086E-3</v>
      </c>
      <c r="O41">
        <f t="shared" si="2"/>
        <v>8.1169923001855604E-3</v>
      </c>
      <c r="P41">
        <f t="shared" si="2"/>
        <v>8.0737888548422475E-3</v>
      </c>
      <c r="Q41">
        <f t="shared" si="2"/>
        <v>8.7689826652488315E-3</v>
      </c>
      <c r="R41">
        <f t="shared" si="2"/>
        <v>1.0154030269811248E-2</v>
      </c>
      <c r="S41">
        <f t="shared" si="2"/>
        <v>1.2233191182592577E-2</v>
      </c>
      <c r="T41">
        <f t="shared" si="2"/>
        <v>1.503712640548447E-2</v>
      </c>
      <c r="U41">
        <f t="shared" si="2"/>
        <v>1.8610897751921422E-2</v>
      </c>
      <c r="V41">
        <f t="shared" si="2"/>
        <v>2.3007967508737966E-2</v>
      </c>
    </row>
    <row r="42" spans="11:22" x14ac:dyDescent="0.3">
      <c r="K42">
        <v>37</v>
      </c>
      <c r="L42">
        <f t="shared" si="1"/>
        <v>1.7186115672093421E-2</v>
      </c>
      <c r="M42">
        <f t="shared" si="2"/>
        <v>1.1704281268940275E-2</v>
      </c>
      <c r="N42">
        <f t="shared" si="2"/>
        <v>9.2767001092473166E-3</v>
      </c>
      <c r="O42">
        <f t="shared" si="2"/>
        <v>8.2622400834346001E-3</v>
      </c>
      <c r="P42">
        <f t="shared" si="2"/>
        <v>8.159433306522185E-3</v>
      </c>
      <c r="Q42">
        <f t="shared" si="2"/>
        <v>8.7924302434158504E-3</v>
      </c>
      <c r="R42">
        <f t="shared" si="2"/>
        <v>1.0107488240228512E-2</v>
      </c>
      <c r="S42">
        <f t="shared" si="2"/>
        <v>1.2105134368054037E-2</v>
      </c>
      <c r="T42">
        <f t="shared" si="2"/>
        <v>1.4813030560476781E-2</v>
      </c>
      <c r="U42">
        <f t="shared" si="2"/>
        <v>1.8273639585166791E-2</v>
      </c>
      <c r="V42">
        <f t="shared" si="2"/>
        <v>2.2538058029677475E-2</v>
      </c>
    </row>
    <row r="43" spans="11:22" x14ac:dyDescent="0.3">
      <c r="K43">
        <v>38</v>
      </c>
      <c r="L43">
        <f t="shared" si="1"/>
        <v>1.7645742964275169E-2</v>
      </c>
      <c r="M43">
        <f t="shared" si="2"/>
        <v>1.2004202863178689E-2</v>
      </c>
      <c r="N43">
        <f t="shared" si="2"/>
        <v>9.4885231692013339E-3</v>
      </c>
      <c r="O43">
        <f t="shared" si="2"/>
        <v>8.4095701104494776E-3</v>
      </c>
      <c r="P43">
        <f t="shared" si="2"/>
        <v>8.2486758754294967E-3</v>
      </c>
      <c r="Q43">
        <f t="shared" si="2"/>
        <v>8.8215914984763368E-3</v>
      </c>
      <c r="R43">
        <f t="shared" si="2"/>
        <v>1.0069475081110654E-2</v>
      </c>
      <c r="S43">
        <f t="shared" si="2"/>
        <v>1.1989221199157879E-2</v>
      </c>
      <c r="T43">
        <f t="shared" si="2"/>
        <v>1.4605592665595813E-2</v>
      </c>
      <c r="U43">
        <f t="shared" si="2"/>
        <v>1.7958553150030823E-2</v>
      </c>
      <c r="V43">
        <f t="shared" si="2"/>
        <v>2.2096933488435964E-2</v>
      </c>
    </row>
    <row r="44" spans="11:22" x14ac:dyDescent="0.3">
      <c r="K44">
        <v>39</v>
      </c>
      <c r="L44">
        <f t="shared" si="1"/>
        <v>1.8105493269011702E-2</v>
      </c>
      <c r="M44">
        <f t="shared" si="2"/>
        <v>1.2304539624789491E-2</v>
      </c>
      <c r="N44">
        <f t="shared" si="2"/>
        <v>9.7013303295936052E-3</v>
      </c>
      <c r="O44">
        <f t="shared" si="2"/>
        <v>8.5588222086328235E-3</v>
      </c>
      <c r="P44">
        <f t="shared" si="2"/>
        <v>8.3412397833159194E-3</v>
      </c>
      <c r="Q44">
        <f t="shared" si="2"/>
        <v>8.8560269168230961E-3</v>
      </c>
      <c r="R44">
        <f t="shared" si="2"/>
        <v>1.0039334725498844E-2</v>
      </c>
      <c r="S44">
        <f t="shared" si="2"/>
        <v>1.1884517549316225E-2</v>
      </c>
      <c r="T44">
        <f t="shared" si="2"/>
        <v>1.4413531340062586E-2</v>
      </c>
      <c r="U44">
        <f t="shared" si="2"/>
        <v>1.76639329286967E-2</v>
      </c>
      <c r="V44">
        <f t="shared" si="2"/>
        <v>2.1682379659027348E-2</v>
      </c>
    </row>
    <row r="45" spans="11:22" x14ac:dyDescent="0.3">
      <c r="K45">
        <v>40</v>
      </c>
      <c r="L45">
        <f t="shared" si="1"/>
        <v>1.8565357360361408E-2</v>
      </c>
      <c r="M45">
        <f t="shared" si="2"/>
        <v>1.2605260416219753E-2</v>
      </c>
      <c r="N45">
        <f t="shared" si="2"/>
        <v>9.9150477828912655E-3</v>
      </c>
      <c r="O45">
        <f t="shared" si="2"/>
        <v>8.7098522226470021E-3</v>
      </c>
      <c r="P45">
        <f t="shared" si="2"/>
        <v>8.4368759297580205E-3</v>
      </c>
      <c r="Q45">
        <f t="shared" si="2"/>
        <v>8.89534093620966E-3</v>
      </c>
      <c r="R45">
        <f t="shared" si="2"/>
        <v>1.0016476713130124E-2</v>
      </c>
      <c r="S45">
        <f t="shared" si="2"/>
        <v>1.1790182704599986E-2</v>
      </c>
      <c r="T45">
        <f t="shared" si="2"/>
        <v>1.4235693341176022E-2</v>
      </c>
      <c r="U45">
        <f t="shared" si="2"/>
        <v>1.7388243955129282E-2</v>
      </c>
      <c r="V45">
        <f t="shared" si="2"/>
        <v>2.1292403738064167E-2</v>
      </c>
    </row>
    <row r="46" spans="11:22" x14ac:dyDescent="0.3">
      <c r="K46">
        <v>41</v>
      </c>
      <c r="L46">
        <f t="shared" si="1"/>
        <v>1.9025326912474546E-2</v>
      </c>
      <c r="M46">
        <f t="shared" si="2"/>
        <v>1.2906337137726591E-2</v>
      </c>
      <c r="N46">
        <f t="shared" si="2"/>
        <v>1.0129608922296357E-2</v>
      </c>
      <c r="O46">
        <f t="shared" si="2"/>
        <v>8.8625300610897604E-3</v>
      </c>
      <c r="P46">
        <f t="shared" si="2"/>
        <v>8.5353595168127031E-3</v>
      </c>
      <c r="Q46">
        <f t="shared" si="2"/>
        <v>8.9391765858282419E-3</v>
      </c>
      <c r="R46">
        <f t="shared" si="2"/>
        <v>1.0000368189620853E-2</v>
      </c>
      <c r="S46">
        <f t="shared" si="2"/>
        <v>1.1705457971951206E-2</v>
      </c>
      <c r="T46">
        <f t="shared" si="2"/>
        <v>1.407103793771807E-2</v>
      </c>
      <c r="U46">
        <f t="shared" si="2"/>
        <v>1.713010101607735E-2</v>
      </c>
      <c r="V46">
        <f t="shared" si="2"/>
        <v>2.0925207342001626E-2</v>
      </c>
    </row>
    <row r="47" spans="11:22" x14ac:dyDescent="0.3">
      <c r="K47">
        <v>42</v>
      </c>
      <c r="L47">
        <f t="shared" si="1"/>
        <v>1.9485394392439442E-2</v>
      </c>
      <c r="M47">
        <f t="shared" si="2"/>
        <v>1.3207744365733099E-2</v>
      </c>
      <c r="N47">
        <f t="shared" si="2"/>
        <v>1.0344953484515492E-2</v>
      </c>
      <c r="O47">
        <f t="shared" si="2"/>
        <v>9.016738022216194E-3</v>
      </c>
      <c r="P47">
        <f t="shared" si="2"/>
        <v>8.6364871558647811E-3</v>
      </c>
      <c r="Q47">
        <f t="shared" si="2"/>
        <v>8.9872108920908342E-3</v>
      </c>
      <c r="R47">
        <f t="shared" si="2"/>
        <v>9.9905270486239268E-3</v>
      </c>
      <c r="S47">
        <f t="shared" si="2"/>
        <v>1.1629656914793637E-2</v>
      </c>
      <c r="T47">
        <f t="shared" si="2"/>
        <v>1.3918623515729544E-2</v>
      </c>
      <c r="U47">
        <f t="shared" si="2"/>
        <v>1.688825082336122E-2</v>
      </c>
      <c r="V47">
        <f t="shared" si="2"/>
        <v>2.0579163361918253E-2</v>
      </c>
    </row>
    <row r="48" spans="11:22" x14ac:dyDescent="0.3">
      <c r="K48">
        <v>43</v>
      </c>
      <c r="L48">
        <f t="shared" si="1"/>
        <v>1.9945552968080382E-2</v>
      </c>
      <c r="M48">
        <f t="shared" si="2"/>
        <v>1.3509459041646282E-2</v>
      </c>
      <c r="N48">
        <f t="shared" si="2"/>
        <v>1.0561026812143038E-2</v>
      </c>
      <c r="O48">
        <f t="shared" si="2"/>
        <v>9.1723693532809337E-3</v>
      </c>
      <c r="P48">
        <f t="shared" si="2"/>
        <v>8.7400743781702525E-3</v>
      </c>
      <c r="Q48">
        <f t="shared" si="2"/>
        <v>9.0391509254641386E-3</v>
      </c>
      <c r="R48">
        <f t="shared" si="2"/>
        <v>9.9865160308943001E-3</v>
      </c>
      <c r="S48">
        <f t="shared" si="2"/>
        <v>1.1562156951116266E-2</v>
      </c>
      <c r="T48">
        <f t="shared" si="2"/>
        <v>1.3777596053247462E-2</v>
      </c>
      <c r="U48">
        <f t="shared" si="2"/>
        <v>1.6661556673748169E-2</v>
      </c>
      <c r="V48">
        <f t="shared" si="2"/>
        <v>2.025279604786202E-2</v>
      </c>
    </row>
    <row r="49" spans="11:22" x14ac:dyDescent="0.3">
      <c r="K49">
        <v>44</v>
      </c>
      <c r="L49">
        <f t="shared" si="1"/>
        <v>2.0405796428328554E-2</v>
      </c>
      <c r="M49">
        <f t="shared" si="2"/>
        <v>1.3811460203108868E-2</v>
      </c>
      <c r="N49">
        <f t="shared" si="2"/>
        <v>1.0777779216628423E-2</v>
      </c>
      <c r="O49">
        <f t="shared" si="2"/>
        <v>9.3293270063336386E-3</v>
      </c>
      <c r="P49">
        <f t="shared" si="2"/>
        <v>8.8459534848709283E-3</v>
      </c>
      <c r="Q49">
        <f t="shared" si="2"/>
        <v>9.094730386372419E-3</v>
      </c>
      <c r="R49">
        <f t="shared" si="2"/>
        <v>9.9879376280273824E-3</v>
      </c>
      <c r="S49">
        <f t="shared" si="2"/>
        <v>1.1502392097272713E-2</v>
      </c>
      <c r="T49">
        <f t="shared" si="2"/>
        <v>1.3647179166669111E-2</v>
      </c>
      <c r="U49">
        <f t="shared" si="2"/>
        <v>1.6448985200662982E-2</v>
      </c>
      <c r="V49">
        <f t="shared" si="2"/>
        <v>1.9944763808967425E-2</v>
      </c>
    </row>
    <row r="50" spans="11:22" x14ac:dyDescent="0.3">
      <c r="K50">
        <v>45</v>
      </c>
      <c r="L50">
        <f t="shared" si="1"/>
        <v>2.086611911421014E-2</v>
      </c>
      <c r="M50">
        <f t="shared" si="2"/>
        <v>1.4113728751084223E-2</v>
      </c>
      <c r="N50">
        <f t="shared" si="2"/>
        <v>1.0995165426181125E-2</v>
      </c>
      <c r="O50">
        <f t="shared" si="2"/>
        <v>9.4875225599084477E-3</v>
      </c>
      <c r="P50">
        <f t="shared" si="2"/>
        <v>8.9539716836737962E-3</v>
      </c>
      <c r="Q50">
        <f t="shared" si="2"/>
        <v>9.1537066463133494E-3</v>
      </c>
      <c r="R50">
        <f t="shared" si="2"/>
        <v>9.9944296656989985E-3</v>
      </c>
      <c r="S50">
        <f t="shared" si="2"/>
        <v>1.144984667927406E-2</v>
      </c>
      <c r="T50">
        <f t="shared" si="2"/>
        <v>1.3526665484267574E-2</v>
      </c>
      <c r="U50">
        <f t="shared" si="2"/>
        <v>1.6249594892337137E-2</v>
      </c>
      <c r="V50">
        <f t="shared" si="2"/>
        <v>1.9653844306890371E-2</v>
      </c>
    </row>
  </sheetData>
  <mergeCells count="4">
    <mergeCell ref="B1:C1"/>
    <mergeCell ref="D6:E6"/>
    <mergeCell ref="G10:H10"/>
    <mergeCell ref="A8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2023-10-24T12:48:17Z</dcterms:modified>
</cp:coreProperties>
</file>